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Debt Payoff" state="visible" r:id="rId5"/>
    <sheet sheetId="3" name="Avalanche_Sim" state="hidden" r:id="rId6"/>
    <sheet sheetId="4" name="Snowball_Sim" state="hidden" r:id="rId7"/>
    <sheet sheetId="5" name="Custom_Sim" state="hidden" r:id="rId8"/>
  </sheets>
  <calcPr calcId="171027"/>
</workbook>
</file>

<file path=xl/sharedStrings.xml><?xml version="1.0" encoding="utf-8"?>
<sst xmlns="http://schemas.openxmlformats.org/spreadsheetml/2006/main" count="94" uniqueCount="57">
  <si>
    <t>AnswerQA Debt Payoff Calculator</t>
  </si>
  <si>
    <t>answerqa.com — personal finance made simple</t>
  </si>
  <si>
    <t>HOW TO USE</t>
  </si>
  <si>
    <t xml:space="preserve">   Yellow cells = your input (fill these in)</t>
  </si>
  <si>
    <t xml:space="preserve">   Gray italic text = auto-calculated formulas (do not overwrite)</t>
  </si>
  <si>
    <t>• Switch to the "Debt Payoff" tab.</t>
  </si>
  <si>
    <t>• Enter each debt: name, current balance, annual interest rate, and minimum monthly payment.</t>
  </si>
  <si>
    <t>• Enter how much extra you can pay each month in the "Extra Monthly Payment" cell.</t>
  </si>
  <si>
    <t>• Avalanche targets the highest-interest debt first — mathematically optimal, pays the least total interest.</t>
  </si>
  <si>
    <t>• Snowball targets the lowest-balance debt first — most motivating, eliminates individual debts sooner.</t>
  </si>
  <si>
    <t>• When a debt reaches $0, its freed minimum payment automatically rolls onto the next target.</t>
  </si>
  <si>
    <t>• Both methods use full per-debt month-by-month amortization — not approximations.</t>
  </si>
  <si>
    <t>• The "Interest saved" row shows how much less total interest Avalanche pays vs Snowball.</t>
  </si>
  <si>
    <t>Debt Name</t>
  </si>
  <si>
    <t>Balance</t>
  </si>
  <si>
    <t>Annual Rate</t>
  </si>
  <si>
    <t>Min. Payment</t>
  </si>
  <si>
    <t>Custom Order</t>
  </si>
  <si>
    <t>Avalanche</t>
  </si>
  <si>
    <t>Snowball</t>
  </si>
  <si>
    <t>Custom</t>
  </si>
  <si>
    <t>Extra Monthly Payment</t>
  </si>
  <si>
    <t>Credit Card A</t>
  </si>
  <si>
    <t>Credit Card B</t>
  </si>
  <si>
    <t>Car Loan</t>
  </si>
  <si>
    <t>Student Loan</t>
  </si>
  <si>
    <t>Personal Loan</t>
  </si>
  <si>
    <t>Medical Bill</t>
  </si>
  <si>
    <t>Store Card</t>
  </si>
  <si>
    <t>HELOC</t>
  </si>
  <si>
    <t>Comparison</t>
  </si>
  <si>
    <t>Total Balance</t>
  </si>
  <si>
    <t>Total Min. Monthly Payment</t>
  </si>
  <si>
    <t>Total Monthly Payment (incl. extra)</t>
  </si>
  <si>
    <t>Months to Payoff</t>
  </si>
  <si>
    <t>Total Interest Paid</t>
  </si>
  <si>
    <t>Estimated Payoff Date</t>
  </si>
  <si>
    <t>Interest Saved vs Snowball</t>
  </si>
  <si>
    <t>—</t>
  </si>
  <si>
    <t xml:space="preserve">Avalanche: Pay extra toward the highest-interest debt. Mathematically optimal — pays the least total interest.
Snowball: Pay extra toward the lowest-balance debt. More motivating — you eliminate debts faster.
Custom: Set your own payoff order using the Custom Order column (col F). Change any number 1–8 to reprioritize.
All three methods use full per-debt amortization with payment rolldown once each debt reaches $0.</t>
  </si>
  <si>
    <t>Month</t>
  </si>
  <si>
    <t>P1 Bal</t>
  </si>
  <si>
    <t>P2 Bal</t>
  </si>
  <si>
    <t>P3 Bal</t>
  </si>
  <si>
    <t>P4 Bal</t>
  </si>
  <si>
    <t>P5 Bal</t>
  </si>
  <si>
    <t>P6 Bal</t>
  </si>
  <si>
    <t>P7 Bal</t>
  </si>
  <si>
    <t>P8 Bal</t>
  </si>
  <si>
    <t>P1 Int</t>
  </si>
  <si>
    <t>P2 Int</t>
  </si>
  <si>
    <t>P3 Int</t>
  </si>
  <si>
    <t>P4 Int</t>
  </si>
  <si>
    <t>P5 Int</t>
  </si>
  <si>
    <t>P6 Int</t>
  </si>
  <si>
    <t>P7 Int</t>
  </si>
  <si>
    <t>P8 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</si>
</sst>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0 &quot;months&quot;"/>
    <numFmt numFmtId="166" formatCode="MMM YYYY"/>
  </numFmts>
  <fonts count="12" x14ac:knownFonts="1">
    <font>
      <color theme="1"/>
      <family val="2"/>
      <scheme val="minor"/>
      <sz val="11"/>
      <name val="Calibri"/>
    </font>
    <font>
      <b/>
      <color rgb="FFC4492D"/>
      <sz val="18"/>
      <name val="Calibri"/>
    </font>
    <font>
      <color rgb="FFAAAAAA"/>
      <sz val="10"/>
      <name val="Calibri"/>
    </font>
    <font>
      <b/>
      <color rgb="FFC4492D"/>
      <sz val="11"/>
      <name val="Calibri"/>
    </font>
    <font>
      <b/>
      <sz val="10"/>
      <name val="Calibri"/>
    </font>
    <font>
      <i/>
      <color rgb="FF888888"/>
      <sz val="10"/>
      <name val="Calibri"/>
    </font>
    <font>
      <color rgb="FF333333"/>
      <sz val="11"/>
      <name val="Calibri"/>
    </font>
    <font>
      <b/>
      <color rgb="FFFFFFFF"/>
      <sz val="11"/>
      <name val="Calibri"/>
    </font>
    <font>
      <b/>
      <color rgb="FF222222"/>
      <sz val="11"/>
      <name val="Calibri"/>
    </font>
    <font>
      <color rgb="FF222222"/>
      <sz val="11"/>
      <name val="Calibri"/>
    </font>
    <font>
      <i/>
      <color rgb="FF888888"/>
      <sz val="11"/>
      <name val="Calibri"/>
    </font>
    <font>
      <i/>
      <color rgb="FF555555"/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4492D"/>
      </patternFill>
    </fill>
    <fill>
      <patternFill patternType="solid">
        <fgColor rgb="FFFFFBCC"/>
      </patternFill>
    </fill>
  </fills>
  <borders count="2">
    <border>
      <left/>
      <right/>
      <top/>
      <bottom/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/>
    <xf numFmtId="0" fontId="5" fillId="0" borderId="0" xfId="0" applyFont="1"/>
    <xf numFmtId="0" fontId="6" fillId="0" borderId="0" xfId="0" applyFont="1" applyAlignment="1">
      <alignment vertical="top" wrapText="1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9" fillId="3" borderId="0" xfId="0" applyNumberFormat="1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10" fontId="9" fillId="3" borderId="0" xfId="0" applyNumberFormat="1" applyFont="1" applyFill="1" applyAlignment="1" applyProtection="1">
      <alignment vertical="center"/>
      <protection locked="0"/>
    </xf>
    <xf numFmtId="164" fontId="10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top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492D"/>
  </sheetPr>
  <dimension ref="B1:B18"/>
  <sheetFormatPr defaultRowHeight="15" outlineLevelRow="0" outlineLevelCol="0" x14ac:dyDescent="55"/>
  <cols>
    <col min="1" max="1" width="4" customWidth="1"/>
    <col min="2" max="2" width="72" customWidth="1"/>
  </cols>
  <sheetData>
    <row r="1" ht="8" customHeight="1" spans="2:2" x14ac:dyDescent="0.25">
      <c r="B1" s="1"/>
    </row>
    <row r="3" ht="32" customHeight="1" spans="2:2" x14ac:dyDescent="0.25">
      <c r="B3" s="2" t="s">
        <v>0</v>
      </c>
    </row>
    <row r="4" ht="16" customHeight="1" spans="2:2" x14ac:dyDescent="0.25">
      <c r="B4" s="3" t="s">
        <v>1</v>
      </c>
    </row>
    <row r="5" ht="10" customHeight="1" x14ac:dyDescent="0.25"/>
    <row r="6" ht="18" customHeight="1" spans="2:2" x14ac:dyDescent="0.25">
      <c r="B6" s="4" t="s">
        <v>2</v>
      </c>
    </row>
    <row r="7" ht="10" customHeight="1" x14ac:dyDescent="0.25"/>
    <row r="8" ht="20" customHeight="1" spans="2:2" x14ac:dyDescent="0.25">
      <c r="B8" s="5" t="s">
        <v>3</v>
      </c>
    </row>
    <row r="9" ht="20" customHeight="1" spans="2:2" x14ac:dyDescent="0.25">
      <c r="B9" s="6" t="s">
        <v>4</v>
      </c>
    </row>
    <row r="10" ht="10" customHeight="1" x14ac:dyDescent="0.25"/>
    <row r="11" ht="22" customHeight="1" spans="2:2" x14ac:dyDescent="0.25">
      <c r="B11" s="7" t="s">
        <v>5</v>
      </c>
    </row>
    <row r="12" ht="22" customHeight="1" spans="2:2" x14ac:dyDescent="0.25">
      <c r="B12" s="7" t="s">
        <v>6</v>
      </c>
    </row>
    <row r="13" ht="22" customHeight="1" spans="2:2" x14ac:dyDescent="0.25">
      <c r="B13" s="7" t="s">
        <v>7</v>
      </c>
    </row>
    <row r="14" ht="22" customHeight="1" spans="2:2" x14ac:dyDescent="0.25">
      <c r="B14" s="7" t="s">
        <v>8</v>
      </c>
    </row>
    <row r="15" ht="22" customHeight="1" spans="2:2" x14ac:dyDescent="0.25">
      <c r="B15" s="7" t="s">
        <v>9</v>
      </c>
    </row>
    <row r="16" ht="22" customHeight="1" spans="2:2" x14ac:dyDescent="0.25">
      <c r="B16" s="7" t="s">
        <v>10</v>
      </c>
    </row>
    <row r="17" ht="22" customHeight="1" spans="2:2" x14ac:dyDescent="0.25">
      <c r="B17" s="7" t="s">
        <v>11</v>
      </c>
    </row>
    <row r="18" ht="22" customHeight="1" spans="2:2" x14ac:dyDescent="0.25">
      <c r="B18" s="7" t="s">
        <v>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492D"/>
  </sheetPr>
  <dimension ref="B1:J22"/>
  <sheetViews>
    <sheetView workbookViewId="0">
      <pane ySplit="1" topLeftCell="A2" activePane="bottomLeft" state="frozen"/>
      <selection pane="bottomLeft" activeCell="A2" sqref="A2"/>
    </sheetView>
  </sheetViews>
  <sheetFormatPr defaultRowHeight="15" outlineLevelRow="0" outlineLevelCol="0" x14ac:dyDescent="55"/>
  <cols>
    <col min="1" max="1" width="3" customWidth="1"/>
    <col min="2" max="2" width="28" customWidth="1"/>
    <col min="3" max="3" width="16" customWidth="1"/>
    <col min="4" max="4" width="12" customWidth="1"/>
    <col min="5" max="5" width="18" customWidth="1"/>
    <col min="6" max="6" width="12" customWidth="1"/>
    <col min="7" max="7" width="4" customWidth="1"/>
    <col min="8" max="10" width="22" customWidth="1"/>
  </cols>
  <sheetData>
    <row r="1" ht="22" customHeight="1" spans="2:10" x14ac:dyDescent="0.25">
      <c r="B1" s="8" t="s">
        <v>13</v>
      </c>
      <c r="C1" s="8" t="s">
        <v>14</v>
      </c>
      <c r="D1" s="8" t="s">
        <v>15</v>
      </c>
      <c r="E1" s="8" t="s">
        <v>16</v>
      </c>
      <c r="F1" s="8" t="s">
        <v>17</v>
      </c>
      <c r="H1" s="8" t="s">
        <v>18</v>
      </c>
      <c r="I1" s="8" t="s">
        <v>19</v>
      </c>
      <c r="J1" s="8" t="s">
        <v>20</v>
      </c>
    </row>
    <row r="2" ht="20" customHeight="1" spans="2:3" x14ac:dyDescent="0.25">
      <c r="B2" s="9" t="s">
        <v>21</v>
      </c>
      <c r="C2" s="10">
        <v>100</v>
      </c>
    </row>
    <row r="3" ht="8" customHeight="1" x14ac:dyDescent="0.25"/>
    <row r="4" ht="18" customHeight="1" spans="2:6" x14ac:dyDescent="0.25">
      <c r="B4" s="11" t="s">
        <v>22</v>
      </c>
      <c r="C4" s="10">
        <v>4200</v>
      </c>
      <c r="D4" s="12">
        <v>0.2399</v>
      </c>
      <c r="E4" s="10">
        <v>84</v>
      </c>
      <c r="F4" s="11">
        <v>2</v>
      </c>
    </row>
    <row r="5" ht="18" customHeight="1" spans="2:6" x14ac:dyDescent="0.25">
      <c r="B5" s="11" t="s">
        <v>23</v>
      </c>
      <c r="C5" s="10">
        <v>1800</v>
      </c>
      <c r="D5" s="12">
        <v>0.1999</v>
      </c>
      <c r="E5" s="10">
        <v>36</v>
      </c>
      <c r="F5" s="11">
        <v>3</v>
      </c>
    </row>
    <row r="6" ht="18" customHeight="1" spans="2:6" x14ac:dyDescent="0.25">
      <c r="B6" s="11" t="s">
        <v>24</v>
      </c>
      <c r="C6" s="10">
        <v>9500</v>
      </c>
      <c r="D6" s="12">
        <v>0.0699</v>
      </c>
      <c r="E6" s="10">
        <v>210</v>
      </c>
      <c r="F6" s="11">
        <v>6</v>
      </c>
    </row>
    <row r="7" ht="18" customHeight="1" spans="2:6" x14ac:dyDescent="0.25">
      <c r="B7" s="11" t="s">
        <v>25</v>
      </c>
      <c r="C7" s="10">
        <v>15000</v>
      </c>
      <c r="D7" s="12">
        <v>0.0549</v>
      </c>
      <c r="E7" s="10">
        <v>165</v>
      </c>
      <c r="F7" s="11">
        <v>7</v>
      </c>
    </row>
    <row r="8" ht="18" customHeight="1" spans="2:6" x14ac:dyDescent="0.25">
      <c r="B8" s="11" t="s">
        <v>26</v>
      </c>
      <c r="C8" s="10">
        <v>3000</v>
      </c>
      <c r="D8" s="12">
        <v>0.1299</v>
      </c>
      <c r="E8" s="10">
        <v>75</v>
      </c>
      <c r="F8" s="11">
        <v>4</v>
      </c>
    </row>
    <row r="9" ht="18" customHeight="1" spans="2:6" x14ac:dyDescent="0.25">
      <c r="B9" s="11" t="s">
        <v>27</v>
      </c>
      <c r="C9" s="10">
        <v>900</v>
      </c>
      <c r="D9" s="12">
        <v>0</v>
      </c>
      <c r="E9" s="10">
        <v>50</v>
      </c>
      <c r="F9" s="11">
        <v>8</v>
      </c>
    </row>
    <row r="10" ht="18" customHeight="1" spans="2:6" x14ac:dyDescent="0.25">
      <c r="B10" s="11" t="s">
        <v>28</v>
      </c>
      <c r="C10" s="10">
        <v>450</v>
      </c>
      <c r="D10" s="12">
        <v>0.2699</v>
      </c>
      <c r="E10" s="10">
        <v>25</v>
      </c>
      <c r="F10" s="11">
        <v>1</v>
      </c>
    </row>
    <row r="11" ht="18" customHeight="1" spans="2:6" x14ac:dyDescent="0.25">
      <c r="B11" s="11" t="s">
        <v>29</v>
      </c>
      <c r="C11" s="10">
        <v>8000</v>
      </c>
      <c r="D11" s="12">
        <v>0.0899</v>
      </c>
      <c r="E11" s="10">
        <v>160</v>
      </c>
      <c r="F11" s="11">
        <v>5</v>
      </c>
    </row>
    <row r="12" ht="8" customHeight="1" x14ac:dyDescent="0.25"/>
    <row r="13" ht="22" customHeight="1" spans="2:10" x14ac:dyDescent="0.25">
      <c r="B13" s="8" t="s">
        <v>30</v>
      </c>
      <c r="H13" s="8" t="s">
        <v>18</v>
      </c>
      <c r="I13" s="8" t="s">
        <v>19</v>
      </c>
      <c r="J13" s="8" t="s">
        <v>20</v>
      </c>
    </row>
    <row r="14" ht="20" customHeight="1" spans="2:10" x14ac:dyDescent="0.25">
      <c r="B14" s="9" t="s">
        <v>31</v>
      </c>
      <c r="H14" s="13">
        <f>SUM(C4:C11)</f>
        <v>0</v>
      </c>
      <c r="I14" s="13">
        <f>SUM(C4:C11)</f>
        <v>0</v>
      </c>
      <c r="J14" s="13">
        <f>SUM(C4:C11)</f>
        <v>0</v>
      </c>
    </row>
    <row r="15" ht="20" customHeight="1" spans="2:10" x14ac:dyDescent="0.25">
      <c r="B15" s="9" t="s">
        <v>32</v>
      </c>
      <c r="H15" s="13">
        <f>SUM(E4:E11)</f>
        <v>0</v>
      </c>
      <c r="I15" s="13">
        <f>SUM(E4:E11)</f>
        <v>0</v>
      </c>
      <c r="J15" s="13">
        <f>SUM(E4:E11)</f>
        <v>0</v>
      </c>
    </row>
    <row r="16" ht="20" customHeight="1" spans="2:10" x14ac:dyDescent="0.25">
      <c r="B16" s="9" t="s">
        <v>33</v>
      </c>
      <c r="H16" s="13">
        <f>SUM(E4:E11)+C2</f>
        <v>0</v>
      </c>
      <c r="I16" s="13">
        <f>SUM(E4:E11)+C2</f>
        <v>0</v>
      </c>
      <c r="J16" s="13">
        <f>SUM(E4:E11)+C2</f>
        <v>0</v>
      </c>
    </row>
    <row r="17" ht="20" customHeight="1" spans="2:10" x14ac:dyDescent="0.25">
      <c r="B17" s="9" t="s">
        <v>34</v>
      </c>
      <c r="H17" s="14">
        <f>COUNTIF('Avalanche_Sim'!I3:I362,"&gt;0")</f>
        <v>0</v>
      </c>
      <c r="I17" s="14">
        <f>COUNTIF('Snowball_Sim'!I3:I362,"&gt;0")</f>
        <v>0</v>
      </c>
      <c r="J17" s="14">
        <f>COUNTIF('Custom_Sim'!I3:I362,"&gt;0")</f>
        <v>0</v>
      </c>
    </row>
    <row r="18" ht="20" customHeight="1" spans="2:10" x14ac:dyDescent="0.25">
      <c r="B18" s="9" t="s">
        <v>35</v>
      </c>
      <c r="H18" s="13">
        <f>IFERROR(SUM('Avalanche_Sim'!J3:Q362),0)</f>
        <v>0</v>
      </c>
      <c r="I18" s="13">
        <f>IFERROR(SUM('Snowball_Sim'!J3:Q362),0)</f>
        <v>0</v>
      </c>
      <c r="J18" s="13">
        <f>IFERROR(SUM('Custom_Sim'!J3:Q362),0)</f>
        <v>0</v>
      </c>
    </row>
    <row r="19" ht="20" customHeight="1" spans="2:10" x14ac:dyDescent="0.25">
      <c r="B19" s="9" t="s">
        <v>36</v>
      </c>
      <c r="H19" s="15">
        <f>IFERROR(EDATE(TODAY(),COUNTIF('Avalanche_Sim'!I3:I362,"&gt;0")),"—")</f>
        <v>0</v>
      </c>
      <c r="I19" s="15">
        <f>IFERROR(EDATE(TODAY(),COUNTIF('Snowball_Sim'!I3:I362,"&gt;0")),"—")</f>
        <v>0</v>
      </c>
      <c r="J19" s="15">
        <f>IFERROR(EDATE(TODAY(),COUNTIF('Custom_Sim'!I3:I362,"&gt;0")),"—")</f>
        <v>0</v>
      </c>
    </row>
    <row r="20" ht="20" customHeight="1" spans="2:10" x14ac:dyDescent="0.25">
      <c r="B20" s="9" t="s">
        <v>37</v>
      </c>
      <c r="H20" s="13">
        <f>IFERROR(IFERROR(SUM('Snowball_Sim'!J3:Q362),0)-IFERROR(SUM('Avalanche_Sim'!J3:Q362),0),0)</f>
        <v>0</v>
      </c>
      <c r="I20" s="16" t="s">
        <v>38</v>
      </c>
      <c r="J20" s="13">
        <f>IFERROR(IFERROR(SUM('Snowball_Sim'!J3:Q362),0)-IFERROR(SUM('Custom_Sim'!J3:Q362),0),0)</f>
        <v>0</v>
      </c>
    </row>
    <row r="22" ht="70" customHeight="1" spans="2:10" x14ac:dyDescent="0.25">
      <c r="B22" s="17" t="s">
        <v>39</v>
      </c>
      <c r="C22" s="17"/>
      <c r="D22" s="17"/>
      <c r="E22" s="17"/>
      <c r="F22" s="17"/>
      <c r="G22" s="17"/>
      <c r="H22" s="17"/>
      <c r="I22" s="17"/>
      <c r="J22" s="17"/>
    </row>
  </sheetData>
  <sheetProtection sheet="1"/>
  <mergeCells count="1">
    <mergeCell ref="B22:J22"/>
  </mergeCells>
  <conditionalFormatting sqref="C4:C11">
    <cfRule type="dataBar" priority="99">
      <dataBar>
        <cfvo type="min"/>
        <cfvo type="max"/>
        <color rgb="FFC4492D"/>
      </dataBar>
      <extLst>
        <ext xmlns:x14="http://schemas.microsoft.com/office/spreadsheetml/2009/9/main" uri="{B025F937-C7B1-47D3-B67F-A62EFF666E3E}">
          <x14:id>{2684A365-C3E5-49D2-A28F-ABB2B79A81F1}</x14:id>
        </ext>
      </extLst>
    </cfRule>
  </conditionalFormatting>
  <dataValidations count="2">
    <dataValidation type="whole" showErrorMessage="1" errorTitle="Invalid order" error="Enter 1–8. Each number should be unique." sqref="F10:F11">
      <formula1>1</formula1>
      <formula2>8</formula2>
    </dataValidation>
    <dataValidation type="whole" showErrorMessage="1" errorTitle="Invalid order" error="Enter 1–8. Each number should be unique." sqref="F4:F11">
      <formula1>1</formula1>
      <formula2>8</formula2>
    </dataValidation>
  </dataValidation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684A365-C3E5-49D2-A28F-ABB2B79A81F1}">
            <x14:dataBar minLength="0" maxLength="100">
              <x14:cfvo type="min"/>
              <x14:cfvo type="max"/>
            </x14:dataBar>
          </x14:cfRule>
          <xm:sqref>C4:C11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492D"/>
  </sheetPr>
  <dimension ref="A1:Q362"/>
  <sheetFormatPr defaultRowHeight="15" outlineLevelRow="0" outlineLevelCol="0" x14ac:dyDescent="55"/>
  <cols>
    <col min="1" max="1" width="8" customWidth="1"/>
    <col min="2" max="9" width="14" customWidth="1"/>
    <col min="10" max="17" width="12" customWidth="1"/>
  </cols>
  <sheetData>
    <row r="1" spans="1:17" x14ac:dyDescent="0.25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t="s">
        <v>49</v>
      </c>
      <c r="K1" t="s">
        <v>50</v>
      </c>
      <c r="L1" t="s">
        <v>51</v>
      </c>
      <c r="M1" t="s">
        <v>52</v>
      </c>
      <c r="N1" t="s">
        <v>53</v>
      </c>
      <c r="O1" t="s">
        <v>54</v>
      </c>
      <c r="P1" t="s">
        <v>55</v>
      </c>
      <c r="Q1" t="s">
        <v>56</v>
      </c>
    </row>
    <row r="2" spans="1:17" x14ac:dyDescent="0.25">
      <c r="A2">
        <v>0</v>
      </c>
      <c r="B2" s="18">
        <f>'Debt Payoff'!C10</f>
        <v>0</v>
      </c>
      <c r="C2" s="18">
        <f>'Debt Payoff'!C4</f>
        <v>0</v>
      </c>
      <c r="D2" s="18">
        <f>'Debt Payoff'!C5</f>
        <v>0</v>
      </c>
      <c r="E2" s="18">
        <f>'Debt Payoff'!C8</f>
        <v>0</v>
      </c>
      <c r="F2" s="18">
        <f>'Debt Payoff'!C11</f>
        <v>0</v>
      </c>
      <c r="G2" s="18">
        <f>'Debt Payoff'!C6</f>
        <v>0</v>
      </c>
      <c r="H2" s="18">
        <f>'Debt Payoff'!C7</f>
        <v>0</v>
      </c>
      <c r="I2" s="18">
        <f>'Debt Payoff'!C9</f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</row>
    <row r="3" spans="1:17" x14ac:dyDescent="0.25">
      <c r="A3">
        <v>1</v>
      </c>
      <c r="B3" s="18">
        <f>IF(B2=0,0,MAX(0,B2*(1+'Debt Payoff'!D10/12)-MIN(B2*(1+'Debt Payoff'!D10/12),'Debt Payoff'!E10+'Debt Payoff'!C2)))</f>
        <v>0</v>
      </c>
      <c r="C3" s="18">
        <f>IF(C2=0,0,MAX(0,C2*(1+'Debt Payoff'!D4/12)-MIN(C2*(1+'Debt Payoff'!D4/12),IF(COUNTIF(B2:B2,"&gt;0")=0,'Debt Payoff'!E4+'Debt Payoff'!E10+'Debt Payoff'!C2,'Debt Payoff'!E4))))</f>
        <v>0</v>
      </c>
      <c r="D3" s="18">
        <f>IF(D2=0,0,MAX(0,D2*(1+'Debt Payoff'!D5/12)-MIN(D2*(1+'Debt Payoff'!D5/12),IF(COUNTIF(B2:C2,"&gt;0")=0,'Debt Payoff'!E5+'Debt Payoff'!E10+'Debt Payoff'!E4+'Debt Payoff'!C2,'Debt Payoff'!E5))))</f>
        <v>0</v>
      </c>
      <c r="E3" s="18">
        <f>IF(E2=0,0,MAX(0,E2*(1+'Debt Payoff'!D8/12)-MIN(E2*(1+'Debt Payoff'!D8/12),IF(COUNTIF(B2:D2,"&gt;0")=0,'Debt Payoff'!E8+'Debt Payoff'!E10+'Debt Payoff'!E4+'Debt Payoff'!E5+'Debt Payoff'!C2,'Debt Payoff'!E8))))</f>
        <v>0</v>
      </c>
      <c r="F3" s="18">
        <f>IF(F2=0,0,MAX(0,F2*(1+'Debt Payoff'!D11/12)-MIN(F2*(1+'Debt Payoff'!D11/12),IF(COUNTIF(B2:E2,"&gt;0")=0,'Debt Payoff'!E11+'Debt Payoff'!E10+'Debt Payoff'!E4+'Debt Payoff'!E5+'Debt Payoff'!E8+'Debt Payoff'!C2,'Debt Payoff'!E11))))</f>
        <v>0</v>
      </c>
      <c r="G3" s="18">
        <f>IF(G2=0,0,MAX(0,G2*(1+'Debt Payoff'!D6/12)-MIN(G2*(1+'Debt Payoff'!D6/12),IF(COUNTIF(B2:F2,"&gt;0")=0,'Debt Payoff'!E6+'Debt Payoff'!E10+'Debt Payoff'!E4+'Debt Payoff'!E5+'Debt Payoff'!E8+'Debt Payoff'!E11+'Debt Payoff'!C2,'Debt Payoff'!E6))))</f>
        <v>0</v>
      </c>
      <c r="H3" s="18">
        <f>IF(H2=0,0,MAX(0,H2*(1+'Debt Payoff'!D7/12)-MIN(H2*(1+'Debt Payoff'!D7/12),IF(COUNTIF(B2:G2,"&gt;0")=0,'Debt Payoff'!E7+'Debt Payoff'!E10+'Debt Payoff'!E4+'Debt Payoff'!E5+'Debt Payoff'!E8+'Debt Payoff'!E11+'Debt Payoff'!E6+'Debt Payoff'!C2,'Debt Payoff'!E7))))</f>
        <v>0</v>
      </c>
      <c r="I3" s="18">
        <f>IF(I2=0,0,MAX(0,I2*(1+'Debt Payoff'!D9/12)-MIN(I2*(1+'Debt Payoff'!D9/12),IF(COUNTIF(B2:H2,"&gt;0")=0,'Debt Payoff'!E9+'Debt Payoff'!E10+'Debt Payoff'!E4+'Debt Payoff'!E5+'Debt Payoff'!E8+'Debt Payoff'!E11+'Debt Payoff'!E6+'Debt Payoff'!E7+'Debt Payoff'!C2,'Debt Payoff'!E9))))</f>
        <v>0</v>
      </c>
      <c r="J3" s="18">
        <f>IF(B2=0,0,B2*'Debt Payoff'!D10/12)</f>
        <v>0</v>
      </c>
      <c r="K3" s="18">
        <f>IF(C2=0,0,C2*'Debt Payoff'!D4/12)</f>
        <v>0</v>
      </c>
      <c r="L3" s="18">
        <f>IF(D2=0,0,D2*'Debt Payoff'!D5/12)</f>
        <v>0</v>
      </c>
      <c r="M3" s="18">
        <f>IF(E2=0,0,E2*'Debt Payoff'!D8/12)</f>
        <v>0</v>
      </c>
      <c r="N3" s="18">
        <f>IF(F2=0,0,F2*'Debt Payoff'!D11/12)</f>
        <v>0</v>
      </c>
      <c r="O3" s="18">
        <f>IF(G2=0,0,G2*'Debt Payoff'!D6/12)</f>
        <v>0</v>
      </c>
      <c r="P3" s="18">
        <f>IF(H2=0,0,H2*'Debt Payoff'!D7/12)</f>
        <v>0</v>
      </c>
      <c r="Q3" s="18">
        <f>IF(I2=0,0,I2*'Debt Payoff'!D9/12)</f>
        <v>0</v>
      </c>
    </row>
    <row r="4" spans="1:17" x14ac:dyDescent="0.25">
      <c r="A4">
        <v>2</v>
      </c>
      <c r="B4" s="18">
        <f>IF(B3=0,0,MAX(0,B3*(1+'Debt Payoff'!D10/12)-MIN(B3*(1+'Debt Payoff'!D10/12),'Debt Payoff'!E10+'Debt Payoff'!C2)))</f>
        <v>0</v>
      </c>
      <c r="C4" s="18">
        <f>IF(C3=0,0,MAX(0,C3*(1+'Debt Payoff'!D4/12)-MIN(C3*(1+'Debt Payoff'!D4/12),IF(COUNTIF(B3:B3,"&gt;0")=0,'Debt Payoff'!E4+'Debt Payoff'!E10+'Debt Payoff'!C2,'Debt Payoff'!E4))))</f>
        <v>0</v>
      </c>
      <c r="D4" s="18">
        <f>IF(D3=0,0,MAX(0,D3*(1+'Debt Payoff'!D5/12)-MIN(D3*(1+'Debt Payoff'!D5/12),IF(COUNTIF(B3:C3,"&gt;0")=0,'Debt Payoff'!E5+'Debt Payoff'!E10+'Debt Payoff'!E4+'Debt Payoff'!C2,'Debt Payoff'!E5))))</f>
        <v>0</v>
      </c>
      <c r="E4" s="18">
        <f>IF(E3=0,0,MAX(0,E3*(1+'Debt Payoff'!D8/12)-MIN(E3*(1+'Debt Payoff'!D8/12),IF(COUNTIF(B3:D3,"&gt;0")=0,'Debt Payoff'!E8+'Debt Payoff'!E10+'Debt Payoff'!E4+'Debt Payoff'!E5+'Debt Payoff'!C2,'Debt Payoff'!E8))))</f>
        <v>0</v>
      </c>
      <c r="F4" s="18">
        <f>IF(F3=0,0,MAX(0,F3*(1+'Debt Payoff'!D11/12)-MIN(F3*(1+'Debt Payoff'!D11/12),IF(COUNTIF(B3:E3,"&gt;0")=0,'Debt Payoff'!E11+'Debt Payoff'!E10+'Debt Payoff'!E4+'Debt Payoff'!E5+'Debt Payoff'!E8+'Debt Payoff'!C2,'Debt Payoff'!E11))))</f>
        <v>0</v>
      </c>
      <c r="G4" s="18">
        <f>IF(G3=0,0,MAX(0,G3*(1+'Debt Payoff'!D6/12)-MIN(G3*(1+'Debt Payoff'!D6/12),IF(COUNTIF(B3:F3,"&gt;0")=0,'Debt Payoff'!E6+'Debt Payoff'!E10+'Debt Payoff'!E4+'Debt Payoff'!E5+'Debt Payoff'!E8+'Debt Payoff'!E11+'Debt Payoff'!C2,'Debt Payoff'!E6))))</f>
        <v>0</v>
      </c>
      <c r="H4" s="18">
        <f>IF(H3=0,0,MAX(0,H3*(1+'Debt Payoff'!D7/12)-MIN(H3*(1+'Debt Payoff'!D7/12),IF(COUNTIF(B3:G3,"&gt;0")=0,'Debt Payoff'!E7+'Debt Payoff'!E10+'Debt Payoff'!E4+'Debt Payoff'!E5+'Debt Payoff'!E8+'Debt Payoff'!E11+'Debt Payoff'!E6+'Debt Payoff'!C2,'Debt Payoff'!E7))))</f>
        <v>0</v>
      </c>
      <c r="I4" s="18">
        <f>IF(I3=0,0,MAX(0,I3*(1+'Debt Payoff'!D9/12)-MIN(I3*(1+'Debt Payoff'!D9/12),IF(COUNTIF(B3:H3,"&gt;0")=0,'Debt Payoff'!E9+'Debt Payoff'!E10+'Debt Payoff'!E4+'Debt Payoff'!E5+'Debt Payoff'!E8+'Debt Payoff'!E11+'Debt Payoff'!E6+'Debt Payoff'!E7+'Debt Payoff'!C2,'Debt Payoff'!E9))))</f>
        <v>0</v>
      </c>
      <c r="J4" s="18">
        <f>IF(B3=0,0,B3*'Debt Payoff'!D10/12)</f>
        <v>0</v>
      </c>
      <c r="K4" s="18">
        <f>IF(C3=0,0,C3*'Debt Payoff'!D4/12)</f>
        <v>0</v>
      </c>
      <c r="L4" s="18">
        <f>IF(D3=0,0,D3*'Debt Payoff'!D5/12)</f>
        <v>0</v>
      </c>
      <c r="M4" s="18">
        <f>IF(E3=0,0,E3*'Debt Payoff'!D8/12)</f>
        <v>0</v>
      </c>
      <c r="N4" s="18">
        <f>IF(F3=0,0,F3*'Debt Payoff'!D11/12)</f>
        <v>0</v>
      </c>
      <c r="O4" s="18">
        <f>IF(G3=0,0,G3*'Debt Payoff'!D6/12)</f>
        <v>0</v>
      </c>
      <c r="P4" s="18">
        <f>IF(H3=0,0,H3*'Debt Payoff'!D7/12)</f>
        <v>0</v>
      </c>
      <c r="Q4" s="18">
        <f>IF(I3=0,0,I3*'Debt Payoff'!D9/12)</f>
        <v>0</v>
      </c>
    </row>
    <row r="5" spans="1:17" x14ac:dyDescent="0.25">
      <c r="A5">
        <v>3</v>
      </c>
      <c r="B5" s="18">
        <f>IF(B4=0,0,MAX(0,B4*(1+'Debt Payoff'!D10/12)-MIN(B4*(1+'Debt Payoff'!D10/12),'Debt Payoff'!E10+'Debt Payoff'!C2)))</f>
        <v>0</v>
      </c>
      <c r="C5" s="18">
        <f>IF(C4=0,0,MAX(0,C4*(1+'Debt Payoff'!D4/12)-MIN(C4*(1+'Debt Payoff'!D4/12),IF(COUNTIF(B4:B4,"&gt;0")=0,'Debt Payoff'!E4+'Debt Payoff'!E10+'Debt Payoff'!C2,'Debt Payoff'!E4))))</f>
        <v>0</v>
      </c>
      <c r="D5" s="18">
        <f>IF(D4=0,0,MAX(0,D4*(1+'Debt Payoff'!D5/12)-MIN(D4*(1+'Debt Payoff'!D5/12),IF(COUNTIF(B4:C4,"&gt;0")=0,'Debt Payoff'!E5+'Debt Payoff'!E10+'Debt Payoff'!E4+'Debt Payoff'!C2,'Debt Payoff'!E5))))</f>
        <v>0</v>
      </c>
      <c r="E5" s="18">
        <f>IF(E4=0,0,MAX(0,E4*(1+'Debt Payoff'!D8/12)-MIN(E4*(1+'Debt Payoff'!D8/12),IF(COUNTIF(B4:D4,"&gt;0")=0,'Debt Payoff'!E8+'Debt Payoff'!E10+'Debt Payoff'!E4+'Debt Payoff'!E5+'Debt Payoff'!C2,'Debt Payoff'!E8))))</f>
        <v>0</v>
      </c>
      <c r="F5" s="18">
        <f>IF(F4=0,0,MAX(0,F4*(1+'Debt Payoff'!D11/12)-MIN(F4*(1+'Debt Payoff'!D11/12),IF(COUNTIF(B4:E4,"&gt;0")=0,'Debt Payoff'!E11+'Debt Payoff'!E10+'Debt Payoff'!E4+'Debt Payoff'!E5+'Debt Payoff'!E8+'Debt Payoff'!C2,'Debt Payoff'!E11))))</f>
        <v>0</v>
      </c>
      <c r="G5" s="18">
        <f>IF(G4=0,0,MAX(0,G4*(1+'Debt Payoff'!D6/12)-MIN(G4*(1+'Debt Payoff'!D6/12),IF(COUNTIF(B4:F4,"&gt;0")=0,'Debt Payoff'!E6+'Debt Payoff'!E10+'Debt Payoff'!E4+'Debt Payoff'!E5+'Debt Payoff'!E8+'Debt Payoff'!E11+'Debt Payoff'!C2,'Debt Payoff'!E6))))</f>
        <v>0</v>
      </c>
      <c r="H5" s="18">
        <f>IF(H4=0,0,MAX(0,H4*(1+'Debt Payoff'!D7/12)-MIN(H4*(1+'Debt Payoff'!D7/12),IF(COUNTIF(B4:G4,"&gt;0")=0,'Debt Payoff'!E7+'Debt Payoff'!E10+'Debt Payoff'!E4+'Debt Payoff'!E5+'Debt Payoff'!E8+'Debt Payoff'!E11+'Debt Payoff'!E6+'Debt Payoff'!C2,'Debt Payoff'!E7))))</f>
        <v>0</v>
      </c>
      <c r="I5" s="18">
        <f>IF(I4=0,0,MAX(0,I4*(1+'Debt Payoff'!D9/12)-MIN(I4*(1+'Debt Payoff'!D9/12),IF(COUNTIF(B4:H4,"&gt;0")=0,'Debt Payoff'!E9+'Debt Payoff'!E10+'Debt Payoff'!E4+'Debt Payoff'!E5+'Debt Payoff'!E8+'Debt Payoff'!E11+'Debt Payoff'!E6+'Debt Payoff'!E7+'Debt Payoff'!C2,'Debt Payoff'!E9))))</f>
        <v>0</v>
      </c>
      <c r="J5" s="18">
        <f>IF(B4=0,0,B4*'Debt Payoff'!D10/12)</f>
        <v>0</v>
      </c>
      <c r="K5" s="18">
        <f>IF(C4=0,0,C4*'Debt Payoff'!D4/12)</f>
        <v>0</v>
      </c>
      <c r="L5" s="18">
        <f>IF(D4=0,0,D4*'Debt Payoff'!D5/12)</f>
        <v>0</v>
      </c>
      <c r="M5" s="18">
        <f>IF(E4=0,0,E4*'Debt Payoff'!D8/12)</f>
        <v>0</v>
      </c>
      <c r="N5" s="18">
        <f>IF(F4=0,0,F4*'Debt Payoff'!D11/12)</f>
        <v>0</v>
      </c>
      <c r="O5" s="18">
        <f>IF(G4=0,0,G4*'Debt Payoff'!D6/12)</f>
        <v>0</v>
      </c>
      <c r="P5" s="18">
        <f>IF(H4=0,0,H4*'Debt Payoff'!D7/12)</f>
        <v>0</v>
      </c>
      <c r="Q5" s="18">
        <f>IF(I4=0,0,I4*'Debt Payoff'!D9/12)</f>
        <v>0</v>
      </c>
    </row>
    <row r="6" spans="1:17" x14ac:dyDescent="0.25">
      <c r="A6">
        <v>4</v>
      </c>
      <c r="B6" s="18">
        <f>IF(B5=0,0,MAX(0,B5*(1+'Debt Payoff'!D10/12)-MIN(B5*(1+'Debt Payoff'!D10/12),'Debt Payoff'!E10+'Debt Payoff'!C2)))</f>
        <v>0</v>
      </c>
      <c r="C6" s="18">
        <f>IF(C5=0,0,MAX(0,C5*(1+'Debt Payoff'!D4/12)-MIN(C5*(1+'Debt Payoff'!D4/12),IF(COUNTIF(B5:B5,"&gt;0")=0,'Debt Payoff'!E4+'Debt Payoff'!E10+'Debt Payoff'!C2,'Debt Payoff'!E4))))</f>
        <v>0</v>
      </c>
      <c r="D6" s="18">
        <f>IF(D5=0,0,MAX(0,D5*(1+'Debt Payoff'!D5/12)-MIN(D5*(1+'Debt Payoff'!D5/12),IF(COUNTIF(B5:C5,"&gt;0")=0,'Debt Payoff'!E5+'Debt Payoff'!E10+'Debt Payoff'!E4+'Debt Payoff'!C2,'Debt Payoff'!E5))))</f>
        <v>0</v>
      </c>
      <c r="E6" s="18">
        <f>IF(E5=0,0,MAX(0,E5*(1+'Debt Payoff'!D8/12)-MIN(E5*(1+'Debt Payoff'!D8/12),IF(COUNTIF(B5:D5,"&gt;0")=0,'Debt Payoff'!E8+'Debt Payoff'!E10+'Debt Payoff'!E4+'Debt Payoff'!E5+'Debt Payoff'!C2,'Debt Payoff'!E8))))</f>
        <v>0</v>
      </c>
      <c r="F6" s="18">
        <f>IF(F5=0,0,MAX(0,F5*(1+'Debt Payoff'!D11/12)-MIN(F5*(1+'Debt Payoff'!D11/12),IF(COUNTIF(B5:E5,"&gt;0")=0,'Debt Payoff'!E11+'Debt Payoff'!E10+'Debt Payoff'!E4+'Debt Payoff'!E5+'Debt Payoff'!E8+'Debt Payoff'!C2,'Debt Payoff'!E11))))</f>
        <v>0</v>
      </c>
      <c r="G6" s="18">
        <f>IF(G5=0,0,MAX(0,G5*(1+'Debt Payoff'!D6/12)-MIN(G5*(1+'Debt Payoff'!D6/12),IF(COUNTIF(B5:F5,"&gt;0")=0,'Debt Payoff'!E6+'Debt Payoff'!E10+'Debt Payoff'!E4+'Debt Payoff'!E5+'Debt Payoff'!E8+'Debt Payoff'!E11+'Debt Payoff'!C2,'Debt Payoff'!E6))))</f>
        <v>0</v>
      </c>
      <c r="H6" s="18">
        <f>IF(H5=0,0,MAX(0,H5*(1+'Debt Payoff'!D7/12)-MIN(H5*(1+'Debt Payoff'!D7/12),IF(COUNTIF(B5:G5,"&gt;0")=0,'Debt Payoff'!E7+'Debt Payoff'!E10+'Debt Payoff'!E4+'Debt Payoff'!E5+'Debt Payoff'!E8+'Debt Payoff'!E11+'Debt Payoff'!E6+'Debt Payoff'!C2,'Debt Payoff'!E7))))</f>
        <v>0</v>
      </c>
      <c r="I6" s="18">
        <f>IF(I5=0,0,MAX(0,I5*(1+'Debt Payoff'!D9/12)-MIN(I5*(1+'Debt Payoff'!D9/12),IF(COUNTIF(B5:H5,"&gt;0")=0,'Debt Payoff'!E9+'Debt Payoff'!E10+'Debt Payoff'!E4+'Debt Payoff'!E5+'Debt Payoff'!E8+'Debt Payoff'!E11+'Debt Payoff'!E6+'Debt Payoff'!E7+'Debt Payoff'!C2,'Debt Payoff'!E9))))</f>
        <v>0</v>
      </c>
      <c r="J6" s="18">
        <f>IF(B5=0,0,B5*'Debt Payoff'!D10/12)</f>
        <v>0</v>
      </c>
      <c r="K6" s="18">
        <f>IF(C5=0,0,C5*'Debt Payoff'!D4/12)</f>
        <v>0</v>
      </c>
      <c r="L6" s="18">
        <f>IF(D5=0,0,D5*'Debt Payoff'!D5/12)</f>
        <v>0</v>
      </c>
      <c r="M6" s="18">
        <f>IF(E5=0,0,E5*'Debt Payoff'!D8/12)</f>
        <v>0</v>
      </c>
      <c r="N6" s="18">
        <f>IF(F5=0,0,F5*'Debt Payoff'!D11/12)</f>
        <v>0</v>
      </c>
      <c r="O6" s="18">
        <f>IF(G5=0,0,G5*'Debt Payoff'!D6/12)</f>
        <v>0</v>
      </c>
      <c r="P6" s="18">
        <f>IF(H5=0,0,H5*'Debt Payoff'!D7/12)</f>
        <v>0</v>
      </c>
      <c r="Q6" s="18">
        <f>IF(I5=0,0,I5*'Debt Payoff'!D9/12)</f>
        <v>0</v>
      </c>
    </row>
    <row r="7" spans="1:17" x14ac:dyDescent="0.25">
      <c r="A7">
        <v>5</v>
      </c>
      <c r="B7" s="18">
        <f>IF(B6=0,0,MAX(0,B6*(1+'Debt Payoff'!D10/12)-MIN(B6*(1+'Debt Payoff'!D10/12),'Debt Payoff'!E10+'Debt Payoff'!C2)))</f>
        <v>0</v>
      </c>
      <c r="C7" s="18">
        <f>IF(C6=0,0,MAX(0,C6*(1+'Debt Payoff'!D4/12)-MIN(C6*(1+'Debt Payoff'!D4/12),IF(COUNTIF(B6:B6,"&gt;0")=0,'Debt Payoff'!E4+'Debt Payoff'!E10+'Debt Payoff'!C2,'Debt Payoff'!E4))))</f>
        <v>0</v>
      </c>
      <c r="D7" s="18">
        <f>IF(D6=0,0,MAX(0,D6*(1+'Debt Payoff'!D5/12)-MIN(D6*(1+'Debt Payoff'!D5/12),IF(COUNTIF(B6:C6,"&gt;0")=0,'Debt Payoff'!E5+'Debt Payoff'!E10+'Debt Payoff'!E4+'Debt Payoff'!C2,'Debt Payoff'!E5))))</f>
        <v>0</v>
      </c>
      <c r="E7" s="18">
        <f>IF(E6=0,0,MAX(0,E6*(1+'Debt Payoff'!D8/12)-MIN(E6*(1+'Debt Payoff'!D8/12),IF(COUNTIF(B6:D6,"&gt;0")=0,'Debt Payoff'!E8+'Debt Payoff'!E10+'Debt Payoff'!E4+'Debt Payoff'!E5+'Debt Payoff'!C2,'Debt Payoff'!E8))))</f>
        <v>0</v>
      </c>
      <c r="F7" s="18">
        <f>IF(F6=0,0,MAX(0,F6*(1+'Debt Payoff'!D11/12)-MIN(F6*(1+'Debt Payoff'!D11/12),IF(COUNTIF(B6:E6,"&gt;0")=0,'Debt Payoff'!E11+'Debt Payoff'!E10+'Debt Payoff'!E4+'Debt Payoff'!E5+'Debt Payoff'!E8+'Debt Payoff'!C2,'Debt Payoff'!E11))))</f>
        <v>0</v>
      </c>
      <c r="G7" s="18">
        <f>IF(G6=0,0,MAX(0,G6*(1+'Debt Payoff'!D6/12)-MIN(G6*(1+'Debt Payoff'!D6/12),IF(COUNTIF(B6:F6,"&gt;0")=0,'Debt Payoff'!E6+'Debt Payoff'!E10+'Debt Payoff'!E4+'Debt Payoff'!E5+'Debt Payoff'!E8+'Debt Payoff'!E11+'Debt Payoff'!C2,'Debt Payoff'!E6))))</f>
        <v>0</v>
      </c>
      <c r="H7" s="18">
        <f>IF(H6=0,0,MAX(0,H6*(1+'Debt Payoff'!D7/12)-MIN(H6*(1+'Debt Payoff'!D7/12),IF(COUNTIF(B6:G6,"&gt;0")=0,'Debt Payoff'!E7+'Debt Payoff'!E10+'Debt Payoff'!E4+'Debt Payoff'!E5+'Debt Payoff'!E8+'Debt Payoff'!E11+'Debt Payoff'!E6+'Debt Payoff'!C2,'Debt Payoff'!E7))))</f>
        <v>0</v>
      </c>
      <c r="I7" s="18">
        <f>IF(I6=0,0,MAX(0,I6*(1+'Debt Payoff'!D9/12)-MIN(I6*(1+'Debt Payoff'!D9/12),IF(COUNTIF(B6:H6,"&gt;0")=0,'Debt Payoff'!E9+'Debt Payoff'!E10+'Debt Payoff'!E4+'Debt Payoff'!E5+'Debt Payoff'!E8+'Debt Payoff'!E11+'Debt Payoff'!E6+'Debt Payoff'!E7+'Debt Payoff'!C2,'Debt Payoff'!E9))))</f>
        <v>0</v>
      </c>
      <c r="J7" s="18">
        <f>IF(B6=0,0,B6*'Debt Payoff'!D10/12)</f>
        <v>0</v>
      </c>
      <c r="K7" s="18">
        <f>IF(C6=0,0,C6*'Debt Payoff'!D4/12)</f>
        <v>0</v>
      </c>
      <c r="L7" s="18">
        <f>IF(D6=0,0,D6*'Debt Payoff'!D5/12)</f>
        <v>0</v>
      </c>
      <c r="M7" s="18">
        <f>IF(E6=0,0,E6*'Debt Payoff'!D8/12)</f>
        <v>0</v>
      </c>
      <c r="N7" s="18">
        <f>IF(F6=0,0,F6*'Debt Payoff'!D11/12)</f>
        <v>0</v>
      </c>
      <c r="O7" s="18">
        <f>IF(G6=0,0,G6*'Debt Payoff'!D6/12)</f>
        <v>0</v>
      </c>
      <c r="P7" s="18">
        <f>IF(H6=0,0,H6*'Debt Payoff'!D7/12)</f>
        <v>0</v>
      </c>
      <c r="Q7" s="18">
        <f>IF(I6=0,0,I6*'Debt Payoff'!D9/12)</f>
        <v>0</v>
      </c>
    </row>
    <row r="8" spans="1:17" x14ac:dyDescent="0.25">
      <c r="A8">
        <v>6</v>
      </c>
      <c r="B8" s="18">
        <f>IF(B7=0,0,MAX(0,B7*(1+'Debt Payoff'!D10/12)-MIN(B7*(1+'Debt Payoff'!D10/12),'Debt Payoff'!E10+'Debt Payoff'!C2)))</f>
        <v>0</v>
      </c>
      <c r="C8" s="18">
        <f>IF(C7=0,0,MAX(0,C7*(1+'Debt Payoff'!D4/12)-MIN(C7*(1+'Debt Payoff'!D4/12),IF(COUNTIF(B7:B7,"&gt;0")=0,'Debt Payoff'!E4+'Debt Payoff'!E10+'Debt Payoff'!C2,'Debt Payoff'!E4))))</f>
        <v>0</v>
      </c>
      <c r="D8" s="18">
        <f>IF(D7=0,0,MAX(0,D7*(1+'Debt Payoff'!D5/12)-MIN(D7*(1+'Debt Payoff'!D5/12),IF(COUNTIF(B7:C7,"&gt;0")=0,'Debt Payoff'!E5+'Debt Payoff'!E10+'Debt Payoff'!E4+'Debt Payoff'!C2,'Debt Payoff'!E5))))</f>
        <v>0</v>
      </c>
      <c r="E8" s="18">
        <f>IF(E7=0,0,MAX(0,E7*(1+'Debt Payoff'!D8/12)-MIN(E7*(1+'Debt Payoff'!D8/12),IF(COUNTIF(B7:D7,"&gt;0")=0,'Debt Payoff'!E8+'Debt Payoff'!E10+'Debt Payoff'!E4+'Debt Payoff'!E5+'Debt Payoff'!C2,'Debt Payoff'!E8))))</f>
        <v>0</v>
      </c>
      <c r="F8" s="18">
        <f>IF(F7=0,0,MAX(0,F7*(1+'Debt Payoff'!D11/12)-MIN(F7*(1+'Debt Payoff'!D11/12),IF(COUNTIF(B7:E7,"&gt;0")=0,'Debt Payoff'!E11+'Debt Payoff'!E10+'Debt Payoff'!E4+'Debt Payoff'!E5+'Debt Payoff'!E8+'Debt Payoff'!C2,'Debt Payoff'!E11))))</f>
        <v>0</v>
      </c>
      <c r="G8" s="18">
        <f>IF(G7=0,0,MAX(0,G7*(1+'Debt Payoff'!D6/12)-MIN(G7*(1+'Debt Payoff'!D6/12),IF(COUNTIF(B7:F7,"&gt;0")=0,'Debt Payoff'!E6+'Debt Payoff'!E10+'Debt Payoff'!E4+'Debt Payoff'!E5+'Debt Payoff'!E8+'Debt Payoff'!E11+'Debt Payoff'!C2,'Debt Payoff'!E6))))</f>
        <v>0</v>
      </c>
      <c r="H8" s="18">
        <f>IF(H7=0,0,MAX(0,H7*(1+'Debt Payoff'!D7/12)-MIN(H7*(1+'Debt Payoff'!D7/12),IF(COUNTIF(B7:G7,"&gt;0")=0,'Debt Payoff'!E7+'Debt Payoff'!E10+'Debt Payoff'!E4+'Debt Payoff'!E5+'Debt Payoff'!E8+'Debt Payoff'!E11+'Debt Payoff'!E6+'Debt Payoff'!C2,'Debt Payoff'!E7))))</f>
        <v>0</v>
      </c>
      <c r="I8" s="18">
        <f>IF(I7=0,0,MAX(0,I7*(1+'Debt Payoff'!D9/12)-MIN(I7*(1+'Debt Payoff'!D9/12),IF(COUNTIF(B7:H7,"&gt;0")=0,'Debt Payoff'!E9+'Debt Payoff'!E10+'Debt Payoff'!E4+'Debt Payoff'!E5+'Debt Payoff'!E8+'Debt Payoff'!E11+'Debt Payoff'!E6+'Debt Payoff'!E7+'Debt Payoff'!C2,'Debt Payoff'!E9))))</f>
        <v>0</v>
      </c>
      <c r="J8" s="18">
        <f>IF(B7=0,0,B7*'Debt Payoff'!D10/12)</f>
        <v>0</v>
      </c>
      <c r="K8" s="18">
        <f>IF(C7=0,0,C7*'Debt Payoff'!D4/12)</f>
        <v>0</v>
      </c>
      <c r="L8" s="18">
        <f>IF(D7=0,0,D7*'Debt Payoff'!D5/12)</f>
        <v>0</v>
      </c>
      <c r="M8" s="18">
        <f>IF(E7=0,0,E7*'Debt Payoff'!D8/12)</f>
        <v>0</v>
      </c>
      <c r="N8" s="18">
        <f>IF(F7=0,0,F7*'Debt Payoff'!D11/12)</f>
        <v>0</v>
      </c>
      <c r="O8" s="18">
        <f>IF(G7=0,0,G7*'Debt Payoff'!D6/12)</f>
        <v>0</v>
      </c>
      <c r="P8" s="18">
        <f>IF(H7=0,0,H7*'Debt Payoff'!D7/12)</f>
        <v>0</v>
      </c>
      <c r="Q8" s="18">
        <f>IF(I7=0,0,I7*'Debt Payoff'!D9/12)</f>
        <v>0</v>
      </c>
    </row>
    <row r="9" spans="1:17" x14ac:dyDescent="0.25">
      <c r="A9">
        <v>7</v>
      </c>
      <c r="B9" s="18">
        <f>IF(B8=0,0,MAX(0,B8*(1+'Debt Payoff'!D10/12)-MIN(B8*(1+'Debt Payoff'!D10/12),'Debt Payoff'!E10+'Debt Payoff'!C2)))</f>
        <v>0</v>
      </c>
      <c r="C9" s="18">
        <f>IF(C8=0,0,MAX(0,C8*(1+'Debt Payoff'!D4/12)-MIN(C8*(1+'Debt Payoff'!D4/12),IF(COUNTIF(B8:B8,"&gt;0")=0,'Debt Payoff'!E4+'Debt Payoff'!E10+'Debt Payoff'!C2,'Debt Payoff'!E4))))</f>
        <v>0</v>
      </c>
      <c r="D9" s="18">
        <f>IF(D8=0,0,MAX(0,D8*(1+'Debt Payoff'!D5/12)-MIN(D8*(1+'Debt Payoff'!D5/12),IF(COUNTIF(B8:C8,"&gt;0")=0,'Debt Payoff'!E5+'Debt Payoff'!E10+'Debt Payoff'!E4+'Debt Payoff'!C2,'Debt Payoff'!E5))))</f>
        <v>0</v>
      </c>
      <c r="E9" s="18">
        <f>IF(E8=0,0,MAX(0,E8*(1+'Debt Payoff'!D8/12)-MIN(E8*(1+'Debt Payoff'!D8/12),IF(COUNTIF(B8:D8,"&gt;0")=0,'Debt Payoff'!E8+'Debt Payoff'!E10+'Debt Payoff'!E4+'Debt Payoff'!E5+'Debt Payoff'!C2,'Debt Payoff'!E8))))</f>
        <v>0</v>
      </c>
      <c r="F9" s="18">
        <f>IF(F8=0,0,MAX(0,F8*(1+'Debt Payoff'!D11/12)-MIN(F8*(1+'Debt Payoff'!D11/12),IF(COUNTIF(B8:E8,"&gt;0")=0,'Debt Payoff'!E11+'Debt Payoff'!E10+'Debt Payoff'!E4+'Debt Payoff'!E5+'Debt Payoff'!E8+'Debt Payoff'!C2,'Debt Payoff'!E11))))</f>
        <v>0</v>
      </c>
      <c r="G9" s="18">
        <f>IF(G8=0,0,MAX(0,G8*(1+'Debt Payoff'!D6/12)-MIN(G8*(1+'Debt Payoff'!D6/12),IF(COUNTIF(B8:F8,"&gt;0")=0,'Debt Payoff'!E6+'Debt Payoff'!E10+'Debt Payoff'!E4+'Debt Payoff'!E5+'Debt Payoff'!E8+'Debt Payoff'!E11+'Debt Payoff'!C2,'Debt Payoff'!E6))))</f>
        <v>0</v>
      </c>
      <c r="H9" s="18">
        <f>IF(H8=0,0,MAX(0,H8*(1+'Debt Payoff'!D7/12)-MIN(H8*(1+'Debt Payoff'!D7/12),IF(COUNTIF(B8:G8,"&gt;0")=0,'Debt Payoff'!E7+'Debt Payoff'!E10+'Debt Payoff'!E4+'Debt Payoff'!E5+'Debt Payoff'!E8+'Debt Payoff'!E11+'Debt Payoff'!E6+'Debt Payoff'!C2,'Debt Payoff'!E7))))</f>
        <v>0</v>
      </c>
      <c r="I9" s="18">
        <f>IF(I8=0,0,MAX(0,I8*(1+'Debt Payoff'!D9/12)-MIN(I8*(1+'Debt Payoff'!D9/12),IF(COUNTIF(B8:H8,"&gt;0")=0,'Debt Payoff'!E9+'Debt Payoff'!E10+'Debt Payoff'!E4+'Debt Payoff'!E5+'Debt Payoff'!E8+'Debt Payoff'!E11+'Debt Payoff'!E6+'Debt Payoff'!E7+'Debt Payoff'!C2,'Debt Payoff'!E9))))</f>
        <v>0</v>
      </c>
      <c r="J9" s="18">
        <f>IF(B8=0,0,B8*'Debt Payoff'!D10/12)</f>
        <v>0</v>
      </c>
      <c r="K9" s="18">
        <f>IF(C8=0,0,C8*'Debt Payoff'!D4/12)</f>
        <v>0</v>
      </c>
      <c r="L9" s="18">
        <f>IF(D8=0,0,D8*'Debt Payoff'!D5/12)</f>
        <v>0</v>
      </c>
      <c r="M9" s="18">
        <f>IF(E8=0,0,E8*'Debt Payoff'!D8/12)</f>
        <v>0</v>
      </c>
      <c r="N9" s="18">
        <f>IF(F8=0,0,F8*'Debt Payoff'!D11/12)</f>
        <v>0</v>
      </c>
      <c r="O9" s="18">
        <f>IF(G8=0,0,G8*'Debt Payoff'!D6/12)</f>
        <v>0</v>
      </c>
      <c r="P9" s="18">
        <f>IF(H8=0,0,H8*'Debt Payoff'!D7/12)</f>
        <v>0</v>
      </c>
      <c r="Q9" s="18">
        <f>IF(I8=0,0,I8*'Debt Payoff'!D9/12)</f>
        <v>0</v>
      </c>
    </row>
    <row r="10" spans="1:17" x14ac:dyDescent="0.25">
      <c r="A10">
        <v>8</v>
      </c>
      <c r="B10" s="18">
        <f>IF(B9=0,0,MAX(0,B9*(1+'Debt Payoff'!D10/12)-MIN(B9*(1+'Debt Payoff'!D10/12),'Debt Payoff'!E10+'Debt Payoff'!C2)))</f>
        <v>0</v>
      </c>
      <c r="C10" s="18">
        <f>IF(C9=0,0,MAX(0,C9*(1+'Debt Payoff'!D4/12)-MIN(C9*(1+'Debt Payoff'!D4/12),IF(COUNTIF(B9:B9,"&gt;0")=0,'Debt Payoff'!E4+'Debt Payoff'!E10+'Debt Payoff'!C2,'Debt Payoff'!E4))))</f>
        <v>0</v>
      </c>
      <c r="D10" s="18">
        <f>IF(D9=0,0,MAX(0,D9*(1+'Debt Payoff'!D5/12)-MIN(D9*(1+'Debt Payoff'!D5/12),IF(COUNTIF(B9:C9,"&gt;0")=0,'Debt Payoff'!E5+'Debt Payoff'!E10+'Debt Payoff'!E4+'Debt Payoff'!C2,'Debt Payoff'!E5))))</f>
        <v>0</v>
      </c>
      <c r="E10" s="18">
        <f>IF(E9=0,0,MAX(0,E9*(1+'Debt Payoff'!D8/12)-MIN(E9*(1+'Debt Payoff'!D8/12),IF(COUNTIF(B9:D9,"&gt;0")=0,'Debt Payoff'!E8+'Debt Payoff'!E10+'Debt Payoff'!E4+'Debt Payoff'!E5+'Debt Payoff'!C2,'Debt Payoff'!E8))))</f>
        <v>0</v>
      </c>
      <c r="F10" s="18">
        <f>IF(F9=0,0,MAX(0,F9*(1+'Debt Payoff'!D11/12)-MIN(F9*(1+'Debt Payoff'!D11/12),IF(COUNTIF(B9:E9,"&gt;0")=0,'Debt Payoff'!E11+'Debt Payoff'!E10+'Debt Payoff'!E4+'Debt Payoff'!E5+'Debt Payoff'!E8+'Debt Payoff'!C2,'Debt Payoff'!E11))))</f>
        <v>0</v>
      </c>
      <c r="G10" s="18">
        <f>IF(G9=0,0,MAX(0,G9*(1+'Debt Payoff'!D6/12)-MIN(G9*(1+'Debt Payoff'!D6/12),IF(COUNTIF(B9:F9,"&gt;0")=0,'Debt Payoff'!E6+'Debt Payoff'!E10+'Debt Payoff'!E4+'Debt Payoff'!E5+'Debt Payoff'!E8+'Debt Payoff'!E11+'Debt Payoff'!C2,'Debt Payoff'!E6))))</f>
        <v>0</v>
      </c>
      <c r="H10" s="18">
        <f>IF(H9=0,0,MAX(0,H9*(1+'Debt Payoff'!D7/12)-MIN(H9*(1+'Debt Payoff'!D7/12),IF(COUNTIF(B9:G9,"&gt;0")=0,'Debt Payoff'!E7+'Debt Payoff'!E10+'Debt Payoff'!E4+'Debt Payoff'!E5+'Debt Payoff'!E8+'Debt Payoff'!E11+'Debt Payoff'!E6+'Debt Payoff'!C2,'Debt Payoff'!E7))))</f>
        <v>0</v>
      </c>
      <c r="I10" s="18">
        <f>IF(I9=0,0,MAX(0,I9*(1+'Debt Payoff'!D9/12)-MIN(I9*(1+'Debt Payoff'!D9/12),IF(COUNTIF(B9:H9,"&gt;0")=0,'Debt Payoff'!E9+'Debt Payoff'!E10+'Debt Payoff'!E4+'Debt Payoff'!E5+'Debt Payoff'!E8+'Debt Payoff'!E11+'Debt Payoff'!E6+'Debt Payoff'!E7+'Debt Payoff'!C2,'Debt Payoff'!E9))))</f>
        <v>0</v>
      </c>
      <c r="J10" s="18">
        <f>IF(B9=0,0,B9*'Debt Payoff'!D10/12)</f>
        <v>0</v>
      </c>
      <c r="K10" s="18">
        <f>IF(C9=0,0,C9*'Debt Payoff'!D4/12)</f>
        <v>0</v>
      </c>
      <c r="L10" s="18">
        <f>IF(D9=0,0,D9*'Debt Payoff'!D5/12)</f>
        <v>0</v>
      </c>
      <c r="M10" s="18">
        <f>IF(E9=0,0,E9*'Debt Payoff'!D8/12)</f>
        <v>0</v>
      </c>
      <c r="N10" s="18">
        <f>IF(F9=0,0,F9*'Debt Payoff'!D11/12)</f>
        <v>0</v>
      </c>
      <c r="O10" s="18">
        <f>IF(G9=0,0,G9*'Debt Payoff'!D6/12)</f>
        <v>0</v>
      </c>
      <c r="P10" s="18">
        <f>IF(H9=0,0,H9*'Debt Payoff'!D7/12)</f>
        <v>0</v>
      </c>
      <c r="Q10" s="18">
        <f>IF(I9=0,0,I9*'Debt Payoff'!D9/12)</f>
        <v>0</v>
      </c>
    </row>
    <row r="11" spans="1:17" x14ac:dyDescent="0.25">
      <c r="A11">
        <v>9</v>
      </c>
      <c r="B11" s="18">
        <f>IF(B10=0,0,MAX(0,B10*(1+'Debt Payoff'!D10/12)-MIN(B10*(1+'Debt Payoff'!D10/12),'Debt Payoff'!E10+'Debt Payoff'!C2)))</f>
        <v>0</v>
      </c>
      <c r="C11" s="18">
        <f>IF(C10=0,0,MAX(0,C10*(1+'Debt Payoff'!D4/12)-MIN(C10*(1+'Debt Payoff'!D4/12),IF(COUNTIF(B10:B10,"&gt;0")=0,'Debt Payoff'!E4+'Debt Payoff'!E10+'Debt Payoff'!C2,'Debt Payoff'!E4))))</f>
        <v>0</v>
      </c>
      <c r="D11" s="18">
        <f>IF(D10=0,0,MAX(0,D10*(1+'Debt Payoff'!D5/12)-MIN(D10*(1+'Debt Payoff'!D5/12),IF(COUNTIF(B10:C10,"&gt;0")=0,'Debt Payoff'!E5+'Debt Payoff'!E10+'Debt Payoff'!E4+'Debt Payoff'!C2,'Debt Payoff'!E5))))</f>
        <v>0</v>
      </c>
      <c r="E11" s="18">
        <f>IF(E10=0,0,MAX(0,E10*(1+'Debt Payoff'!D8/12)-MIN(E10*(1+'Debt Payoff'!D8/12),IF(COUNTIF(B10:D10,"&gt;0")=0,'Debt Payoff'!E8+'Debt Payoff'!E10+'Debt Payoff'!E4+'Debt Payoff'!E5+'Debt Payoff'!C2,'Debt Payoff'!E8))))</f>
        <v>0</v>
      </c>
      <c r="F11" s="18">
        <f>IF(F10=0,0,MAX(0,F10*(1+'Debt Payoff'!D11/12)-MIN(F10*(1+'Debt Payoff'!D11/12),IF(COUNTIF(B10:E10,"&gt;0")=0,'Debt Payoff'!E11+'Debt Payoff'!E10+'Debt Payoff'!E4+'Debt Payoff'!E5+'Debt Payoff'!E8+'Debt Payoff'!C2,'Debt Payoff'!E11))))</f>
        <v>0</v>
      </c>
      <c r="G11" s="18">
        <f>IF(G10=0,0,MAX(0,G10*(1+'Debt Payoff'!D6/12)-MIN(G10*(1+'Debt Payoff'!D6/12),IF(COUNTIF(B10:F10,"&gt;0")=0,'Debt Payoff'!E6+'Debt Payoff'!E10+'Debt Payoff'!E4+'Debt Payoff'!E5+'Debt Payoff'!E8+'Debt Payoff'!E11+'Debt Payoff'!C2,'Debt Payoff'!E6))))</f>
        <v>0</v>
      </c>
      <c r="H11" s="18">
        <f>IF(H10=0,0,MAX(0,H10*(1+'Debt Payoff'!D7/12)-MIN(H10*(1+'Debt Payoff'!D7/12),IF(COUNTIF(B10:G10,"&gt;0")=0,'Debt Payoff'!E7+'Debt Payoff'!E10+'Debt Payoff'!E4+'Debt Payoff'!E5+'Debt Payoff'!E8+'Debt Payoff'!E11+'Debt Payoff'!E6+'Debt Payoff'!C2,'Debt Payoff'!E7))))</f>
        <v>0</v>
      </c>
      <c r="I11" s="18">
        <f>IF(I10=0,0,MAX(0,I10*(1+'Debt Payoff'!D9/12)-MIN(I10*(1+'Debt Payoff'!D9/12),IF(COUNTIF(B10:H10,"&gt;0")=0,'Debt Payoff'!E9+'Debt Payoff'!E10+'Debt Payoff'!E4+'Debt Payoff'!E5+'Debt Payoff'!E8+'Debt Payoff'!E11+'Debt Payoff'!E6+'Debt Payoff'!E7+'Debt Payoff'!C2,'Debt Payoff'!E9))))</f>
        <v>0</v>
      </c>
      <c r="J11" s="18">
        <f>IF(B10=0,0,B10*'Debt Payoff'!D10/12)</f>
        <v>0</v>
      </c>
      <c r="K11" s="18">
        <f>IF(C10=0,0,C10*'Debt Payoff'!D4/12)</f>
        <v>0</v>
      </c>
      <c r="L11" s="18">
        <f>IF(D10=0,0,D10*'Debt Payoff'!D5/12)</f>
        <v>0</v>
      </c>
      <c r="M11" s="18">
        <f>IF(E10=0,0,E10*'Debt Payoff'!D8/12)</f>
        <v>0</v>
      </c>
      <c r="N11" s="18">
        <f>IF(F10=0,0,F10*'Debt Payoff'!D11/12)</f>
        <v>0</v>
      </c>
      <c r="O11" s="18">
        <f>IF(G10=0,0,G10*'Debt Payoff'!D6/12)</f>
        <v>0</v>
      </c>
      <c r="P11" s="18">
        <f>IF(H10=0,0,H10*'Debt Payoff'!D7/12)</f>
        <v>0</v>
      </c>
      <c r="Q11" s="18">
        <f>IF(I10=0,0,I10*'Debt Payoff'!D9/12)</f>
        <v>0</v>
      </c>
    </row>
    <row r="12" spans="1:17" x14ac:dyDescent="0.25">
      <c r="A12">
        <v>10</v>
      </c>
      <c r="B12" s="18">
        <f>IF(B11=0,0,MAX(0,B11*(1+'Debt Payoff'!D10/12)-MIN(B11*(1+'Debt Payoff'!D10/12),'Debt Payoff'!E10+'Debt Payoff'!C2)))</f>
        <v>0</v>
      </c>
      <c r="C12" s="18">
        <f>IF(C11=0,0,MAX(0,C11*(1+'Debt Payoff'!D4/12)-MIN(C11*(1+'Debt Payoff'!D4/12),IF(COUNTIF(B11:B11,"&gt;0")=0,'Debt Payoff'!E4+'Debt Payoff'!E10+'Debt Payoff'!C2,'Debt Payoff'!E4))))</f>
        <v>0</v>
      </c>
      <c r="D12" s="18">
        <f>IF(D11=0,0,MAX(0,D11*(1+'Debt Payoff'!D5/12)-MIN(D11*(1+'Debt Payoff'!D5/12),IF(COUNTIF(B11:C11,"&gt;0")=0,'Debt Payoff'!E5+'Debt Payoff'!E10+'Debt Payoff'!E4+'Debt Payoff'!C2,'Debt Payoff'!E5))))</f>
        <v>0</v>
      </c>
      <c r="E12" s="18">
        <f>IF(E11=0,0,MAX(0,E11*(1+'Debt Payoff'!D8/12)-MIN(E11*(1+'Debt Payoff'!D8/12),IF(COUNTIF(B11:D11,"&gt;0")=0,'Debt Payoff'!E8+'Debt Payoff'!E10+'Debt Payoff'!E4+'Debt Payoff'!E5+'Debt Payoff'!C2,'Debt Payoff'!E8))))</f>
        <v>0</v>
      </c>
      <c r="F12" s="18">
        <f>IF(F11=0,0,MAX(0,F11*(1+'Debt Payoff'!D11/12)-MIN(F11*(1+'Debt Payoff'!D11/12),IF(COUNTIF(B11:E11,"&gt;0")=0,'Debt Payoff'!E11+'Debt Payoff'!E10+'Debt Payoff'!E4+'Debt Payoff'!E5+'Debt Payoff'!E8+'Debt Payoff'!C2,'Debt Payoff'!E11))))</f>
        <v>0</v>
      </c>
      <c r="G12" s="18">
        <f>IF(G11=0,0,MAX(0,G11*(1+'Debt Payoff'!D6/12)-MIN(G11*(1+'Debt Payoff'!D6/12),IF(COUNTIF(B11:F11,"&gt;0")=0,'Debt Payoff'!E6+'Debt Payoff'!E10+'Debt Payoff'!E4+'Debt Payoff'!E5+'Debt Payoff'!E8+'Debt Payoff'!E11+'Debt Payoff'!C2,'Debt Payoff'!E6))))</f>
        <v>0</v>
      </c>
      <c r="H12" s="18">
        <f>IF(H11=0,0,MAX(0,H11*(1+'Debt Payoff'!D7/12)-MIN(H11*(1+'Debt Payoff'!D7/12),IF(COUNTIF(B11:G11,"&gt;0")=0,'Debt Payoff'!E7+'Debt Payoff'!E10+'Debt Payoff'!E4+'Debt Payoff'!E5+'Debt Payoff'!E8+'Debt Payoff'!E11+'Debt Payoff'!E6+'Debt Payoff'!C2,'Debt Payoff'!E7))))</f>
        <v>0</v>
      </c>
      <c r="I12" s="18">
        <f>IF(I11=0,0,MAX(0,I11*(1+'Debt Payoff'!D9/12)-MIN(I11*(1+'Debt Payoff'!D9/12),IF(COUNTIF(B11:H11,"&gt;0")=0,'Debt Payoff'!E9+'Debt Payoff'!E10+'Debt Payoff'!E4+'Debt Payoff'!E5+'Debt Payoff'!E8+'Debt Payoff'!E11+'Debt Payoff'!E6+'Debt Payoff'!E7+'Debt Payoff'!C2,'Debt Payoff'!E9))))</f>
        <v>0</v>
      </c>
      <c r="J12" s="18">
        <f>IF(B11=0,0,B11*'Debt Payoff'!D10/12)</f>
        <v>0</v>
      </c>
      <c r="K12" s="18">
        <f>IF(C11=0,0,C11*'Debt Payoff'!D4/12)</f>
        <v>0</v>
      </c>
      <c r="L12" s="18">
        <f>IF(D11=0,0,D11*'Debt Payoff'!D5/12)</f>
        <v>0</v>
      </c>
      <c r="M12" s="18">
        <f>IF(E11=0,0,E11*'Debt Payoff'!D8/12)</f>
        <v>0</v>
      </c>
      <c r="N12" s="18">
        <f>IF(F11=0,0,F11*'Debt Payoff'!D11/12)</f>
        <v>0</v>
      </c>
      <c r="O12" s="18">
        <f>IF(G11=0,0,G11*'Debt Payoff'!D6/12)</f>
        <v>0</v>
      </c>
      <c r="P12" s="18">
        <f>IF(H11=0,0,H11*'Debt Payoff'!D7/12)</f>
        <v>0</v>
      </c>
      <c r="Q12" s="18">
        <f>IF(I11=0,0,I11*'Debt Payoff'!D9/12)</f>
        <v>0</v>
      </c>
    </row>
    <row r="13" spans="1:17" x14ac:dyDescent="0.25">
      <c r="A13">
        <v>11</v>
      </c>
      <c r="B13" s="18">
        <f>IF(B12=0,0,MAX(0,B12*(1+'Debt Payoff'!D10/12)-MIN(B12*(1+'Debt Payoff'!D10/12),'Debt Payoff'!E10+'Debt Payoff'!C2)))</f>
        <v>0</v>
      </c>
      <c r="C13" s="18">
        <f>IF(C12=0,0,MAX(0,C12*(1+'Debt Payoff'!D4/12)-MIN(C12*(1+'Debt Payoff'!D4/12),IF(COUNTIF(B12:B12,"&gt;0")=0,'Debt Payoff'!E4+'Debt Payoff'!E10+'Debt Payoff'!C2,'Debt Payoff'!E4))))</f>
        <v>0</v>
      </c>
      <c r="D13" s="18">
        <f>IF(D12=0,0,MAX(0,D12*(1+'Debt Payoff'!D5/12)-MIN(D12*(1+'Debt Payoff'!D5/12),IF(COUNTIF(B12:C12,"&gt;0")=0,'Debt Payoff'!E5+'Debt Payoff'!E10+'Debt Payoff'!E4+'Debt Payoff'!C2,'Debt Payoff'!E5))))</f>
        <v>0</v>
      </c>
      <c r="E13" s="18">
        <f>IF(E12=0,0,MAX(0,E12*(1+'Debt Payoff'!D8/12)-MIN(E12*(1+'Debt Payoff'!D8/12),IF(COUNTIF(B12:D12,"&gt;0")=0,'Debt Payoff'!E8+'Debt Payoff'!E10+'Debt Payoff'!E4+'Debt Payoff'!E5+'Debt Payoff'!C2,'Debt Payoff'!E8))))</f>
        <v>0</v>
      </c>
      <c r="F13" s="18">
        <f>IF(F12=0,0,MAX(0,F12*(1+'Debt Payoff'!D11/12)-MIN(F12*(1+'Debt Payoff'!D11/12),IF(COUNTIF(B12:E12,"&gt;0")=0,'Debt Payoff'!E11+'Debt Payoff'!E10+'Debt Payoff'!E4+'Debt Payoff'!E5+'Debt Payoff'!E8+'Debt Payoff'!C2,'Debt Payoff'!E11))))</f>
        <v>0</v>
      </c>
      <c r="G13" s="18">
        <f>IF(G12=0,0,MAX(0,G12*(1+'Debt Payoff'!D6/12)-MIN(G12*(1+'Debt Payoff'!D6/12),IF(COUNTIF(B12:F12,"&gt;0")=0,'Debt Payoff'!E6+'Debt Payoff'!E10+'Debt Payoff'!E4+'Debt Payoff'!E5+'Debt Payoff'!E8+'Debt Payoff'!E11+'Debt Payoff'!C2,'Debt Payoff'!E6))))</f>
        <v>0</v>
      </c>
      <c r="H13" s="18">
        <f>IF(H12=0,0,MAX(0,H12*(1+'Debt Payoff'!D7/12)-MIN(H12*(1+'Debt Payoff'!D7/12),IF(COUNTIF(B12:G12,"&gt;0")=0,'Debt Payoff'!E7+'Debt Payoff'!E10+'Debt Payoff'!E4+'Debt Payoff'!E5+'Debt Payoff'!E8+'Debt Payoff'!E11+'Debt Payoff'!E6+'Debt Payoff'!C2,'Debt Payoff'!E7))))</f>
        <v>0</v>
      </c>
      <c r="I13" s="18">
        <f>IF(I12=0,0,MAX(0,I12*(1+'Debt Payoff'!D9/12)-MIN(I12*(1+'Debt Payoff'!D9/12),IF(COUNTIF(B12:H12,"&gt;0")=0,'Debt Payoff'!E9+'Debt Payoff'!E10+'Debt Payoff'!E4+'Debt Payoff'!E5+'Debt Payoff'!E8+'Debt Payoff'!E11+'Debt Payoff'!E6+'Debt Payoff'!E7+'Debt Payoff'!C2,'Debt Payoff'!E9))))</f>
        <v>0</v>
      </c>
      <c r="J13" s="18">
        <f>IF(B12=0,0,B12*'Debt Payoff'!D10/12)</f>
        <v>0</v>
      </c>
      <c r="K13" s="18">
        <f>IF(C12=0,0,C12*'Debt Payoff'!D4/12)</f>
        <v>0</v>
      </c>
      <c r="L13" s="18">
        <f>IF(D12=0,0,D12*'Debt Payoff'!D5/12)</f>
        <v>0</v>
      </c>
      <c r="M13" s="18">
        <f>IF(E12=0,0,E12*'Debt Payoff'!D8/12)</f>
        <v>0</v>
      </c>
      <c r="N13" s="18">
        <f>IF(F12=0,0,F12*'Debt Payoff'!D11/12)</f>
        <v>0</v>
      </c>
      <c r="O13" s="18">
        <f>IF(G12=0,0,G12*'Debt Payoff'!D6/12)</f>
        <v>0</v>
      </c>
      <c r="P13" s="18">
        <f>IF(H12=0,0,H12*'Debt Payoff'!D7/12)</f>
        <v>0</v>
      </c>
      <c r="Q13" s="18">
        <f>IF(I12=0,0,I12*'Debt Payoff'!D9/12)</f>
        <v>0</v>
      </c>
    </row>
    <row r="14" spans="1:17" x14ac:dyDescent="0.25">
      <c r="A14">
        <v>12</v>
      </c>
      <c r="B14" s="18">
        <f>IF(B13=0,0,MAX(0,B13*(1+'Debt Payoff'!D10/12)-MIN(B13*(1+'Debt Payoff'!D10/12),'Debt Payoff'!E10+'Debt Payoff'!C2)))</f>
        <v>0</v>
      </c>
      <c r="C14" s="18">
        <f>IF(C13=0,0,MAX(0,C13*(1+'Debt Payoff'!D4/12)-MIN(C13*(1+'Debt Payoff'!D4/12),IF(COUNTIF(B13:B13,"&gt;0")=0,'Debt Payoff'!E4+'Debt Payoff'!E10+'Debt Payoff'!C2,'Debt Payoff'!E4))))</f>
        <v>0</v>
      </c>
      <c r="D14" s="18">
        <f>IF(D13=0,0,MAX(0,D13*(1+'Debt Payoff'!D5/12)-MIN(D13*(1+'Debt Payoff'!D5/12),IF(COUNTIF(B13:C13,"&gt;0")=0,'Debt Payoff'!E5+'Debt Payoff'!E10+'Debt Payoff'!E4+'Debt Payoff'!C2,'Debt Payoff'!E5))))</f>
        <v>0</v>
      </c>
      <c r="E14" s="18">
        <f>IF(E13=0,0,MAX(0,E13*(1+'Debt Payoff'!D8/12)-MIN(E13*(1+'Debt Payoff'!D8/12),IF(COUNTIF(B13:D13,"&gt;0")=0,'Debt Payoff'!E8+'Debt Payoff'!E10+'Debt Payoff'!E4+'Debt Payoff'!E5+'Debt Payoff'!C2,'Debt Payoff'!E8))))</f>
        <v>0</v>
      </c>
      <c r="F14" s="18">
        <f>IF(F13=0,0,MAX(0,F13*(1+'Debt Payoff'!D11/12)-MIN(F13*(1+'Debt Payoff'!D11/12),IF(COUNTIF(B13:E13,"&gt;0")=0,'Debt Payoff'!E11+'Debt Payoff'!E10+'Debt Payoff'!E4+'Debt Payoff'!E5+'Debt Payoff'!E8+'Debt Payoff'!C2,'Debt Payoff'!E11))))</f>
        <v>0</v>
      </c>
      <c r="G14" s="18">
        <f>IF(G13=0,0,MAX(0,G13*(1+'Debt Payoff'!D6/12)-MIN(G13*(1+'Debt Payoff'!D6/12),IF(COUNTIF(B13:F13,"&gt;0")=0,'Debt Payoff'!E6+'Debt Payoff'!E10+'Debt Payoff'!E4+'Debt Payoff'!E5+'Debt Payoff'!E8+'Debt Payoff'!E11+'Debt Payoff'!C2,'Debt Payoff'!E6))))</f>
        <v>0</v>
      </c>
      <c r="H14" s="18">
        <f>IF(H13=0,0,MAX(0,H13*(1+'Debt Payoff'!D7/12)-MIN(H13*(1+'Debt Payoff'!D7/12),IF(COUNTIF(B13:G13,"&gt;0")=0,'Debt Payoff'!E7+'Debt Payoff'!E10+'Debt Payoff'!E4+'Debt Payoff'!E5+'Debt Payoff'!E8+'Debt Payoff'!E11+'Debt Payoff'!E6+'Debt Payoff'!C2,'Debt Payoff'!E7))))</f>
        <v>0</v>
      </c>
      <c r="I14" s="18">
        <f>IF(I13=0,0,MAX(0,I13*(1+'Debt Payoff'!D9/12)-MIN(I13*(1+'Debt Payoff'!D9/12),IF(COUNTIF(B13:H13,"&gt;0")=0,'Debt Payoff'!E9+'Debt Payoff'!E10+'Debt Payoff'!E4+'Debt Payoff'!E5+'Debt Payoff'!E8+'Debt Payoff'!E11+'Debt Payoff'!E6+'Debt Payoff'!E7+'Debt Payoff'!C2,'Debt Payoff'!E9))))</f>
        <v>0</v>
      </c>
      <c r="J14" s="18">
        <f>IF(B13=0,0,B13*'Debt Payoff'!D10/12)</f>
        <v>0</v>
      </c>
      <c r="K14" s="18">
        <f>IF(C13=0,0,C13*'Debt Payoff'!D4/12)</f>
        <v>0</v>
      </c>
      <c r="L14" s="18">
        <f>IF(D13=0,0,D13*'Debt Payoff'!D5/12)</f>
        <v>0</v>
      </c>
      <c r="M14" s="18">
        <f>IF(E13=0,0,E13*'Debt Payoff'!D8/12)</f>
        <v>0</v>
      </c>
      <c r="N14" s="18">
        <f>IF(F13=0,0,F13*'Debt Payoff'!D11/12)</f>
        <v>0</v>
      </c>
      <c r="O14" s="18">
        <f>IF(G13=0,0,G13*'Debt Payoff'!D6/12)</f>
        <v>0</v>
      </c>
      <c r="P14" s="18">
        <f>IF(H13=0,0,H13*'Debt Payoff'!D7/12)</f>
        <v>0</v>
      </c>
      <c r="Q14" s="18">
        <f>IF(I13=0,0,I13*'Debt Payoff'!D9/12)</f>
        <v>0</v>
      </c>
    </row>
    <row r="15" spans="1:17" x14ac:dyDescent="0.25">
      <c r="A15">
        <v>13</v>
      </c>
      <c r="B15" s="18">
        <f>IF(B14=0,0,MAX(0,B14*(1+'Debt Payoff'!D10/12)-MIN(B14*(1+'Debt Payoff'!D10/12),'Debt Payoff'!E10+'Debt Payoff'!C2)))</f>
        <v>0</v>
      </c>
      <c r="C15" s="18">
        <f>IF(C14=0,0,MAX(0,C14*(1+'Debt Payoff'!D4/12)-MIN(C14*(1+'Debt Payoff'!D4/12),IF(COUNTIF(B14:B14,"&gt;0")=0,'Debt Payoff'!E4+'Debt Payoff'!E10+'Debt Payoff'!C2,'Debt Payoff'!E4))))</f>
        <v>0</v>
      </c>
      <c r="D15" s="18">
        <f>IF(D14=0,0,MAX(0,D14*(1+'Debt Payoff'!D5/12)-MIN(D14*(1+'Debt Payoff'!D5/12),IF(COUNTIF(B14:C14,"&gt;0")=0,'Debt Payoff'!E5+'Debt Payoff'!E10+'Debt Payoff'!E4+'Debt Payoff'!C2,'Debt Payoff'!E5))))</f>
        <v>0</v>
      </c>
      <c r="E15" s="18">
        <f>IF(E14=0,0,MAX(0,E14*(1+'Debt Payoff'!D8/12)-MIN(E14*(1+'Debt Payoff'!D8/12),IF(COUNTIF(B14:D14,"&gt;0")=0,'Debt Payoff'!E8+'Debt Payoff'!E10+'Debt Payoff'!E4+'Debt Payoff'!E5+'Debt Payoff'!C2,'Debt Payoff'!E8))))</f>
        <v>0</v>
      </c>
      <c r="F15" s="18">
        <f>IF(F14=0,0,MAX(0,F14*(1+'Debt Payoff'!D11/12)-MIN(F14*(1+'Debt Payoff'!D11/12),IF(COUNTIF(B14:E14,"&gt;0")=0,'Debt Payoff'!E11+'Debt Payoff'!E10+'Debt Payoff'!E4+'Debt Payoff'!E5+'Debt Payoff'!E8+'Debt Payoff'!C2,'Debt Payoff'!E11))))</f>
        <v>0</v>
      </c>
      <c r="G15" s="18">
        <f>IF(G14=0,0,MAX(0,G14*(1+'Debt Payoff'!D6/12)-MIN(G14*(1+'Debt Payoff'!D6/12),IF(COUNTIF(B14:F14,"&gt;0")=0,'Debt Payoff'!E6+'Debt Payoff'!E10+'Debt Payoff'!E4+'Debt Payoff'!E5+'Debt Payoff'!E8+'Debt Payoff'!E11+'Debt Payoff'!C2,'Debt Payoff'!E6))))</f>
        <v>0</v>
      </c>
      <c r="H15" s="18">
        <f>IF(H14=0,0,MAX(0,H14*(1+'Debt Payoff'!D7/12)-MIN(H14*(1+'Debt Payoff'!D7/12),IF(COUNTIF(B14:G14,"&gt;0")=0,'Debt Payoff'!E7+'Debt Payoff'!E10+'Debt Payoff'!E4+'Debt Payoff'!E5+'Debt Payoff'!E8+'Debt Payoff'!E11+'Debt Payoff'!E6+'Debt Payoff'!C2,'Debt Payoff'!E7))))</f>
        <v>0</v>
      </c>
      <c r="I15" s="18">
        <f>IF(I14=0,0,MAX(0,I14*(1+'Debt Payoff'!D9/12)-MIN(I14*(1+'Debt Payoff'!D9/12),IF(COUNTIF(B14:H14,"&gt;0")=0,'Debt Payoff'!E9+'Debt Payoff'!E10+'Debt Payoff'!E4+'Debt Payoff'!E5+'Debt Payoff'!E8+'Debt Payoff'!E11+'Debt Payoff'!E6+'Debt Payoff'!E7+'Debt Payoff'!C2,'Debt Payoff'!E9))))</f>
        <v>0</v>
      </c>
      <c r="J15" s="18">
        <f>IF(B14=0,0,B14*'Debt Payoff'!D10/12)</f>
        <v>0</v>
      </c>
      <c r="K15" s="18">
        <f>IF(C14=0,0,C14*'Debt Payoff'!D4/12)</f>
        <v>0</v>
      </c>
      <c r="L15" s="18">
        <f>IF(D14=0,0,D14*'Debt Payoff'!D5/12)</f>
        <v>0</v>
      </c>
      <c r="M15" s="18">
        <f>IF(E14=0,0,E14*'Debt Payoff'!D8/12)</f>
        <v>0</v>
      </c>
      <c r="N15" s="18">
        <f>IF(F14=0,0,F14*'Debt Payoff'!D11/12)</f>
        <v>0</v>
      </c>
      <c r="O15" s="18">
        <f>IF(G14=0,0,G14*'Debt Payoff'!D6/12)</f>
        <v>0</v>
      </c>
      <c r="P15" s="18">
        <f>IF(H14=0,0,H14*'Debt Payoff'!D7/12)</f>
        <v>0</v>
      </c>
      <c r="Q15" s="18">
        <f>IF(I14=0,0,I14*'Debt Payoff'!D9/12)</f>
        <v>0</v>
      </c>
    </row>
    <row r="16" spans="1:17" x14ac:dyDescent="0.25">
      <c r="A16">
        <v>14</v>
      </c>
      <c r="B16" s="18">
        <f>IF(B15=0,0,MAX(0,B15*(1+'Debt Payoff'!D10/12)-MIN(B15*(1+'Debt Payoff'!D10/12),'Debt Payoff'!E10+'Debt Payoff'!C2)))</f>
        <v>0</v>
      </c>
      <c r="C16" s="18">
        <f>IF(C15=0,0,MAX(0,C15*(1+'Debt Payoff'!D4/12)-MIN(C15*(1+'Debt Payoff'!D4/12),IF(COUNTIF(B15:B15,"&gt;0")=0,'Debt Payoff'!E4+'Debt Payoff'!E10+'Debt Payoff'!C2,'Debt Payoff'!E4))))</f>
        <v>0</v>
      </c>
      <c r="D16" s="18">
        <f>IF(D15=0,0,MAX(0,D15*(1+'Debt Payoff'!D5/12)-MIN(D15*(1+'Debt Payoff'!D5/12),IF(COUNTIF(B15:C15,"&gt;0")=0,'Debt Payoff'!E5+'Debt Payoff'!E10+'Debt Payoff'!E4+'Debt Payoff'!C2,'Debt Payoff'!E5))))</f>
        <v>0</v>
      </c>
      <c r="E16" s="18">
        <f>IF(E15=0,0,MAX(0,E15*(1+'Debt Payoff'!D8/12)-MIN(E15*(1+'Debt Payoff'!D8/12),IF(COUNTIF(B15:D15,"&gt;0")=0,'Debt Payoff'!E8+'Debt Payoff'!E10+'Debt Payoff'!E4+'Debt Payoff'!E5+'Debt Payoff'!C2,'Debt Payoff'!E8))))</f>
        <v>0</v>
      </c>
      <c r="F16" s="18">
        <f>IF(F15=0,0,MAX(0,F15*(1+'Debt Payoff'!D11/12)-MIN(F15*(1+'Debt Payoff'!D11/12),IF(COUNTIF(B15:E15,"&gt;0")=0,'Debt Payoff'!E11+'Debt Payoff'!E10+'Debt Payoff'!E4+'Debt Payoff'!E5+'Debt Payoff'!E8+'Debt Payoff'!C2,'Debt Payoff'!E11))))</f>
        <v>0</v>
      </c>
      <c r="G16" s="18">
        <f>IF(G15=0,0,MAX(0,G15*(1+'Debt Payoff'!D6/12)-MIN(G15*(1+'Debt Payoff'!D6/12),IF(COUNTIF(B15:F15,"&gt;0")=0,'Debt Payoff'!E6+'Debt Payoff'!E10+'Debt Payoff'!E4+'Debt Payoff'!E5+'Debt Payoff'!E8+'Debt Payoff'!E11+'Debt Payoff'!C2,'Debt Payoff'!E6))))</f>
        <v>0</v>
      </c>
      <c r="H16" s="18">
        <f>IF(H15=0,0,MAX(0,H15*(1+'Debt Payoff'!D7/12)-MIN(H15*(1+'Debt Payoff'!D7/12),IF(COUNTIF(B15:G15,"&gt;0")=0,'Debt Payoff'!E7+'Debt Payoff'!E10+'Debt Payoff'!E4+'Debt Payoff'!E5+'Debt Payoff'!E8+'Debt Payoff'!E11+'Debt Payoff'!E6+'Debt Payoff'!C2,'Debt Payoff'!E7))))</f>
        <v>0</v>
      </c>
      <c r="I16" s="18">
        <f>IF(I15=0,0,MAX(0,I15*(1+'Debt Payoff'!D9/12)-MIN(I15*(1+'Debt Payoff'!D9/12),IF(COUNTIF(B15:H15,"&gt;0")=0,'Debt Payoff'!E9+'Debt Payoff'!E10+'Debt Payoff'!E4+'Debt Payoff'!E5+'Debt Payoff'!E8+'Debt Payoff'!E11+'Debt Payoff'!E6+'Debt Payoff'!E7+'Debt Payoff'!C2,'Debt Payoff'!E9))))</f>
        <v>0</v>
      </c>
      <c r="J16" s="18">
        <f>IF(B15=0,0,B15*'Debt Payoff'!D10/12)</f>
        <v>0</v>
      </c>
      <c r="K16" s="18">
        <f>IF(C15=0,0,C15*'Debt Payoff'!D4/12)</f>
        <v>0</v>
      </c>
      <c r="L16" s="18">
        <f>IF(D15=0,0,D15*'Debt Payoff'!D5/12)</f>
        <v>0</v>
      </c>
      <c r="M16" s="18">
        <f>IF(E15=0,0,E15*'Debt Payoff'!D8/12)</f>
        <v>0</v>
      </c>
      <c r="N16" s="18">
        <f>IF(F15=0,0,F15*'Debt Payoff'!D11/12)</f>
        <v>0</v>
      </c>
      <c r="O16" s="18">
        <f>IF(G15=0,0,G15*'Debt Payoff'!D6/12)</f>
        <v>0</v>
      </c>
      <c r="P16" s="18">
        <f>IF(H15=0,0,H15*'Debt Payoff'!D7/12)</f>
        <v>0</v>
      </c>
      <c r="Q16" s="18">
        <f>IF(I15=0,0,I15*'Debt Payoff'!D9/12)</f>
        <v>0</v>
      </c>
    </row>
    <row r="17" spans="1:17" x14ac:dyDescent="0.25">
      <c r="A17">
        <v>15</v>
      </c>
      <c r="B17" s="18">
        <f>IF(B16=0,0,MAX(0,B16*(1+'Debt Payoff'!D10/12)-MIN(B16*(1+'Debt Payoff'!D10/12),'Debt Payoff'!E10+'Debt Payoff'!C2)))</f>
        <v>0</v>
      </c>
      <c r="C17" s="18">
        <f>IF(C16=0,0,MAX(0,C16*(1+'Debt Payoff'!D4/12)-MIN(C16*(1+'Debt Payoff'!D4/12),IF(COUNTIF(B16:B16,"&gt;0")=0,'Debt Payoff'!E4+'Debt Payoff'!E10+'Debt Payoff'!C2,'Debt Payoff'!E4))))</f>
        <v>0</v>
      </c>
      <c r="D17" s="18">
        <f>IF(D16=0,0,MAX(0,D16*(1+'Debt Payoff'!D5/12)-MIN(D16*(1+'Debt Payoff'!D5/12),IF(COUNTIF(B16:C16,"&gt;0")=0,'Debt Payoff'!E5+'Debt Payoff'!E10+'Debt Payoff'!E4+'Debt Payoff'!C2,'Debt Payoff'!E5))))</f>
        <v>0</v>
      </c>
      <c r="E17" s="18">
        <f>IF(E16=0,0,MAX(0,E16*(1+'Debt Payoff'!D8/12)-MIN(E16*(1+'Debt Payoff'!D8/12),IF(COUNTIF(B16:D16,"&gt;0")=0,'Debt Payoff'!E8+'Debt Payoff'!E10+'Debt Payoff'!E4+'Debt Payoff'!E5+'Debt Payoff'!C2,'Debt Payoff'!E8))))</f>
        <v>0</v>
      </c>
      <c r="F17" s="18">
        <f>IF(F16=0,0,MAX(0,F16*(1+'Debt Payoff'!D11/12)-MIN(F16*(1+'Debt Payoff'!D11/12),IF(COUNTIF(B16:E16,"&gt;0")=0,'Debt Payoff'!E11+'Debt Payoff'!E10+'Debt Payoff'!E4+'Debt Payoff'!E5+'Debt Payoff'!E8+'Debt Payoff'!C2,'Debt Payoff'!E11))))</f>
        <v>0</v>
      </c>
      <c r="G17" s="18">
        <f>IF(G16=0,0,MAX(0,G16*(1+'Debt Payoff'!D6/12)-MIN(G16*(1+'Debt Payoff'!D6/12),IF(COUNTIF(B16:F16,"&gt;0")=0,'Debt Payoff'!E6+'Debt Payoff'!E10+'Debt Payoff'!E4+'Debt Payoff'!E5+'Debt Payoff'!E8+'Debt Payoff'!E11+'Debt Payoff'!C2,'Debt Payoff'!E6))))</f>
        <v>0</v>
      </c>
      <c r="H17" s="18">
        <f>IF(H16=0,0,MAX(0,H16*(1+'Debt Payoff'!D7/12)-MIN(H16*(1+'Debt Payoff'!D7/12),IF(COUNTIF(B16:G16,"&gt;0")=0,'Debt Payoff'!E7+'Debt Payoff'!E10+'Debt Payoff'!E4+'Debt Payoff'!E5+'Debt Payoff'!E8+'Debt Payoff'!E11+'Debt Payoff'!E6+'Debt Payoff'!C2,'Debt Payoff'!E7))))</f>
        <v>0</v>
      </c>
      <c r="I17" s="18">
        <f>IF(I16=0,0,MAX(0,I16*(1+'Debt Payoff'!D9/12)-MIN(I16*(1+'Debt Payoff'!D9/12),IF(COUNTIF(B16:H16,"&gt;0")=0,'Debt Payoff'!E9+'Debt Payoff'!E10+'Debt Payoff'!E4+'Debt Payoff'!E5+'Debt Payoff'!E8+'Debt Payoff'!E11+'Debt Payoff'!E6+'Debt Payoff'!E7+'Debt Payoff'!C2,'Debt Payoff'!E9))))</f>
        <v>0</v>
      </c>
      <c r="J17" s="18">
        <f>IF(B16=0,0,B16*'Debt Payoff'!D10/12)</f>
        <v>0</v>
      </c>
      <c r="K17" s="18">
        <f>IF(C16=0,0,C16*'Debt Payoff'!D4/12)</f>
        <v>0</v>
      </c>
      <c r="L17" s="18">
        <f>IF(D16=0,0,D16*'Debt Payoff'!D5/12)</f>
        <v>0</v>
      </c>
      <c r="M17" s="18">
        <f>IF(E16=0,0,E16*'Debt Payoff'!D8/12)</f>
        <v>0</v>
      </c>
      <c r="N17" s="18">
        <f>IF(F16=0,0,F16*'Debt Payoff'!D11/12)</f>
        <v>0</v>
      </c>
      <c r="O17" s="18">
        <f>IF(G16=0,0,G16*'Debt Payoff'!D6/12)</f>
        <v>0</v>
      </c>
      <c r="P17" s="18">
        <f>IF(H16=0,0,H16*'Debt Payoff'!D7/12)</f>
        <v>0</v>
      </c>
      <c r="Q17" s="18">
        <f>IF(I16=0,0,I16*'Debt Payoff'!D9/12)</f>
        <v>0</v>
      </c>
    </row>
    <row r="18" spans="1:17" x14ac:dyDescent="0.25">
      <c r="A18">
        <v>16</v>
      </c>
      <c r="B18" s="18">
        <f>IF(B17=0,0,MAX(0,B17*(1+'Debt Payoff'!D10/12)-MIN(B17*(1+'Debt Payoff'!D10/12),'Debt Payoff'!E10+'Debt Payoff'!C2)))</f>
        <v>0</v>
      </c>
      <c r="C18" s="18">
        <f>IF(C17=0,0,MAX(0,C17*(1+'Debt Payoff'!D4/12)-MIN(C17*(1+'Debt Payoff'!D4/12),IF(COUNTIF(B17:B17,"&gt;0")=0,'Debt Payoff'!E4+'Debt Payoff'!E10+'Debt Payoff'!C2,'Debt Payoff'!E4))))</f>
        <v>0</v>
      </c>
      <c r="D18" s="18">
        <f>IF(D17=0,0,MAX(0,D17*(1+'Debt Payoff'!D5/12)-MIN(D17*(1+'Debt Payoff'!D5/12),IF(COUNTIF(B17:C17,"&gt;0")=0,'Debt Payoff'!E5+'Debt Payoff'!E10+'Debt Payoff'!E4+'Debt Payoff'!C2,'Debt Payoff'!E5))))</f>
        <v>0</v>
      </c>
      <c r="E18" s="18">
        <f>IF(E17=0,0,MAX(0,E17*(1+'Debt Payoff'!D8/12)-MIN(E17*(1+'Debt Payoff'!D8/12),IF(COUNTIF(B17:D17,"&gt;0")=0,'Debt Payoff'!E8+'Debt Payoff'!E10+'Debt Payoff'!E4+'Debt Payoff'!E5+'Debt Payoff'!C2,'Debt Payoff'!E8))))</f>
        <v>0</v>
      </c>
      <c r="F18" s="18">
        <f>IF(F17=0,0,MAX(0,F17*(1+'Debt Payoff'!D11/12)-MIN(F17*(1+'Debt Payoff'!D11/12),IF(COUNTIF(B17:E17,"&gt;0")=0,'Debt Payoff'!E11+'Debt Payoff'!E10+'Debt Payoff'!E4+'Debt Payoff'!E5+'Debt Payoff'!E8+'Debt Payoff'!C2,'Debt Payoff'!E11))))</f>
        <v>0</v>
      </c>
      <c r="G18" s="18">
        <f>IF(G17=0,0,MAX(0,G17*(1+'Debt Payoff'!D6/12)-MIN(G17*(1+'Debt Payoff'!D6/12),IF(COUNTIF(B17:F17,"&gt;0")=0,'Debt Payoff'!E6+'Debt Payoff'!E10+'Debt Payoff'!E4+'Debt Payoff'!E5+'Debt Payoff'!E8+'Debt Payoff'!E11+'Debt Payoff'!C2,'Debt Payoff'!E6))))</f>
        <v>0</v>
      </c>
      <c r="H18" s="18">
        <f>IF(H17=0,0,MAX(0,H17*(1+'Debt Payoff'!D7/12)-MIN(H17*(1+'Debt Payoff'!D7/12),IF(COUNTIF(B17:G17,"&gt;0")=0,'Debt Payoff'!E7+'Debt Payoff'!E10+'Debt Payoff'!E4+'Debt Payoff'!E5+'Debt Payoff'!E8+'Debt Payoff'!E11+'Debt Payoff'!E6+'Debt Payoff'!C2,'Debt Payoff'!E7))))</f>
        <v>0</v>
      </c>
      <c r="I18" s="18">
        <f>IF(I17=0,0,MAX(0,I17*(1+'Debt Payoff'!D9/12)-MIN(I17*(1+'Debt Payoff'!D9/12),IF(COUNTIF(B17:H17,"&gt;0")=0,'Debt Payoff'!E9+'Debt Payoff'!E10+'Debt Payoff'!E4+'Debt Payoff'!E5+'Debt Payoff'!E8+'Debt Payoff'!E11+'Debt Payoff'!E6+'Debt Payoff'!E7+'Debt Payoff'!C2,'Debt Payoff'!E9))))</f>
        <v>0</v>
      </c>
      <c r="J18" s="18">
        <f>IF(B17=0,0,B17*'Debt Payoff'!D10/12)</f>
        <v>0</v>
      </c>
      <c r="K18" s="18">
        <f>IF(C17=0,0,C17*'Debt Payoff'!D4/12)</f>
        <v>0</v>
      </c>
      <c r="L18" s="18">
        <f>IF(D17=0,0,D17*'Debt Payoff'!D5/12)</f>
        <v>0</v>
      </c>
      <c r="M18" s="18">
        <f>IF(E17=0,0,E17*'Debt Payoff'!D8/12)</f>
        <v>0</v>
      </c>
      <c r="N18" s="18">
        <f>IF(F17=0,0,F17*'Debt Payoff'!D11/12)</f>
        <v>0</v>
      </c>
      <c r="O18" s="18">
        <f>IF(G17=0,0,G17*'Debt Payoff'!D6/12)</f>
        <v>0</v>
      </c>
      <c r="P18" s="18">
        <f>IF(H17=0,0,H17*'Debt Payoff'!D7/12)</f>
        <v>0</v>
      </c>
      <c r="Q18" s="18">
        <f>IF(I17=0,0,I17*'Debt Payoff'!D9/12)</f>
        <v>0</v>
      </c>
    </row>
    <row r="19" spans="1:17" x14ac:dyDescent="0.25">
      <c r="A19">
        <v>17</v>
      </c>
      <c r="B19" s="18">
        <f>IF(B18=0,0,MAX(0,B18*(1+'Debt Payoff'!D10/12)-MIN(B18*(1+'Debt Payoff'!D10/12),'Debt Payoff'!E10+'Debt Payoff'!C2)))</f>
        <v>0</v>
      </c>
      <c r="C19" s="18">
        <f>IF(C18=0,0,MAX(0,C18*(1+'Debt Payoff'!D4/12)-MIN(C18*(1+'Debt Payoff'!D4/12),IF(COUNTIF(B18:B18,"&gt;0")=0,'Debt Payoff'!E4+'Debt Payoff'!E10+'Debt Payoff'!C2,'Debt Payoff'!E4))))</f>
        <v>0</v>
      </c>
      <c r="D19" s="18">
        <f>IF(D18=0,0,MAX(0,D18*(1+'Debt Payoff'!D5/12)-MIN(D18*(1+'Debt Payoff'!D5/12),IF(COUNTIF(B18:C18,"&gt;0")=0,'Debt Payoff'!E5+'Debt Payoff'!E10+'Debt Payoff'!E4+'Debt Payoff'!C2,'Debt Payoff'!E5))))</f>
        <v>0</v>
      </c>
      <c r="E19" s="18">
        <f>IF(E18=0,0,MAX(0,E18*(1+'Debt Payoff'!D8/12)-MIN(E18*(1+'Debt Payoff'!D8/12),IF(COUNTIF(B18:D18,"&gt;0")=0,'Debt Payoff'!E8+'Debt Payoff'!E10+'Debt Payoff'!E4+'Debt Payoff'!E5+'Debt Payoff'!C2,'Debt Payoff'!E8))))</f>
        <v>0</v>
      </c>
      <c r="F19" s="18">
        <f>IF(F18=0,0,MAX(0,F18*(1+'Debt Payoff'!D11/12)-MIN(F18*(1+'Debt Payoff'!D11/12),IF(COUNTIF(B18:E18,"&gt;0")=0,'Debt Payoff'!E11+'Debt Payoff'!E10+'Debt Payoff'!E4+'Debt Payoff'!E5+'Debt Payoff'!E8+'Debt Payoff'!C2,'Debt Payoff'!E11))))</f>
        <v>0</v>
      </c>
      <c r="G19" s="18">
        <f>IF(G18=0,0,MAX(0,G18*(1+'Debt Payoff'!D6/12)-MIN(G18*(1+'Debt Payoff'!D6/12),IF(COUNTIF(B18:F18,"&gt;0")=0,'Debt Payoff'!E6+'Debt Payoff'!E10+'Debt Payoff'!E4+'Debt Payoff'!E5+'Debt Payoff'!E8+'Debt Payoff'!E11+'Debt Payoff'!C2,'Debt Payoff'!E6))))</f>
        <v>0</v>
      </c>
      <c r="H19" s="18">
        <f>IF(H18=0,0,MAX(0,H18*(1+'Debt Payoff'!D7/12)-MIN(H18*(1+'Debt Payoff'!D7/12),IF(COUNTIF(B18:G18,"&gt;0")=0,'Debt Payoff'!E7+'Debt Payoff'!E10+'Debt Payoff'!E4+'Debt Payoff'!E5+'Debt Payoff'!E8+'Debt Payoff'!E11+'Debt Payoff'!E6+'Debt Payoff'!C2,'Debt Payoff'!E7))))</f>
        <v>0</v>
      </c>
      <c r="I19" s="18">
        <f>IF(I18=0,0,MAX(0,I18*(1+'Debt Payoff'!D9/12)-MIN(I18*(1+'Debt Payoff'!D9/12),IF(COUNTIF(B18:H18,"&gt;0")=0,'Debt Payoff'!E9+'Debt Payoff'!E10+'Debt Payoff'!E4+'Debt Payoff'!E5+'Debt Payoff'!E8+'Debt Payoff'!E11+'Debt Payoff'!E6+'Debt Payoff'!E7+'Debt Payoff'!C2,'Debt Payoff'!E9))))</f>
        <v>0</v>
      </c>
      <c r="J19" s="18">
        <f>IF(B18=0,0,B18*'Debt Payoff'!D10/12)</f>
        <v>0</v>
      </c>
      <c r="K19" s="18">
        <f>IF(C18=0,0,C18*'Debt Payoff'!D4/12)</f>
        <v>0</v>
      </c>
      <c r="L19" s="18">
        <f>IF(D18=0,0,D18*'Debt Payoff'!D5/12)</f>
        <v>0</v>
      </c>
      <c r="M19" s="18">
        <f>IF(E18=0,0,E18*'Debt Payoff'!D8/12)</f>
        <v>0</v>
      </c>
      <c r="N19" s="18">
        <f>IF(F18=0,0,F18*'Debt Payoff'!D11/12)</f>
        <v>0</v>
      </c>
      <c r="O19" s="18">
        <f>IF(G18=0,0,G18*'Debt Payoff'!D6/12)</f>
        <v>0</v>
      </c>
      <c r="P19" s="18">
        <f>IF(H18=0,0,H18*'Debt Payoff'!D7/12)</f>
        <v>0</v>
      </c>
      <c r="Q19" s="18">
        <f>IF(I18=0,0,I18*'Debt Payoff'!D9/12)</f>
        <v>0</v>
      </c>
    </row>
    <row r="20" spans="1:17" x14ac:dyDescent="0.25">
      <c r="A20">
        <v>18</v>
      </c>
      <c r="B20" s="18">
        <f>IF(B19=0,0,MAX(0,B19*(1+'Debt Payoff'!D10/12)-MIN(B19*(1+'Debt Payoff'!D10/12),'Debt Payoff'!E10+'Debt Payoff'!C2)))</f>
        <v>0</v>
      </c>
      <c r="C20" s="18">
        <f>IF(C19=0,0,MAX(0,C19*(1+'Debt Payoff'!D4/12)-MIN(C19*(1+'Debt Payoff'!D4/12),IF(COUNTIF(B19:B19,"&gt;0")=0,'Debt Payoff'!E4+'Debt Payoff'!E10+'Debt Payoff'!C2,'Debt Payoff'!E4))))</f>
        <v>0</v>
      </c>
      <c r="D20" s="18">
        <f>IF(D19=0,0,MAX(0,D19*(1+'Debt Payoff'!D5/12)-MIN(D19*(1+'Debt Payoff'!D5/12),IF(COUNTIF(B19:C19,"&gt;0")=0,'Debt Payoff'!E5+'Debt Payoff'!E10+'Debt Payoff'!E4+'Debt Payoff'!C2,'Debt Payoff'!E5))))</f>
        <v>0</v>
      </c>
      <c r="E20" s="18">
        <f>IF(E19=0,0,MAX(0,E19*(1+'Debt Payoff'!D8/12)-MIN(E19*(1+'Debt Payoff'!D8/12),IF(COUNTIF(B19:D19,"&gt;0")=0,'Debt Payoff'!E8+'Debt Payoff'!E10+'Debt Payoff'!E4+'Debt Payoff'!E5+'Debt Payoff'!C2,'Debt Payoff'!E8))))</f>
        <v>0</v>
      </c>
      <c r="F20" s="18">
        <f>IF(F19=0,0,MAX(0,F19*(1+'Debt Payoff'!D11/12)-MIN(F19*(1+'Debt Payoff'!D11/12),IF(COUNTIF(B19:E19,"&gt;0")=0,'Debt Payoff'!E11+'Debt Payoff'!E10+'Debt Payoff'!E4+'Debt Payoff'!E5+'Debt Payoff'!E8+'Debt Payoff'!C2,'Debt Payoff'!E11))))</f>
        <v>0</v>
      </c>
      <c r="G20" s="18">
        <f>IF(G19=0,0,MAX(0,G19*(1+'Debt Payoff'!D6/12)-MIN(G19*(1+'Debt Payoff'!D6/12),IF(COUNTIF(B19:F19,"&gt;0")=0,'Debt Payoff'!E6+'Debt Payoff'!E10+'Debt Payoff'!E4+'Debt Payoff'!E5+'Debt Payoff'!E8+'Debt Payoff'!E11+'Debt Payoff'!C2,'Debt Payoff'!E6))))</f>
        <v>0</v>
      </c>
      <c r="H20" s="18">
        <f>IF(H19=0,0,MAX(0,H19*(1+'Debt Payoff'!D7/12)-MIN(H19*(1+'Debt Payoff'!D7/12),IF(COUNTIF(B19:G19,"&gt;0")=0,'Debt Payoff'!E7+'Debt Payoff'!E10+'Debt Payoff'!E4+'Debt Payoff'!E5+'Debt Payoff'!E8+'Debt Payoff'!E11+'Debt Payoff'!E6+'Debt Payoff'!C2,'Debt Payoff'!E7))))</f>
        <v>0</v>
      </c>
      <c r="I20" s="18">
        <f>IF(I19=0,0,MAX(0,I19*(1+'Debt Payoff'!D9/12)-MIN(I19*(1+'Debt Payoff'!D9/12),IF(COUNTIF(B19:H19,"&gt;0")=0,'Debt Payoff'!E9+'Debt Payoff'!E10+'Debt Payoff'!E4+'Debt Payoff'!E5+'Debt Payoff'!E8+'Debt Payoff'!E11+'Debt Payoff'!E6+'Debt Payoff'!E7+'Debt Payoff'!C2,'Debt Payoff'!E9))))</f>
        <v>0</v>
      </c>
      <c r="J20" s="18">
        <f>IF(B19=0,0,B19*'Debt Payoff'!D10/12)</f>
        <v>0</v>
      </c>
      <c r="K20" s="18">
        <f>IF(C19=0,0,C19*'Debt Payoff'!D4/12)</f>
        <v>0</v>
      </c>
      <c r="L20" s="18">
        <f>IF(D19=0,0,D19*'Debt Payoff'!D5/12)</f>
        <v>0</v>
      </c>
      <c r="M20" s="18">
        <f>IF(E19=0,0,E19*'Debt Payoff'!D8/12)</f>
        <v>0</v>
      </c>
      <c r="N20" s="18">
        <f>IF(F19=0,0,F19*'Debt Payoff'!D11/12)</f>
        <v>0</v>
      </c>
      <c r="O20" s="18">
        <f>IF(G19=0,0,G19*'Debt Payoff'!D6/12)</f>
        <v>0</v>
      </c>
      <c r="P20" s="18">
        <f>IF(H19=0,0,H19*'Debt Payoff'!D7/12)</f>
        <v>0</v>
      </c>
      <c r="Q20" s="18">
        <f>IF(I19=0,0,I19*'Debt Payoff'!D9/12)</f>
        <v>0</v>
      </c>
    </row>
    <row r="21" spans="1:17" x14ac:dyDescent="0.25">
      <c r="A21">
        <v>19</v>
      </c>
      <c r="B21" s="18">
        <f>IF(B20=0,0,MAX(0,B20*(1+'Debt Payoff'!D10/12)-MIN(B20*(1+'Debt Payoff'!D10/12),'Debt Payoff'!E10+'Debt Payoff'!C2)))</f>
        <v>0</v>
      </c>
      <c r="C21" s="18">
        <f>IF(C20=0,0,MAX(0,C20*(1+'Debt Payoff'!D4/12)-MIN(C20*(1+'Debt Payoff'!D4/12),IF(COUNTIF(B20:B20,"&gt;0")=0,'Debt Payoff'!E4+'Debt Payoff'!E10+'Debt Payoff'!C2,'Debt Payoff'!E4))))</f>
        <v>0</v>
      </c>
      <c r="D21" s="18">
        <f>IF(D20=0,0,MAX(0,D20*(1+'Debt Payoff'!D5/12)-MIN(D20*(1+'Debt Payoff'!D5/12),IF(COUNTIF(B20:C20,"&gt;0")=0,'Debt Payoff'!E5+'Debt Payoff'!E10+'Debt Payoff'!E4+'Debt Payoff'!C2,'Debt Payoff'!E5))))</f>
        <v>0</v>
      </c>
      <c r="E21" s="18">
        <f>IF(E20=0,0,MAX(0,E20*(1+'Debt Payoff'!D8/12)-MIN(E20*(1+'Debt Payoff'!D8/12),IF(COUNTIF(B20:D20,"&gt;0")=0,'Debt Payoff'!E8+'Debt Payoff'!E10+'Debt Payoff'!E4+'Debt Payoff'!E5+'Debt Payoff'!C2,'Debt Payoff'!E8))))</f>
        <v>0</v>
      </c>
      <c r="F21" s="18">
        <f>IF(F20=0,0,MAX(0,F20*(1+'Debt Payoff'!D11/12)-MIN(F20*(1+'Debt Payoff'!D11/12),IF(COUNTIF(B20:E20,"&gt;0")=0,'Debt Payoff'!E11+'Debt Payoff'!E10+'Debt Payoff'!E4+'Debt Payoff'!E5+'Debt Payoff'!E8+'Debt Payoff'!C2,'Debt Payoff'!E11))))</f>
        <v>0</v>
      </c>
      <c r="G21" s="18">
        <f>IF(G20=0,0,MAX(0,G20*(1+'Debt Payoff'!D6/12)-MIN(G20*(1+'Debt Payoff'!D6/12),IF(COUNTIF(B20:F20,"&gt;0")=0,'Debt Payoff'!E6+'Debt Payoff'!E10+'Debt Payoff'!E4+'Debt Payoff'!E5+'Debt Payoff'!E8+'Debt Payoff'!E11+'Debt Payoff'!C2,'Debt Payoff'!E6))))</f>
        <v>0</v>
      </c>
      <c r="H21" s="18">
        <f>IF(H20=0,0,MAX(0,H20*(1+'Debt Payoff'!D7/12)-MIN(H20*(1+'Debt Payoff'!D7/12),IF(COUNTIF(B20:G20,"&gt;0")=0,'Debt Payoff'!E7+'Debt Payoff'!E10+'Debt Payoff'!E4+'Debt Payoff'!E5+'Debt Payoff'!E8+'Debt Payoff'!E11+'Debt Payoff'!E6+'Debt Payoff'!C2,'Debt Payoff'!E7))))</f>
        <v>0</v>
      </c>
      <c r="I21" s="18">
        <f>IF(I20=0,0,MAX(0,I20*(1+'Debt Payoff'!D9/12)-MIN(I20*(1+'Debt Payoff'!D9/12),IF(COUNTIF(B20:H20,"&gt;0")=0,'Debt Payoff'!E9+'Debt Payoff'!E10+'Debt Payoff'!E4+'Debt Payoff'!E5+'Debt Payoff'!E8+'Debt Payoff'!E11+'Debt Payoff'!E6+'Debt Payoff'!E7+'Debt Payoff'!C2,'Debt Payoff'!E9))))</f>
        <v>0</v>
      </c>
      <c r="J21" s="18">
        <f>IF(B20=0,0,B20*'Debt Payoff'!D10/12)</f>
        <v>0</v>
      </c>
      <c r="K21" s="18">
        <f>IF(C20=0,0,C20*'Debt Payoff'!D4/12)</f>
        <v>0</v>
      </c>
      <c r="L21" s="18">
        <f>IF(D20=0,0,D20*'Debt Payoff'!D5/12)</f>
        <v>0</v>
      </c>
      <c r="M21" s="18">
        <f>IF(E20=0,0,E20*'Debt Payoff'!D8/12)</f>
        <v>0</v>
      </c>
      <c r="N21" s="18">
        <f>IF(F20=0,0,F20*'Debt Payoff'!D11/12)</f>
        <v>0</v>
      </c>
      <c r="O21" s="18">
        <f>IF(G20=0,0,G20*'Debt Payoff'!D6/12)</f>
        <v>0</v>
      </c>
      <c r="P21" s="18">
        <f>IF(H20=0,0,H20*'Debt Payoff'!D7/12)</f>
        <v>0</v>
      </c>
      <c r="Q21" s="18">
        <f>IF(I20=0,0,I20*'Debt Payoff'!D9/12)</f>
        <v>0</v>
      </c>
    </row>
    <row r="22" spans="1:17" x14ac:dyDescent="0.25">
      <c r="A22">
        <v>20</v>
      </c>
      <c r="B22" s="18">
        <f>IF(B21=0,0,MAX(0,B21*(1+'Debt Payoff'!D10/12)-MIN(B21*(1+'Debt Payoff'!D10/12),'Debt Payoff'!E10+'Debt Payoff'!C2)))</f>
        <v>0</v>
      </c>
      <c r="C22" s="18">
        <f>IF(C21=0,0,MAX(0,C21*(1+'Debt Payoff'!D4/12)-MIN(C21*(1+'Debt Payoff'!D4/12),IF(COUNTIF(B21:B21,"&gt;0")=0,'Debt Payoff'!E4+'Debt Payoff'!E10+'Debt Payoff'!C2,'Debt Payoff'!E4))))</f>
        <v>0</v>
      </c>
      <c r="D22" s="18">
        <f>IF(D21=0,0,MAX(0,D21*(1+'Debt Payoff'!D5/12)-MIN(D21*(1+'Debt Payoff'!D5/12),IF(COUNTIF(B21:C21,"&gt;0")=0,'Debt Payoff'!E5+'Debt Payoff'!E10+'Debt Payoff'!E4+'Debt Payoff'!C2,'Debt Payoff'!E5))))</f>
        <v>0</v>
      </c>
      <c r="E22" s="18">
        <f>IF(E21=0,0,MAX(0,E21*(1+'Debt Payoff'!D8/12)-MIN(E21*(1+'Debt Payoff'!D8/12),IF(COUNTIF(B21:D21,"&gt;0")=0,'Debt Payoff'!E8+'Debt Payoff'!E10+'Debt Payoff'!E4+'Debt Payoff'!E5+'Debt Payoff'!C2,'Debt Payoff'!E8))))</f>
        <v>0</v>
      </c>
      <c r="F22" s="18">
        <f>IF(F21=0,0,MAX(0,F21*(1+'Debt Payoff'!D11/12)-MIN(F21*(1+'Debt Payoff'!D11/12),IF(COUNTIF(B21:E21,"&gt;0")=0,'Debt Payoff'!E11+'Debt Payoff'!E10+'Debt Payoff'!E4+'Debt Payoff'!E5+'Debt Payoff'!E8+'Debt Payoff'!C2,'Debt Payoff'!E11))))</f>
        <v>0</v>
      </c>
      <c r="G22" s="18">
        <f>IF(G21=0,0,MAX(0,G21*(1+'Debt Payoff'!D6/12)-MIN(G21*(1+'Debt Payoff'!D6/12),IF(COUNTIF(B21:F21,"&gt;0")=0,'Debt Payoff'!E6+'Debt Payoff'!E10+'Debt Payoff'!E4+'Debt Payoff'!E5+'Debt Payoff'!E8+'Debt Payoff'!E11+'Debt Payoff'!C2,'Debt Payoff'!E6))))</f>
        <v>0</v>
      </c>
      <c r="H22" s="18">
        <f>IF(H21=0,0,MAX(0,H21*(1+'Debt Payoff'!D7/12)-MIN(H21*(1+'Debt Payoff'!D7/12),IF(COUNTIF(B21:G21,"&gt;0")=0,'Debt Payoff'!E7+'Debt Payoff'!E10+'Debt Payoff'!E4+'Debt Payoff'!E5+'Debt Payoff'!E8+'Debt Payoff'!E11+'Debt Payoff'!E6+'Debt Payoff'!C2,'Debt Payoff'!E7))))</f>
        <v>0</v>
      </c>
      <c r="I22" s="18">
        <f>IF(I21=0,0,MAX(0,I21*(1+'Debt Payoff'!D9/12)-MIN(I21*(1+'Debt Payoff'!D9/12),IF(COUNTIF(B21:H21,"&gt;0")=0,'Debt Payoff'!E9+'Debt Payoff'!E10+'Debt Payoff'!E4+'Debt Payoff'!E5+'Debt Payoff'!E8+'Debt Payoff'!E11+'Debt Payoff'!E6+'Debt Payoff'!E7+'Debt Payoff'!C2,'Debt Payoff'!E9))))</f>
        <v>0</v>
      </c>
      <c r="J22" s="18">
        <f>IF(B21=0,0,B21*'Debt Payoff'!D10/12)</f>
        <v>0</v>
      </c>
      <c r="K22" s="18">
        <f>IF(C21=0,0,C21*'Debt Payoff'!D4/12)</f>
        <v>0</v>
      </c>
      <c r="L22" s="18">
        <f>IF(D21=0,0,D21*'Debt Payoff'!D5/12)</f>
        <v>0</v>
      </c>
      <c r="M22" s="18">
        <f>IF(E21=0,0,E21*'Debt Payoff'!D8/12)</f>
        <v>0</v>
      </c>
      <c r="N22" s="18">
        <f>IF(F21=0,0,F21*'Debt Payoff'!D11/12)</f>
        <v>0</v>
      </c>
      <c r="O22" s="18">
        <f>IF(G21=0,0,G21*'Debt Payoff'!D6/12)</f>
        <v>0</v>
      </c>
      <c r="P22" s="18">
        <f>IF(H21=0,0,H21*'Debt Payoff'!D7/12)</f>
        <v>0</v>
      </c>
      <c r="Q22" s="18">
        <f>IF(I21=0,0,I21*'Debt Payoff'!D9/12)</f>
        <v>0</v>
      </c>
    </row>
    <row r="23" spans="1:17" x14ac:dyDescent="0.25">
      <c r="A23">
        <v>21</v>
      </c>
      <c r="B23" s="18">
        <f>IF(B22=0,0,MAX(0,B22*(1+'Debt Payoff'!D10/12)-MIN(B22*(1+'Debt Payoff'!D10/12),'Debt Payoff'!E10+'Debt Payoff'!C2)))</f>
        <v>0</v>
      </c>
      <c r="C23" s="18">
        <f>IF(C22=0,0,MAX(0,C22*(1+'Debt Payoff'!D4/12)-MIN(C22*(1+'Debt Payoff'!D4/12),IF(COUNTIF(B22:B22,"&gt;0")=0,'Debt Payoff'!E4+'Debt Payoff'!E10+'Debt Payoff'!C2,'Debt Payoff'!E4))))</f>
        <v>0</v>
      </c>
      <c r="D23" s="18">
        <f>IF(D22=0,0,MAX(0,D22*(1+'Debt Payoff'!D5/12)-MIN(D22*(1+'Debt Payoff'!D5/12),IF(COUNTIF(B22:C22,"&gt;0")=0,'Debt Payoff'!E5+'Debt Payoff'!E10+'Debt Payoff'!E4+'Debt Payoff'!C2,'Debt Payoff'!E5))))</f>
        <v>0</v>
      </c>
      <c r="E23" s="18">
        <f>IF(E22=0,0,MAX(0,E22*(1+'Debt Payoff'!D8/12)-MIN(E22*(1+'Debt Payoff'!D8/12),IF(COUNTIF(B22:D22,"&gt;0")=0,'Debt Payoff'!E8+'Debt Payoff'!E10+'Debt Payoff'!E4+'Debt Payoff'!E5+'Debt Payoff'!C2,'Debt Payoff'!E8))))</f>
        <v>0</v>
      </c>
      <c r="F23" s="18">
        <f>IF(F22=0,0,MAX(0,F22*(1+'Debt Payoff'!D11/12)-MIN(F22*(1+'Debt Payoff'!D11/12),IF(COUNTIF(B22:E22,"&gt;0")=0,'Debt Payoff'!E11+'Debt Payoff'!E10+'Debt Payoff'!E4+'Debt Payoff'!E5+'Debt Payoff'!E8+'Debt Payoff'!C2,'Debt Payoff'!E11))))</f>
        <v>0</v>
      </c>
      <c r="G23" s="18">
        <f>IF(G22=0,0,MAX(0,G22*(1+'Debt Payoff'!D6/12)-MIN(G22*(1+'Debt Payoff'!D6/12),IF(COUNTIF(B22:F22,"&gt;0")=0,'Debt Payoff'!E6+'Debt Payoff'!E10+'Debt Payoff'!E4+'Debt Payoff'!E5+'Debt Payoff'!E8+'Debt Payoff'!E11+'Debt Payoff'!C2,'Debt Payoff'!E6))))</f>
        <v>0</v>
      </c>
      <c r="H23" s="18">
        <f>IF(H22=0,0,MAX(0,H22*(1+'Debt Payoff'!D7/12)-MIN(H22*(1+'Debt Payoff'!D7/12),IF(COUNTIF(B22:G22,"&gt;0")=0,'Debt Payoff'!E7+'Debt Payoff'!E10+'Debt Payoff'!E4+'Debt Payoff'!E5+'Debt Payoff'!E8+'Debt Payoff'!E11+'Debt Payoff'!E6+'Debt Payoff'!C2,'Debt Payoff'!E7))))</f>
        <v>0</v>
      </c>
      <c r="I23" s="18">
        <f>IF(I22=0,0,MAX(0,I22*(1+'Debt Payoff'!D9/12)-MIN(I22*(1+'Debt Payoff'!D9/12),IF(COUNTIF(B22:H22,"&gt;0")=0,'Debt Payoff'!E9+'Debt Payoff'!E10+'Debt Payoff'!E4+'Debt Payoff'!E5+'Debt Payoff'!E8+'Debt Payoff'!E11+'Debt Payoff'!E6+'Debt Payoff'!E7+'Debt Payoff'!C2,'Debt Payoff'!E9))))</f>
        <v>0</v>
      </c>
      <c r="J23" s="18">
        <f>IF(B22=0,0,B22*'Debt Payoff'!D10/12)</f>
        <v>0</v>
      </c>
      <c r="K23" s="18">
        <f>IF(C22=0,0,C22*'Debt Payoff'!D4/12)</f>
        <v>0</v>
      </c>
      <c r="L23" s="18">
        <f>IF(D22=0,0,D22*'Debt Payoff'!D5/12)</f>
        <v>0</v>
      </c>
      <c r="M23" s="18">
        <f>IF(E22=0,0,E22*'Debt Payoff'!D8/12)</f>
        <v>0</v>
      </c>
      <c r="N23" s="18">
        <f>IF(F22=0,0,F22*'Debt Payoff'!D11/12)</f>
        <v>0</v>
      </c>
      <c r="O23" s="18">
        <f>IF(G22=0,0,G22*'Debt Payoff'!D6/12)</f>
        <v>0</v>
      </c>
      <c r="P23" s="18">
        <f>IF(H22=0,0,H22*'Debt Payoff'!D7/12)</f>
        <v>0</v>
      </c>
      <c r="Q23" s="18">
        <f>IF(I22=0,0,I22*'Debt Payoff'!D9/12)</f>
        <v>0</v>
      </c>
    </row>
    <row r="24" spans="1:17" x14ac:dyDescent="0.25">
      <c r="A24">
        <v>22</v>
      </c>
      <c r="B24" s="18">
        <f>IF(B23=0,0,MAX(0,B23*(1+'Debt Payoff'!D10/12)-MIN(B23*(1+'Debt Payoff'!D10/12),'Debt Payoff'!E10+'Debt Payoff'!C2)))</f>
        <v>0</v>
      </c>
      <c r="C24" s="18">
        <f>IF(C23=0,0,MAX(0,C23*(1+'Debt Payoff'!D4/12)-MIN(C23*(1+'Debt Payoff'!D4/12),IF(COUNTIF(B23:B23,"&gt;0")=0,'Debt Payoff'!E4+'Debt Payoff'!E10+'Debt Payoff'!C2,'Debt Payoff'!E4))))</f>
        <v>0</v>
      </c>
      <c r="D24" s="18">
        <f>IF(D23=0,0,MAX(0,D23*(1+'Debt Payoff'!D5/12)-MIN(D23*(1+'Debt Payoff'!D5/12),IF(COUNTIF(B23:C23,"&gt;0")=0,'Debt Payoff'!E5+'Debt Payoff'!E10+'Debt Payoff'!E4+'Debt Payoff'!C2,'Debt Payoff'!E5))))</f>
        <v>0</v>
      </c>
      <c r="E24" s="18">
        <f>IF(E23=0,0,MAX(0,E23*(1+'Debt Payoff'!D8/12)-MIN(E23*(1+'Debt Payoff'!D8/12),IF(COUNTIF(B23:D23,"&gt;0")=0,'Debt Payoff'!E8+'Debt Payoff'!E10+'Debt Payoff'!E4+'Debt Payoff'!E5+'Debt Payoff'!C2,'Debt Payoff'!E8))))</f>
        <v>0</v>
      </c>
      <c r="F24" s="18">
        <f>IF(F23=0,0,MAX(0,F23*(1+'Debt Payoff'!D11/12)-MIN(F23*(1+'Debt Payoff'!D11/12),IF(COUNTIF(B23:E23,"&gt;0")=0,'Debt Payoff'!E11+'Debt Payoff'!E10+'Debt Payoff'!E4+'Debt Payoff'!E5+'Debt Payoff'!E8+'Debt Payoff'!C2,'Debt Payoff'!E11))))</f>
        <v>0</v>
      </c>
      <c r="G24" s="18">
        <f>IF(G23=0,0,MAX(0,G23*(1+'Debt Payoff'!D6/12)-MIN(G23*(1+'Debt Payoff'!D6/12),IF(COUNTIF(B23:F23,"&gt;0")=0,'Debt Payoff'!E6+'Debt Payoff'!E10+'Debt Payoff'!E4+'Debt Payoff'!E5+'Debt Payoff'!E8+'Debt Payoff'!E11+'Debt Payoff'!C2,'Debt Payoff'!E6))))</f>
        <v>0</v>
      </c>
      <c r="H24" s="18">
        <f>IF(H23=0,0,MAX(0,H23*(1+'Debt Payoff'!D7/12)-MIN(H23*(1+'Debt Payoff'!D7/12),IF(COUNTIF(B23:G23,"&gt;0")=0,'Debt Payoff'!E7+'Debt Payoff'!E10+'Debt Payoff'!E4+'Debt Payoff'!E5+'Debt Payoff'!E8+'Debt Payoff'!E11+'Debt Payoff'!E6+'Debt Payoff'!C2,'Debt Payoff'!E7))))</f>
        <v>0</v>
      </c>
      <c r="I24" s="18">
        <f>IF(I23=0,0,MAX(0,I23*(1+'Debt Payoff'!D9/12)-MIN(I23*(1+'Debt Payoff'!D9/12),IF(COUNTIF(B23:H23,"&gt;0")=0,'Debt Payoff'!E9+'Debt Payoff'!E10+'Debt Payoff'!E4+'Debt Payoff'!E5+'Debt Payoff'!E8+'Debt Payoff'!E11+'Debt Payoff'!E6+'Debt Payoff'!E7+'Debt Payoff'!C2,'Debt Payoff'!E9))))</f>
        <v>0</v>
      </c>
      <c r="J24" s="18">
        <f>IF(B23=0,0,B23*'Debt Payoff'!D10/12)</f>
        <v>0</v>
      </c>
      <c r="K24" s="18">
        <f>IF(C23=0,0,C23*'Debt Payoff'!D4/12)</f>
        <v>0</v>
      </c>
      <c r="L24" s="18">
        <f>IF(D23=0,0,D23*'Debt Payoff'!D5/12)</f>
        <v>0</v>
      </c>
      <c r="M24" s="18">
        <f>IF(E23=0,0,E23*'Debt Payoff'!D8/12)</f>
        <v>0</v>
      </c>
      <c r="N24" s="18">
        <f>IF(F23=0,0,F23*'Debt Payoff'!D11/12)</f>
        <v>0</v>
      </c>
      <c r="O24" s="18">
        <f>IF(G23=0,0,G23*'Debt Payoff'!D6/12)</f>
        <v>0</v>
      </c>
      <c r="P24" s="18">
        <f>IF(H23=0,0,H23*'Debt Payoff'!D7/12)</f>
        <v>0</v>
      </c>
      <c r="Q24" s="18">
        <f>IF(I23=0,0,I23*'Debt Payoff'!D9/12)</f>
        <v>0</v>
      </c>
    </row>
    <row r="25" spans="1:17" x14ac:dyDescent="0.25">
      <c r="A25">
        <v>23</v>
      </c>
      <c r="B25" s="18">
        <f>IF(B24=0,0,MAX(0,B24*(1+'Debt Payoff'!D10/12)-MIN(B24*(1+'Debt Payoff'!D10/12),'Debt Payoff'!E10+'Debt Payoff'!C2)))</f>
        <v>0</v>
      </c>
      <c r="C25" s="18">
        <f>IF(C24=0,0,MAX(0,C24*(1+'Debt Payoff'!D4/12)-MIN(C24*(1+'Debt Payoff'!D4/12),IF(COUNTIF(B24:B24,"&gt;0")=0,'Debt Payoff'!E4+'Debt Payoff'!E10+'Debt Payoff'!C2,'Debt Payoff'!E4))))</f>
        <v>0</v>
      </c>
      <c r="D25" s="18">
        <f>IF(D24=0,0,MAX(0,D24*(1+'Debt Payoff'!D5/12)-MIN(D24*(1+'Debt Payoff'!D5/12),IF(COUNTIF(B24:C24,"&gt;0")=0,'Debt Payoff'!E5+'Debt Payoff'!E10+'Debt Payoff'!E4+'Debt Payoff'!C2,'Debt Payoff'!E5))))</f>
        <v>0</v>
      </c>
      <c r="E25" s="18">
        <f>IF(E24=0,0,MAX(0,E24*(1+'Debt Payoff'!D8/12)-MIN(E24*(1+'Debt Payoff'!D8/12),IF(COUNTIF(B24:D24,"&gt;0")=0,'Debt Payoff'!E8+'Debt Payoff'!E10+'Debt Payoff'!E4+'Debt Payoff'!E5+'Debt Payoff'!C2,'Debt Payoff'!E8))))</f>
        <v>0</v>
      </c>
      <c r="F25" s="18">
        <f>IF(F24=0,0,MAX(0,F24*(1+'Debt Payoff'!D11/12)-MIN(F24*(1+'Debt Payoff'!D11/12),IF(COUNTIF(B24:E24,"&gt;0")=0,'Debt Payoff'!E11+'Debt Payoff'!E10+'Debt Payoff'!E4+'Debt Payoff'!E5+'Debt Payoff'!E8+'Debt Payoff'!C2,'Debt Payoff'!E11))))</f>
        <v>0</v>
      </c>
      <c r="G25" s="18">
        <f>IF(G24=0,0,MAX(0,G24*(1+'Debt Payoff'!D6/12)-MIN(G24*(1+'Debt Payoff'!D6/12),IF(COUNTIF(B24:F24,"&gt;0")=0,'Debt Payoff'!E6+'Debt Payoff'!E10+'Debt Payoff'!E4+'Debt Payoff'!E5+'Debt Payoff'!E8+'Debt Payoff'!E11+'Debt Payoff'!C2,'Debt Payoff'!E6))))</f>
        <v>0</v>
      </c>
      <c r="H25" s="18">
        <f>IF(H24=0,0,MAX(0,H24*(1+'Debt Payoff'!D7/12)-MIN(H24*(1+'Debt Payoff'!D7/12),IF(COUNTIF(B24:G24,"&gt;0")=0,'Debt Payoff'!E7+'Debt Payoff'!E10+'Debt Payoff'!E4+'Debt Payoff'!E5+'Debt Payoff'!E8+'Debt Payoff'!E11+'Debt Payoff'!E6+'Debt Payoff'!C2,'Debt Payoff'!E7))))</f>
        <v>0</v>
      </c>
      <c r="I25" s="18">
        <f>IF(I24=0,0,MAX(0,I24*(1+'Debt Payoff'!D9/12)-MIN(I24*(1+'Debt Payoff'!D9/12),IF(COUNTIF(B24:H24,"&gt;0")=0,'Debt Payoff'!E9+'Debt Payoff'!E10+'Debt Payoff'!E4+'Debt Payoff'!E5+'Debt Payoff'!E8+'Debt Payoff'!E11+'Debt Payoff'!E6+'Debt Payoff'!E7+'Debt Payoff'!C2,'Debt Payoff'!E9))))</f>
        <v>0</v>
      </c>
      <c r="J25" s="18">
        <f>IF(B24=0,0,B24*'Debt Payoff'!D10/12)</f>
        <v>0</v>
      </c>
      <c r="K25" s="18">
        <f>IF(C24=0,0,C24*'Debt Payoff'!D4/12)</f>
        <v>0</v>
      </c>
      <c r="L25" s="18">
        <f>IF(D24=0,0,D24*'Debt Payoff'!D5/12)</f>
        <v>0</v>
      </c>
      <c r="M25" s="18">
        <f>IF(E24=0,0,E24*'Debt Payoff'!D8/12)</f>
        <v>0</v>
      </c>
      <c r="N25" s="18">
        <f>IF(F24=0,0,F24*'Debt Payoff'!D11/12)</f>
        <v>0</v>
      </c>
      <c r="O25" s="18">
        <f>IF(G24=0,0,G24*'Debt Payoff'!D6/12)</f>
        <v>0</v>
      </c>
      <c r="P25" s="18">
        <f>IF(H24=0,0,H24*'Debt Payoff'!D7/12)</f>
        <v>0</v>
      </c>
      <c r="Q25" s="18">
        <f>IF(I24=0,0,I24*'Debt Payoff'!D9/12)</f>
        <v>0</v>
      </c>
    </row>
    <row r="26" spans="1:17" x14ac:dyDescent="0.25">
      <c r="A26">
        <v>24</v>
      </c>
      <c r="B26" s="18">
        <f>IF(B25=0,0,MAX(0,B25*(1+'Debt Payoff'!D10/12)-MIN(B25*(1+'Debt Payoff'!D10/12),'Debt Payoff'!E10+'Debt Payoff'!C2)))</f>
        <v>0</v>
      </c>
      <c r="C26" s="18">
        <f>IF(C25=0,0,MAX(0,C25*(1+'Debt Payoff'!D4/12)-MIN(C25*(1+'Debt Payoff'!D4/12),IF(COUNTIF(B25:B25,"&gt;0")=0,'Debt Payoff'!E4+'Debt Payoff'!E10+'Debt Payoff'!C2,'Debt Payoff'!E4))))</f>
        <v>0</v>
      </c>
      <c r="D26" s="18">
        <f>IF(D25=0,0,MAX(0,D25*(1+'Debt Payoff'!D5/12)-MIN(D25*(1+'Debt Payoff'!D5/12),IF(COUNTIF(B25:C25,"&gt;0")=0,'Debt Payoff'!E5+'Debt Payoff'!E10+'Debt Payoff'!E4+'Debt Payoff'!C2,'Debt Payoff'!E5))))</f>
        <v>0</v>
      </c>
      <c r="E26" s="18">
        <f>IF(E25=0,0,MAX(0,E25*(1+'Debt Payoff'!D8/12)-MIN(E25*(1+'Debt Payoff'!D8/12),IF(COUNTIF(B25:D25,"&gt;0")=0,'Debt Payoff'!E8+'Debt Payoff'!E10+'Debt Payoff'!E4+'Debt Payoff'!E5+'Debt Payoff'!C2,'Debt Payoff'!E8))))</f>
        <v>0</v>
      </c>
      <c r="F26" s="18">
        <f>IF(F25=0,0,MAX(0,F25*(1+'Debt Payoff'!D11/12)-MIN(F25*(1+'Debt Payoff'!D11/12),IF(COUNTIF(B25:E25,"&gt;0")=0,'Debt Payoff'!E11+'Debt Payoff'!E10+'Debt Payoff'!E4+'Debt Payoff'!E5+'Debt Payoff'!E8+'Debt Payoff'!C2,'Debt Payoff'!E11))))</f>
        <v>0</v>
      </c>
      <c r="G26" s="18">
        <f>IF(G25=0,0,MAX(0,G25*(1+'Debt Payoff'!D6/12)-MIN(G25*(1+'Debt Payoff'!D6/12),IF(COUNTIF(B25:F25,"&gt;0")=0,'Debt Payoff'!E6+'Debt Payoff'!E10+'Debt Payoff'!E4+'Debt Payoff'!E5+'Debt Payoff'!E8+'Debt Payoff'!E11+'Debt Payoff'!C2,'Debt Payoff'!E6))))</f>
        <v>0</v>
      </c>
      <c r="H26" s="18">
        <f>IF(H25=0,0,MAX(0,H25*(1+'Debt Payoff'!D7/12)-MIN(H25*(1+'Debt Payoff'!D7/12),IF(COUNTIF(B25:G25,"&gt;0")=0,'Debt Payoff'!E7+'Debt Payoff'!E10+'Debt Payoff'!E4+'Debt Payoff'!E5+'Debt Payoff'!E8+'Debt Payoff'!E11+'Debt Payoff'!E6+'Debt Payoff'!C2,'Debt Payoff'!E7))))</f>
        <v>0</v>
      </c>
      <c r="I26" s="18">
        <f>IF(I25=0,0,MAX(0,I25*(1+'Debt Payoff'!D9/12)-MIN(I25*(1+'Debt Payoff'!D9/12),IF(COUNTIF(B25:H25,"&gt;0")=0,'Debt Payoff'!E9+'Debt Payoff'!E10+'Debt Payoff'!E4+'Debt Payoff'!E5+'Debt Payoff'!E8+'Debt Payoff'!E11+'Debt Payoff'!E6+'Debt Payoff'!E7+'Debt Payoff'!C2,'Debt Payoff'!E9))))</f>
        <v>0</v>
      </c>
      <c r="J26" s="18">
        <f>IF(B25=0,0,B25*'Debt Payoff'!D10/12)</f>
        <v>0</v>
      </c>
      <c r="K26" s="18">
        <f>IF(C25=0,0,C25*'Debt Payoff'!D4/12)</f>
        <v>0</v>
      </c>
      <c r="L26" s="18">
        <f>IF(D25=0,0,D25*'Debt Payoff'!D5/12)</f>
        <v>0</v>
      </c>
      <c r="M26" s="18">
        <f>IF(E25=0,0,E25*'Debt Payoff'!D8/12)</f>
        <v>0</v>
      </c>
      <c r="N26" s="18">
        <f>IF(F25=0,0,F25*'Debt Payoff'!D11/12)</f>
        <v>0</v>
      </c>
      <c r="O26" s="18">
        <f>IF(G25=0,0,G25*'Debt Payoff'!D6/12)</f>
        <v>0</v>
      </c>
      <c r="P26" s="18">
        <f>IF(H25=0,0,H25*'Debt Payoff'!D7/12)</f>
        <v>0</v>
      </c>
      <c r="Q26" s="18">
        <f>IF(I25=0,0,I25*'Debt Payoff'!D9/12)</f>
        <v>0</v>
      </c>
    </row>
    <row r="27" spans="1:17" x14ac:dyDescent="0.25">
      <c r="A27">
        <v>25</v>
      </c>
      <c r="B27" s="18">
        <f>IF(B26=0,0,MAX(0,B26*(1+'Debt Payoff'!D10/12)-MIN(B26*(1+'Debt Payoff'!D10/12),'Debt Payoff'!E10+'Debt Payoff'!C2)))</f>
        <v>0</v>
      </c>
      <c r="C27" s="18">
        <f>IF(C26=0,0,MAX(0,C26*(1+'Debt Payoff'!D4/12)-MIN(C26*(1+'Debt Payoff'!D4/12),IF(COUNTIF(B26:B26,"&gt;0")=0,'Debt Payoff'!E4+'Debt Payoff'!E10+'Debt Payoff'!C2,'Debt Payoff'!E4))))</f>
        <v>0</v>
      </c>
      <c r="D27" s="18">
        <f>IF(D26=0,0,MAX(0,D26*(1+'Debt Payoff'!D5/12)-MIN(D26*(1+'Debt Payoff'!D5/12),IF(COUNTIF(B26:C26,"&gt;0")=0,'Debt Payoff'!E5+'Debt Payoff'!E10+'Debt Payoff'!E4+'Debt Payoff'!C2,'Debt Payoff'!E5))))</f>
        <v>0</v>
      </c>
      <c r="E27" s="18">
        <f>IF(E26=0,0,MAX(0,E26*(1+'Debt Payoff'!D8/12)-MIN(E26*(1+'Debt Payoff'!D8/12),IF(COUNTIF(B26:D26,"&gt;0")=0,'Debt Payoff'!E8+'Debt Payoff'!E10+'Debt Payoff'!E4+'Debt Payoff'!E5+'Debt Payoff'!C2,'Debt Payoff'!E8))))</f>
        <v>0</v>
      </c>
      <c r="F27" s="18">
        <f>IF(F26=0,0,MAX(0,F26*(1+'Debt Payoff'!D11/12)-MIN(F26*(1+'Debt Payoff'!D11/12),IF(COUNTIF(B26:E26,"&gt;0")=0,'Debt Payoff'!E11+'Debt Payoff'!E10+'Debt Payoff'!E4+'Debt Payoff'!E5+'Debt Payoff'!E8+'Debt Payoff'!C2,'Debt Payoff'!E11))))</f>
        <v>0</v>
      </c>
      <c r="G27" s="18">
        <f>IF(G26=0,0,MAX(0,G26*(1+'Debt Payoff'!D6/12)-MIN(G26*(1+'Debt Payoff'!D6/12),IF(COUNTIF(B26:F26,"&gt;0")=0,'Debt Payoff'!E6+'Debt Payoff'!E10+'Debt Payoff'!E4+'Debt Payoff'!E5+'Debt Payoff'!E8+'Debt Payoff'!E11+'Debt Payoff'!C2,'Debt Payoff'!E6))))</f>
        <v>0</v>
      </c>
      <c r="H27" s="18">
        <f>IF(H26=0,0,MAX(0,H26*(1+'Debt Payoff'!D7/12)-MIN(H26*(1+'Debt Payoff'!D7/12),IF(COUNTIF(B26:G26,"&gt;0")=0,'Debt Payoff'!E7+'Debt Payoff'!E10+'Debt Payoff'!E4+'Debt Payoff'!E5+'Debt Payoff'!E8+'Debt Payoff'!E11+'Debt Payoff'!E6+'Debt Payoff'!C2,'Debt Payoff'!E7))))</f>
        <v>0</v>
      </c>
      <c r="I27" s="18">
        <f>IF(I26=0,0,MAX(0,I26*(1+'Debt Payoff'!D9/12)-MIN(I26*(1+'Debt Payoff'!D9/12),IF(COUNTIF(B26:H26,"&gt;0")=0,'Debt Payoff'!E9+'Debt Payoff'!E10+'Debt Payoff'!E4+'Debt Payoff'!E5+'Debt Payoff'!E8+'Debt Payoff'!E11+'Debt Payoff'!E6+'Debt Payoff'!E7+'Debt Payoff'!C2,'Debt Payoff'!E9))))</f>
        <v>0</v>
      </c>
      <c r="J27" s="18">
        <f>IF(B26=0,0,B26*'Debt Payoff'!D10/12)</f>
        <v>0</v>
      </c>
      <c r="K27" s="18">
        <f>IF(C26=0,0,C26*'Debt Payoff'!D4/12)</f>
        <v>0</v>
      </c>
      <c r="L27" s="18">
        <f>IF(D26=0,0,D26*'Debt Payoff'!D5/12)</f>
        <v>0</v>
      </c>
      <c r="M27" s="18">
        <f>IF(E26=0,0,E26*'Debt Payoff'!D8/12)</f>
        <v>0</v>
      </c>
      <c r="N27" s="18">
        <f>IF(F26=0,0,F26*'Debt Payoff'!D11/12)</f>
        <v>0</v>
      </c>
      <c r="O27" s="18">
        <f>IF(G26=0,0,G26*'Debt Payoff'!D6/12)</f>
        <v>0</v>
      </c>
      <c r="P27" s="18">
        <f>IF(H26=0,0,H26*'Debt Payoff'!D7/12)</f>
        <v>0</v>
      </c>
      <c r="Q27" s="18">
        <f>IF(I26=0,0,I26*'Debt Payoff'!D9/12)</f>
        <v>0</v>
      </c>
    </row>
    <row r="28" spans="1:17" x14ac:dyDescent="0.25">
      <c r="A28">
        <v>26</v>
      </c>
      <c r="B28" s="18">
        <f>IF(B27=0,0,MAX(0,B27*(1+'Debt Payoff'!D10/12)-MIN(B27*(1+'Debt Payoff'!D10/12),'Debt Payoff'!E10+'Debt Payoff'!C2)))</f>
        <v>0</v>
      </c>
      <c r="C28" s="18">
        <f>IF(C27=0,0,MAX(0,C27*(1+'Debt Payoff'!D4/12)-MIN(C27*(1+'Debt Payoff'!D4/12),IF(COUNTIF(B27:B27,"&gt;0")=0,'Debt Payoff'!E4+'Debt Payoff'!E10+'Debt Payoff'!C2,'Debt Payoff'!E4))))</f>
        <v>0</v>
      </c>
      <c r="D28" s="18">
        <f>IF(D27=0,0,MAX(0,D27*(1+'Debt Payoff'!D5/12)-MIN(D27*(1+'Debt Payoff'!D5/12),IF(COUNTIF(B27:C27,"&gt;0")=0,'Debt Payoff'!E5+'Debt Payoff'!E10+'Debt Payoff'!E4+'Debt Payoff'!C2,'Debt Payoff'!E5))))</f>
        <v>0</v>
      </c>
      <c r="E28" s="18">
        <f>IF(E27=0,0,MAX(0,E27*(1+'Debt Payoff'!D8/12)-MIN(E27*(1+'Debt Payoff'!D8/12),IF(COUNTIF(B27:D27,"&gt;0")=0,'Debt Payoff'!E8+'Debt Payoff'!E10+'Debt Payoff'!E4+'Debt Payoff'!E5+'Debt Payoff'!C2,'Debt Payoff'!E8))))</f>
        <v>0</v>
      </c>
      <c r="F28" s="18">
        <f>IF(F27=0,0,MAX(0,F27*(1+'Debt Payoff'!D11/12)-MIN(F27*(1+'Debt Payoff'!D11/12),IF(COUNTIF(B27:E27,"&gt;0")=0,'Debt Payoff'!E11+'Debt Payoff'!E10+'Debt Payoff'!E4+'Debt Payoff'!E5+'Debt Payoff'!E8+'Debt Payoff'!C2,'Debt Payoff'!E11))))</f>
        <v>0</v>
      </c>
      <c r="G28" s="18">
        <f>IF(G27=0,0,MAX(0,G27*(1+'Debt Payoff'!D6/12)-MIN(G27*(1+'Debt Payoff'!D6/12),IF(COUNTIF(B27:F27,"&gt;0")=0,'Debt Payoff'!E6+'Debt Payoff'!E10+'Debt Payoff'!E4+'Debt Payoff'!E5+'Debt Payoff'!E8+'Debt Payoff'!E11+'Debt Payoff'!C2,'Debt Payoff'!E6))))</f>
        <v>0</v>
      </c>
      <c r="H28" s="18">
        <f>IF(H27=0,0,MAX(0,H27*(1+'Debt Payoff'!D7/12)-MIN(H27*(1+'Debt Payoff'!D7/12),IF(COUNTIF(B27:G27,"&gt;0")=0,'Debt Payoff'!E7+'Debt Payoff'!E10+'Debt Payoff'!E4+'Debt Payoff'!E5+'Debt Payoff'!E8+'Debt Payoff'!E11+'Debt Payoff'!E6+'Debt Payoff'!C2,'Debt Payoff'!E7))))</f>
        <v>0</v>
      </c>
      <c r="I28" s="18">
        <f>IF(I27=0,0,MAX(0,I27*(1+'Debt Payoff'!D9/12)-MIN(I27*(1+'Debt Payoff'!D9/12),IF(COUNTIF(B27:H27,"&gt;0")=0,'Debt Payoff'!E9+'Debt Payoff'!E10+'Debt Payoff'!E4+'Debt Payoff'!E5+'Debt Payoff'!E8+'Debt Payoff'!E11+'Debt Payoff'!E6+'Debt Payoff'!E7+'Debt Payoff'!C2,'Debt Payoff'!E9))))</f>
        <v>0</v>
      </c>
      <c r="J28" s="18">
        <f>IF(B27=0,0,B27*'Debt Payoff'!D10/12)</f>
        <v>0</v>
      </c>
      <c r="K28" s="18">
        <f>IF(C27=0,0,C27*'Debt Payoff'!D4/12)</f>
        <v>0</v>
      </c>
      <c r="L28" s="18">
        <f>IF(D27=0,0,D27*'Debt Payoff'!D5/12)</f>
        <v>0</v>
      </c>
      <c r="M28" s="18">
        <f>IF(E27=0,0,E27*'Debt Payoff'!D8/12)</f>
        <v>0</v>
      </c>
      <c r="N28" s="18">
        <f>IF(F27=0,0,F27*'Debt Payoff'!D11/12)</f>
        <v>0</v>
      </c>
      <c r="O28" s="18">
        <f>IF(G27=0,0,G27*'Debt Payoff'!D6/12)</f>
        <v>0</v>
      </c>
      <c r="P28" s="18">
        <f>IF(H27=0,0,H27*'Debt Payoff'!D7/12)</f>
        <v>0</v>
      </c>
      <c r="Q28" s="18">
        <f>IF(I27=0,0,I27*'Debt Payoff'!D9/12)</f>
        <v>0</v>
      </c>
    </row>
    <row r="29" spans="1:17" x14ac:dyDescent="0.25">
      <c r="A29">
        <v>27</v>
      </c>
      <c r="B29" s="18">
        <f>IF(B28=0,0,MAX(0,B28*(1+'Debt Payoff'!D10/12)-MIN(B28*(1+'Debt Payoff'!D10/12),'Debt Payoff'!E10+'Debt Payoff'!C2)))</f>
        <v>0</v>
      </c>
      <c r="C29" s="18">
        <f>IF(C28=0,0,MAX(0,C28*(1+'Debt Payoff'!D4/12)-MIN(C28*(1+'Debt Payoff'!D4/12),IF(COUNTIF(B28:B28,"&gt;0")=0,'Debt Payoff'!E4+'Debt Payoff'!E10+'Debt Payoff'!C2,'Debt Payoff'!E4))))</f>
        <v>0</v>
      </c>
      <c r="D29" s="18">
        <f>IF(D28=0,0,MAX(0,D28*(1+'Debt Payoff'!D5/12)-MIN(D28*(1+'Debt Payoff'!D5/12),IF(COUNTIF(B28:C28,"&gt;0")=0,'Debt Payoff'!E5+'Debt Payoff'!E10+'Debt Payoff'!E4+'Debt Payoff'!C2,'Debt Payoff'!E5))))</f>
        <v>0</v>
      </c>
      <c r="E29" s="18">
        <f>IF(E28=0,0,MAX(0,E28*(1+'Debt Payoff'!D8/12)-MIN(E28*(1+'Debt Payoff'!D8/12),IF(COUNTIF(B28:D28,"&gt;0")=0,'Debt Payoff'!E8+'Debt Payoff'!E10+'Debt Payoff'!E4+'Debt Payoff'!E5+'Debt Payoff'!C2,'Debt Payoff'!E8))))</f>
        <v>0</v>
      </c>
      <c r="F29" s="18">
        <f>IF(F28=0,0,MAX(0,F28*(1+'Debt Payoff'!D11/12)-MIN(F28*(1+'Debt Payoff'!D11/12),IF(COUNTIF(B28:E28,"&gt;0")=0,'Debt Payoff'!E11+'Debt Payoff'!E10+'Debt Payoff'!E4+'Debt Payoff'!E5+'Debt Payoff'!E8+'Debt Payoff'!C2,'Debt Payoff'!E11))))</f>
        <v>0</v>
      </c>
      <c r="G29" s="18">
        <f>IF(G28=0,0,MAX(0,G28*(1+'Debt Payoff'!D6/12)-MIN(G28*(1+'Debt Payoff'!D6/12),IF(COUNTIF(B28:F28,"&gt;0")=0,'Debt Payoff'!E6+'Debt Payoff'!E10+'Debt Payoff'!E4+'Debt Payoff'!E5+'Debt Payoff'!E8+'Debt Payoff'!E11+'Debt Payoff'!C2,'Debt Payoff'!E6))))</f>
        <v>0</v>
      </c>
      <c r="H29" s="18">
        <f>IF(H28=0,0,MAX(0,H28*(1+'Debt Payoff'!D7/12)-MIN(H28*(1+'Debt Payoff'!D7/12),IF(COUNTIF(B28:G28,"&gt;0")=0,'Debt Payoff'!E7+'Debt Payoff'!E10+'Debt Payoff'!E4+'Debt Payoff'!E5+'Debt Payoff'!E8+'Debt Payoff'!E11+'Debt Payoff'!E6+'Debt Payoff'!C2,'Debt Payoff'!E7))))</f>
        <v>0</v>
      </c>
      <c r="I29" s="18">
        <f>IF(I28=0,0,MAX(0,I28*(1+'Debt Payoff'!D9/12)-MIN(I28*(1+'Debt Payoff'!D9/12),IF(COUNTIF(B28:H28,"&gt;0")=0,'Debt Payoff'!E9+'Debt Payoff'!E10+'Debt Payoff'!E4+'Debt Payoff'!E5+'Debt Payoff'!E8+'Debt Payoff'!E11+'Debt Payoff'!E6+'Debt Payoff'!E7+'Debt Payoff'!C2,'Debt Payoff'!E9))))</f>
        <v>0</v>
      </c>
      <c r="J29" s="18">
        <f>IF(B28=0,0,B28*'Debt Payoff'!D10/12)</f>
        <v>0</v>
      </c>
      <c r="K29" s="18">
        <f>IF(C28=0,0,C28*'Debt Payoff'!D4/12)</f>
        <v>0</v>
      </c>
      <c r="L29" s="18">
        <f>IF(D28=0,0,D28*'Debt Payoff'!D5/12)</f>
        <v>0</v>
      </c>
      <c r="M29" s="18">
        <f>IF(E28=0,0,E28*'Debt Payoff'!D8/12)</f>
        <v>0</v>
      </c>
      <c r="N29" s="18">
        <f>IF(F28=0,0,F28*'Debt Payoff'!D11/12)</f>
        <v>0</v>
      </c>
      <c r="O29" s="18">
        <f>IF(G28=0,0,G28*'Debt Payoff'!D6/12)</f>
        <v>0</v>
      </c>
      <c r="P29" s="18">
        <f>IF(H28=0,0,H28*'Debt Payoff'!D7/12)</f>
        <v>0</v>
      </c>
      <c r="Q29" s="18">
        <f>IF(I28=0,0,I28*'Debt Payoff'!D9/12)</f>
        <v>0</v>
      </c>
    </row>
    <row r="30" spans="1:17" x14ac:dyDescent="0.25">
      <c r="A30">
        <v>28</v>
      </c>
      <c r="B30" s="18">
        <f>IF(B29=0,0,MAX(0,B29*(1+'Debt Payoff'!D10/12)-MIN(B29*(1+'Debt Payoff'!D10/12),'Debt Payoff'!E10+'Debt Payoff'!C2)))</f>
        <v>0</v>
      </c>
      <c r="C30" s="18">
        <f>IF(C29=0,0,MAX(0,C29*(1+'Debt Payoff'!D4/12)-MIN(C29*(1+'Debt Payoff'!D4/12),IF(COUNTIF(B29:B29,"&gt;0")=0,'Debt Payoff'!E4+'Debt Payoff'!E10+'Debt Payoff'!C2,'Debt Payoff'!E4))))</f>
        <v>0</v>
      </c>
      <c r="D30" s="18">
        <f>IF(D29=0,0,MAX(0,D29*(1+'Debt Payoff'!D5/12)-MIN(D29*(1+'Debt Payoff'!D5/12),IF(COUNTIF(B29:C29,"&gt;0")=0,'Debt Payoff'!E5+'Debt Payoff'!E10+'Debt Payoff'!E4+'Debt Payoff'!C2,'Debt Payoff'!E5))))</f>
        <v>0</v>
      </c>
      <c r="E30" s="18">
        <f>IF(E29=0,0,MAX(0,E29*(1+'Debt Payoff'!D8/12)-MIN(E29*(1+'Debt Payoff'!D8/12),IF(COUNTIF(B29:D29,"&gt;0")=0,'Debt Payoff'!E8+'Debt Payoff'!E10+'Debt Payoff'!E4+'Debt Payoff'!E5+'Debt Payoff'!C2,'Debt Payoff'!E8))))</f>
        <v>0</v>
      </c>
      <c r="F30" s="18">
        <f>IF(F29=0,0,MAX(0,F29*(1+'Debt Payoff'!D11/12)-MIN(F29*(1+'Debt Payoff'!D11/12),IF(COUNTIF(B29:E29,"&gt;0")=0,'Debt Payoff'!E11+'Debt Payoff'!E10+'Debt Payoff'!E4+'Debt Payoff'!E5+'Debt Payoff'!E8+'Debt Payoff'!C2,'Debt Payoff'!E11))))</f>
        <v>0</v>
      </c>
      <c r="G30" s="18">
        <f>IF(G29=0,0,MAX(0,G29*(1+'Debt Payoff'!D6/12)-MIN(G29*(1+'Debt Payoff'!D6/12),IF(COUNTIF(B29:F29,"&gt;0")=0,'Debt Payoff'!E6+'Debt Payoff'!E10+'Debt Payoff'!E4+'Debt Payoff'!E5+'Debt Payoff'!E8+'Debt Payoff'!E11+'Debt Payoff'!C2,'Debt Payoff'!E6))))</f>
        <v>0</v>
      </c>
      <c r="H30" s="18">
        <f>IF(H29=0,0,MAX(0,H29*(1+'Debt Payoff'!D7/12)-MIN(H29*(1+'Debt Payoff'!D7/12),IF(COUNTIF(B29:G29,"&gt;0")=0,'Debt Payoff'!E7+'Debt Payoff'!E10+'Debt Payoff'!E4+'Debt Payoff'!E5+'Debt Payoff'!E8+'Debt Payoff'!E11+'Debt Payoff'!E6+'Debt Payoff'!C2,'Debt Payoff'!E7))))</f>
        <v>0</v>
      </c>
      <c r="I30" s="18">
        <f>IF(I29=0,0,MAX(0,I29*(1+'Debt Payoff'!D9/12)-MIN(I29*(1+'Debt Payoff'!D9/12),IF(COUNTIF(B29:H29,"&gt;0")=0,'Debt Payoff'!E9+'Debt Payoff'!E10+'Debt Payoff'!E4+'Debt Payoff'!E5+'Debt Payoff'!E8+'Debt Payoff'!E11+'Debt Payoff'!E6+'Debt Payoff'!E7+'Debt Payoff'!C2,'Debt Payoff'!E9))))</f>
        <v>0</v>
      </c>
      <c r="J30" s="18">
        <f>IF(B29=0,0,B29*'Debt Payoff'!D10/12)</f>
        <v>0</v>
      </c>
      <c r="K30" s="18">
        <f>IF(C29=0,0,C29*'Debt Payoff'!D4/12)</f>
        <v>0</v>
      </c>
      <c r="L30" s="18">
        <f>IF(D29=0,0,D29*'Debt Payoff'!D5/12)</f>
        <v>0</v>
      </c>
      <c r="M30" s="18">
        <f>IF(E29=0,0,E29*'Debt Payoff'!D8/12)</f>
        <v>0</v>
      </c>
      <c r="N30" s="18">
        <f>IF(F29=0,0,F29*'Debt Payoff'!D11/12)</f>
        <v>0</v>
      </c>
      <c r="O30" s="18">
        <f>IF(G29=0,0,G29*'Debt Payoff'!D6/12)</f>
        <v>0</v>
      </c>
      <c r="P30" s="18">
        <f>IF(H29=0,0,H29*'Debt Payoff'!D7/12)</f>
        <v>0</v>
      </c>
      <c r="Q30" s="18">
        <f>IF(I29=0,0,I29*'Debt Payoff'!D9/12)</f>
        <v>0</v>
      </c>
    </row>
    <row r="31" spans="1:17" x14ac:dyDescent="0.25">
      <c r="A31">
        <v>29</v>
      </c>
      <c r="B31" s="18">
        <f>IF(B30=0,0,MAX(0,B30*(1+'Debt Payoff'!D10/12)-MIN(B30*(1+'Debt Payoff'!D10/12),'Debt Payoff'!E10+'Debt Payoff'!C2)))</f>
        <v>0</v>
      </c>
      <c r="C31" s="18">
        <f>IF(C30=0,0,MAX(0,C30*(1+'Debt Payoff'!D4/12)-MIN(C30*(1+'Debt Payoff'!D4/12),IF(COUNTIF(B30:B30,"&gt;0")=0,'Debt Payoff'!E4+'Debt Payoff'!E10+'Debt Payoff'!C2,'Debt Payoff'!E4))))</f>
        <v>0</v>
      </c>
      <c r="D31" s="18">
        <f>IF(D30=0,0,MAX(0,D30*(1+'Debt Payoff'!D5/12)-MIN(D30*(1+'Debt Payoff'!D5/12),IF(COUNTIF(B30:C30,"&gt;0")=0,'Debt Payoff'!E5+'Debt Payoff'!E10+'Debt Payoff'!E4+'Debt Payoff'!C2,'Debt Payoff'!E5))))</f>
        <v>0</v>
      </c>
      <c r="E31" s="18">
        <f>IF(E30=0,0,MAX(0,E30*(1+'Debt Payoff'!D8/12)-MIN(E30*(1+'Debt Payoff'!D8/12),IF(COUNTIF(B30:D30,"&gt;0")=0,'Debt Payoff'!E8+'Debt Payoff'!E10+'Debt Payoff'!E4+'Debt Payoff'!E5+'Debt Payoff'!C2,'Debt Payoff'!E8))))</f>
        <v>0</v>
      </c>
      <c r="F31" s="18">
        <f>IF(F30=0,0,MAX(0,F30*(1+'Debt Payoff'!D11/12)-MIN(F30*(1+'Debt Payoff'!D11/12),IF(COUNTIF(B30:E30,"&gt;0")=0,'Debt Payoff'!E11+'Debt Payoff'!E10+'Debt Payoff'!E4+'Debt Payoff'!E5+'Debt Payoff'!E8+'Debt Payoff'!C2,'Debt Payoff'!E11))))</f>
        <v>0</v>
      </c>
      <c r="G31" s="18">
        <f>IF(G30=0,0,MAX(0,G30*(1+'Debt Payoff'!D6/12)-MIN(G30*(1+'Debt Payoff'!D6/12),IF(COUNTIF(B30:F30,"&gt;0")=0,'Debt Payoff'!E6+'Debt Payoff'!E10+'Debt Payoff'!E4+'Debt Payoff'!E5+'Debt Payoff'!E8+'Debt Payoff'!E11+'Debt Payoff'!C2,'Debt Payoff'!E6))))</f>
        <v>0</v>
      </c>
      <c r="H31" s="18">
        <f>IF(H30=0,0,MAX(0,H30*(1+'Debt Payoff'!D7/12)-MIN(H30*(1+'Debt Payoff'!D7/12),IF(COUNTIF(B30:G30,"&gt;0")=0,'Debt Payoff'!E7+'Debt Payoff'!E10+'Debt Payoff'!E4+'Debt Payoff'!E5+'Debt Payoff'!E8+'Debt Payoff'!E11+'Debt Payoff'!E6+'Debt Payoff'!C2,'Debt Payoff'!E7))))</f>
        <v>0</v>
      </c>
      <c r="I31" s="18">
        <f>IF(I30=0,0,MAX(0,I30*(1+'Debt Payoff'!D9/12)-MIN(I30*(1+'Debt Payoff'!D9/12),IF(COUNTIF(B30:H30,"&gt;0")=0,'Debt Payoff'!E9+'Debt Payoff'!E10+'Debt Payoff'!E4+'Debt Payoff'!E5+'Debt Payoff'!E8+'Debt Payoff'!E11+'Debt Payoff'!E6+'Debt Payoff'!E7+'Debt Payoff'!C2,'Debt Payoff'!E9))))</f>
        <v>0</v>
      </c>
      <c r="J31" s="18">
        <f>IF(B30=0,0,B30*'Debt Payoff'!D10/12)</f>
        <v>0</v>
      </c>
      <c r="K31" s="18">
        <f>IF(C30=0,0,C30*'Debt Payoff'!D4/12)</f>
        <v>0</v>
      </c>
      <c r="L31" s="18">
        <f>IF(D30=0,0,D30*'Debt Payoff'!D5/12)</f>
        <v>0</v>
      </c>
      <c r="M31" s="18">
        <f>IF(E30=0,0,E30*'Debt Payoff'!D8/12)</f>
        <v>0</v>
      </c>
      <c r="N31" s="18">
        <f>IF(F30=0,0,F30*'Debt Payoff'!D11/12)</f>
        <v>0</v>
      </c>
      <c r="O31" s="18">
        <f>IF(G30=0,0,G30*'Debt Payoff'!D6/12)</f>
        <v>0</v>
      </c>
      <c r="P31" s="18">
        <f>IF(H30=0,0,H30*'Debt Payoff'!D7/12)</f>
        <v>0</v>
      </c>
      <c r="Q31" s="18">
        <f>IF(I30=0,0,I30*'Debt Payoff'!D9/12)</f>
        <v>0</v>
      </c>
    </row>
    <row r="32" spans="1:17" x14ac:dyDescent="0.25">
      <c r="A32">
        <v>30</v>
      </c>
      <c r="B32" s="18">
        <f>IF(B31=0,0,MAX(0,B31*(1+'Debt Payoff'!D10/12)-MIN(B31*(1+'Debt Payoff'!D10/12),'Debt Payoff'!E10+'Debt Payoff'!C2)))</f>
        <v>0</v>
      </c>
      <c r="C32" s="18">
        <f>IF(C31=0,0,MAX(0,C31*(1+'Debt Payoff'!D4/12)-MIN(C31*(1+'Debt Payoff'!D4/12),IF(COUNTIF(B31:B31,"&gt;0")=0,'Debt Payoff'!E4+'Debt Payoff'!E10+'Debt Payoff'!C2,'Debt Payoff'!E4))))</f>
        <v>0</v>
      </c>
      <c r="D32" s="18">
        <f>IF(D31=0,0,MAX(0,D31*(1+'Debt Payoff'!D5/12)-MIN(D31*(1+'Debt Payoff'!D5/12),IF(COUNTIF(B31:C31,"&gt;0")=0,'Debt Payoff'!E5+'Debt Payoff'!E10+'Debt Payoff'!E4+'Debt Payoff'!C2,'Debt Payoff'!E5))))</f>
        <v>0</v>
      </c>
      <c r="E32" s="18">
        <f>IF(E31=0,0,MAX(0,E31*(1+'Debt Payoff'!D8/12)-MIN(E31*(1+'Debt Payoff'!D8/12),IF(COUNTIF(B31:D31,"&gt;0")=0,'Debt Payoff'!E8+'Debt Payoff'!E10+'Debt Payoff'!E4+'Debt Payoff'!E5+'Debt Payoff'!C2,'Debt Payoff'!E8))))</f>
        <v>0</v>
      </c>
      <c r="F32" s="18">
        <f>IF(F31=0,0,MAX(0,F31*(1+'Debt Payoff'!D11/12)-MIN(F31*(1+'Debt Payoff'!D11/12),IF(COUNTIF(B31:E31,"&gt;0")=0,'Debt Payoff'!E11+'Debt Payoff'!E10+'Debt Payoff'!E4+'Debt Payoff'!E5+'Debt Payoff'!E8+'Debt Payoff'!C2,'Debt Payoff'!E11))))</f>
        <v>0</v>
      </c>
      <c r="G32" s="18">
        <f>IF(G31=0,0,MAX(0,G31*(1+'Debt Payoff'!D6/12)-MIN(G31*(1+'Debt Payoff'!D6/12),IF(COUNTIF(B31:F31,"&gt;0")=0,'Debt Payoff'!E6+'Debt Payoff'!E10+'Debt Payoff'!E4+'Debt Payoff'!E5+'Debt Payoff'!E8+'Debt Payoff'!E11+'Debt Payoff'!C2,'Debt Payoff'!E6))))</f>
        <v>0</v>
      </c>
      <c r="H32" s="18">
        <f>IF(H31=0,0,MAX(0,H31*(1+'Debt Payoff'!D7/12)-MIN(H31*(1+'Debt Payoff'!D7/12),IF(COUNTIF(B31:G31,"&gt;0")=0,'Debt Payoff'!E7+'Debt Payoff'!E10+'Debt Payoff'!E4+'Debt Payoff'!E5+'Debt Payoff'!E8+'Debt Payoff'!E11+'Debt Payoff'!E6+'Debt Payoff'!C2,'Debt Payoff'!E7))))</f>
        <v>0</v>
      </c>
      <c r="I32" s="18">
        <f>IF(I31=0,0,MAX(0,I31*(1+'Debt Payoff'!D9/12)-MIN(I31*(1+'Debt Payoff'!D9/12),IF(COUNTIF(B31:H31,"&gt;0")=0,'Debt Payoff'!E9+'Debt Payoff'!E10+'Debt Payoff'!E4+'Debt Payoff'!E5+'Debt Payoff'!E8+'Debt Payoff'!E11+'Debt Payoff'!E6+'Debt Payoff'!E7+'Debt Payoff'!C2,'Debt Payoff'!E9))))</f>
        <v>0</v>
      </c>
      <c r="J32" s="18">
        <f>IF(B31=0,0,B31*'Debt Payoff'!D10/12)</f>
        <v>0</v>
      </c>
      <c r="K32" s="18">
        <f>IF(C31=0,0,C31*'Debt Payoff'!D4/12)</f>
        <v>0</v>
      </c>
      <c r="L32" s="18">
        <f>IF(D31=0,0,D31*'Debt Payoff'!D5/12)</f>
        <v>0</v>
      </c>
      <c r="M32" s="18">
        <f>IF(E31=0,0,E31*'Debt Payoff'!D8/12)</f>
        <v>0</v>
      </c>
      <c r="N32" s="18">
        <f>IF(F31=0,0,F31*'Debt Payoff'!D11/12)</f>
        <v>0</v>
      </c>
      <c r="O32" s="18">
        <f>IF(G31=0,0,G31*'Debt Payoff'!D6/12)</f>
        <v>0</v>
      </c>
      <c r="P32" s="18">
        <f>IF(H31=0,0,H31*'Debt Payoff'!D7/12)</f>
        <v>0</v>
      </c>
      <c r="Q32" s="18">
        <f>IF(I31=0,0,I31*'Debt Payoff'!D9/12)</f>
        <v>0</v>
      </c>
    </row>
    <row r="33" spans="1:17" x14ac:dyDescent="0.25">
      <c r="A33">
        <v>31</v>
      </c>
      <c r="B33" s="18">
        <f>IF(B32=0,0,MAX(0,B32*(1+'Debt Payoff'!D10/12)-MIN(B32*(1+'Debt Payoff'!D10/12),'Debt Payoff'!E10+'Debt Payoff'!C2)))</f>
        <v>0</v>
      </c>
      <c r="C33" s="18">
        <f>IF(C32=0,0,MAX(0,C32*(1+'Debt Payoff'!D4/12)-MIN(C32*(1+'Debt Payoff'!D4/12),IF(COUNTIF(B32:B32,"&gt;0")=0,'Debt Payoff'!E4+'Debt Payoff'!E10+'Debt Payoff'!C2,'Debt Payoff'!E4))))</f>
        <v>0</v>
      </c>
      <c r="D33" s="18">
        <f>IF(D32=0,0,MAX(0,D32*(1+'Debt Payoff'!D5/12)-MIN(D32*(1+'Debt Payoff'!D5/12),IF(COUNTIF(B32:C32,"&gt;0")=0,'Debt Payoff'!E5+'Debt Payoff'!E10+'Debt Payoff'!E4+'Debt Payoff'!C2,'Debt Payoff'!E5))))</f>
        <v>0</v>
      </c>
      <c r="E33" s="18">
        <f>IF(E32=0,0,MAX(0,E32*(1+'Debt Payoff'!D8/12)-MIN(E32*(1+'Debt Payoff'!D8/12),IF(COUNTIF(B32:D32,"&gt;0")=0,'Debt Payoff'!E8+'Debt Payoff'!E10+'Debt Payoff'!E4+'Debt Payoff'!E5+'Debt Payoff'!C2,'Debt Payoff'!E8))))</f>
        <v>0</v>
      </c>
      <c r="F33" s="18">
        <f>IF(F32=0,0,MAX(0,F32*(1+'Debt Payoff'!D11/12)-MIN(F32*(1+'Debt Payoff'!D11/12),IF(COUNTIF(B32:E32,"&gt;0")=0,'Debt Payoff'!E11+'Debt Payoff'!E10+'Debt Payoff'!E4+'Debt Payoff'!E5+'Debt Payoff'!E8+'Debt Payoff'!C2,'Debt Payoff'!E11))))</f>
        <v>0</v>
      </c>
      <c r="G33" s="18">
        <f>IF(G32=0,0,MAX(0,G32*(1+'Debt Payoff'!D6/12)-MIN(G32*(1+'Debt Payoff'!D6/12),IF(COUNTIF(B32:F32,"&gt;0")=0,'Debt Payoff'!E6+'Debt Payoff'!E10+'Debt Payoff'!E4+'Debt Payoff'!E5+'Debt Payoff'!E8+'Debt Payoff'!E11+'Debt Payoff'!C2,'Debt Payoff'!E6))))</f>
        <v>0</v>
      </c>
      <c r="H33" s="18">
        <f>IF(H32=0,0,MAX(0,H32*(1+'Debt Payoff'!D7/12)-MIN(H32*(1+'Debt Payoff'!D7/12),IF(COUNTIF(B32:G32,"&gt;0")=0,'Debt Payoff'!E7+'Debt Payoff'!E10+'Debt Payoff'!E4+'Debt Payoff'!E5+'Debt Payoff'!E8+'Debt Payoff'!E11+'Debt Payoff'!E6+'Debt Payoff'!C2,'Debt Payoff'!E7))))</f>
        <v>0</v>
      </c>
      <c r="I33" s="18">
        <f>IF(I32=0,0,MAX(0,I32*(1+'Debt Payoff'!D9/12)-MIN(I32*(1+'Debt Payoff'!D9/12),IF(COUNTIF(B32:H32,"&gt;0")=0,'Debt Payoff'!E9+'Debt Payoff'!E10+'Debt Payoff'!E4+'Debt Payoff'!E5+'Debt Payoff'!E8+'Debt Payoff'!E11+'Debt Payoff'!E6+'Debt Payoff'!E7+'Debt Payoff'!C2,'Debt Payoff'!E9))))</f>
        <v>0</v>
      </c>
      <c r="J33" s="18">
        <f>IF(B32=0,0,B32*'Debt Payoff'!D10/12)</f>
        <v>0</v>
      </c>
      <c r="K33" s="18">
        <f>IF(C32=0,0,C32*'Debt Payoff'!D4/12)</f>
        <v>0</v>
      </c>
      <c r="L33" s="18">
        <f>IF(D32=0,0,D32*'Debt Payoff'!D5/12)</f>
        <v>0</v>
      </c>
      <c r="M33" s="18">
        <f>IF(E32=0,0,E32*'Debt Payoff'!D8/12)</f>
        <v>0</v>
      </c>
      <c r="N33" s="18">
        <f>IF(F32=0,0,F32*'Debt Payoff'!D11/12)</f>
        <v>0</v>
      </c>
      <c r="O33" s="18">
        <f>IF(G32=0,0,G32*'Debt Payoff'!D6/12)</f>
        <v>0</v>
      </c>
      <c r="P33" s="18">
        <f>IF(H32=0,0,H32*'Debt Payoff'!D7/12)</f>
        <v>0</v>
      </c>
      <c r="Q33" s="18">
        <f>IF(I32=0,0,I32*'Debt Payoff'!D9/12)</f>
        <v>0</v>
      </c>
    </row>
    <row r="34" spans="1:17" x14ac:dyDescent="0.25">
      <c r="A34">
        <v>32</v>
      </c>
      <c r="B34" s="18">
        <f>IF(B33=0,0,MAX(0,B33*(1+'Debt Payoff'!D10/12)-MIN(B33*(1+'Debt Payoff'!D10/12),'Debt Payoff'!E10+'Debt Payoff'!C2)))</f>
        <v>0</v>
      </c>
      <c r="C34" s="18">
        <f>IF(C33=0,0,MAX(0,C33*(1+'Debt Payoff'!D4/12)-MIN(C33*(1+'Debt Payoff'!D4/12),IF(COUNTIF(B33:B33,"&gt;0")=0,'Debt Payoff'!E4+'Debt Payoff'!E10+'Debt Payoff'!C2,'Debt Payoff'!E4))))</f>
        <v>0</v>
      </c>
      <c r="D34" s="18">
        <f>IF(D33=0,0,MAX(0,D33*(1+'Debt Payoff'!D5/12)-MIN(D33*(1+'Debt Payoff'!D5/12),IF(COUNTIF(B33:C33,"&gt;0")=0,'Debt Payoff'!E5+'Debt Payoff'!E10+'Debt Payoff'!E4+'Debt Payoff'!C2,'Debt Payoff'!E5))))</f>
        <v>0</v>
      </c>
      <c r="E34" s="18">
        <f>IF(E33=0,0,MAX(0,E33*(1+'Debt Payoff'!D8/12)-MIN(E33*(1+'Debt Payoff'!D8/12),IF(COUNTIF(B33:D33,"&gt;0")=0,'Debt Payoff'!E8+'Debt Payoff'!E10+'Debt Payoff'!E4+'Debt Payoff'!E5+'Debt Payoff'!C2,'Debt Payoff'!E8))))</f>
        <v>0</v>
      </c>
      <c r="F34" s="18">
        <f>IF(F33=0,0,MAX(0,F33*(1+'Debt Payoff'!D11/12)-MIN(F33*(1+'Debt Payoff'!D11/12),IF(COUNTIF(B33:E33,"&gt;0")=0,'Debt Payoff'!E11+'Debt Payoff'!E10+'Debt Payoff'!E4+'Debt Payoff'!E5+'Debt Payoff'!E8+'Debt Payoff'!C2,'Debt Payoff'!E11))))</f>
        <v>0</v>
      </c>
      <c r="G34" s="18">
        <f>IF(G33=0,0,MAX(0,G33*(1+'Debt Payoff'!D6/12)-MIN(G33*(1+'Debt Payoff'!D6/12),IF(COUNTIF(B33:F33,"&gt;0")=0,'Debt Payoff'!E6+'Debt Payoff'!E10+'Debt Payoff'!E4+'Debt Payoff'!E5+'Debt Payoff'!E8+'Debt Payoff'!E11+'Debt Payoff'!C2,'Debt Payoff'!E6))))</f>
        <v>0</v>
      </c>
      <c r="H34" s="18">
        <f>IF(H33=0,0,MAX(0,H33*(1+'Debt Payoff'!D7/12)-MIN(H33*(1+'Debt Payoff'!D7/12),IF(COUNTIF(B33:G33,"&gt;0")=0,'Debt Payoff'!E7+'Debt Payoff'!E10+'Debt Payoff'!E4+'Debt Payoff'!E5+'Debt Payoff'!E8+'Debt Payoff'!E11+'Debt Payoff'!E6+'Debt Payoff'!C2,'Debt Payoff'!E7))))</f>
        <v>0</v>
      </c>
      <c r="I34" s="18">
        <f>IF(I33=0,0,MAX(0,I33*(1+'Debt Payoff'!D9/12)-MIN(I33*(1+'Debt Payoff'!D9/12),IF(COUNTIF(B33:H33,"&gt;0")=0,'Debt Payoff'!E9+'Debt Payoff'!E10+'Debt Payoff'!E4+'Debt Payoff'!E5+'Debt Payoff'!E8+'Debt Payoff'!E11+'Debt Payoff'!E6+'Debt Payoff'!E7+'Debt Payoff'!C2,'Debt Payoff'!E9))))</f>
        <v>0</v>
      </c>
      <c r="J34" s="18">
        <f>IF(B33=0,0,B33*'Debt Payoff'!D10/12)</f>
        <v>0</v>
      </c>
      <c r="K34" s="18">
        <f>IF(C33=0,0,C33*'Debt Payoff'!D4/12)</f>
        <v>0</v>
      </c>
      <c r="L34" s="18">
        <f>IF(D33=0,0,D33*'Debt Payoff'!D5/12)</f>
        <v>0</v>
      </c>
      <c r="M34" s="18">
        <f>IF(E33=0,0,E33*'Debt Payoff'!D8/12)</f>
        <v>0</v>
      </c>
      <c r="N34" s="18">
        <f>IF(F33=0,0,F33*'Debt Payoff'!D11/12)</f>
        <v>0</v>
      </c>
      <c r="O34" s="18">
        <f>IF(G33=0,0,G33*'Debt Payoff'!D6/12)</f>
        <v>0</v>
      </c>
      <c r="P34" s="18">
        <f>IF(H33=0,0,H33*'Debt Payoff'!D7/12)</f>
        <v>0</v>
      </c>
      <c r="Q34" s="18">
        <f>IF(I33=0,0,I33*'Debt Payoff'!D9/12)</f>
        <v>0</v>
      </c>
    </row>
    <row r="35" spans="1:17" x14ac:dyDescent="0.25">
      <c r="A35">
        <v>33</v>
      </c>
      <c r="B35" s="18">
        <f>IF(B34=0,0,MAX(0,B34*(1+'Debt Payoff'!D10/12)-MIN(B34*(1+'Debt Payoff'!D10/12),'Debt Payoff'!E10+'Debt Payoff'!C2)))</f>
        <v>0</v>
      </c>
      <c r="C35" s="18">
        <f>IF(C34=0,0,MAX(0,C34*(1+'Debt Payoff'!D4/12)-MIN(C34*(1+'Debt Payoff'!D4/12),IF(COUNTIF(B34:B34,"&gt;0")=0,'Debt Payoff'!E4+'Debt Payoff'!E10+'Debt Payoff'!C2,'Debt Payoff'!E4))))</f>
        <v>0</v>
      </c>
      <c r="D35" s="18">
        <f>IF(D34=0,0,MAX(0,D34*(1+'Debt Payoff'!D5/12)-MIN(D34*(1+'Debt Payoff'!D5/12),IF(COUNTIF(B34:C34,"&gt;0")=0,'Debt Payoff'!E5+'Debt Payoff'!E10+'Debt Payoff'!E4+'Debt Payoff'!C2,'Debt Payoff'!E5))))</f>
        <v>0</v>
      </c>
      <c r="E35" s="18">
        <f>IF(E34=0,0,MAX(0,E34*(1+'Debt Payoff'!D8/12)-MIN(E34*(1+'Debt Payoff'!D8/12),IF(COUNTIF(B34:D34,"&gt;0")=0,'Debt Payoff'!E8+'Debt Payoff'!E10+'Debt Payoff'!E4+'Debt Payoff'!E5+'Debt Payoff'!C2,'Debt Payoff'!E8))))</f>
        <v>0</v>
      </c>
      <c r="F35" s="18">
        <f>IF(F34=0,0,MAX(0,F34*(1+'Debt Payoff'!D11/12)-MIN(F34*(1+'Debt Payoff'!D11/12),IF(COUNTIF(B34:E34,"&gt;0")=0,'Debt Payoff'!E11+'Debt Payoff'!E10+'Debt Payoff'!E4+'Debt Payoff'!E5+'Debt Payoff'!E8+'Debt Payoff'!C2,'Debt Payoff'!E11))))</f>
        <v>0</v>
      </c>
      <c r="G35" s="18">
        <f>IF(G34=0,0,MAX(0,G34*(1+'Debt Payoff'!D6/12)-MIN(G34*(1+'Debt Payoff'!D6/12),IF(COUNTIF(B34:F34,"&gt;0")=0,'Debt Payoff'!E6+'Debt Payoff'!E10+'Debt Payoff'!E4+'Debt Payoff'!E5+'Debt Payoff'!E8+'Debt Payoff'!E11+'Debt Payoff'!C2,'Debt Payoff'!E6))))</f>
        <v>0</v>
      </c>
      <c r="H35" s="18">
        <f>IF(H34=0,0,MAX(0,H34*(1+'Debt Payoff'!D7/12)-MIN(H34*(1+'Debt Payoff'!D7/12),IF(COUNTIF(B34:G34,"&gt;0")=0,'Debt Payoff'!E7+'Debt Payoff'!E10+'Debt Payoff'!E4+'Debt Payoff'!E5+'Debt Payoff'!E8+'Debt Payoff'!E11+'Debt Payoff'!E6+'Debt Payoff'!C2,'Debt Payoff'!E7))))</f>
        <v>0</v>
      </c>
      <c r="I35" s="18">
        <f>IF(I34=0,0,MAX(0,I34*(1+'Debt Payoff'!D9/12)-MIN(I34*(1+'Debt Payoff'!D9/12),IF(COUNTIF(B34:H34,"&gt;0")=0,'Debt Payoff'!E9+'Debt Payoff'!E10+'Debt Payoff'!E4+'Debt Payoff'!E5+'Debt Payoff'!E8+'Debt Payoff'!E11+'Debt Payoff'!E6+'Debt Payoff'!E7+'Debt Payoff'!C2,'Debt Payoff'!E9))))</f>
        <v>0</v>
      </c>
      <c r="J35" s="18">
        <f>IF(B34=0,0,B34*'Debt Payoff'!D10/12)</f>
        <v>0</v>
      </c>
      <c r="K35" s="18">
        <f>IF(C34=0,0,C34*'Debt Payoff'!D4/12)</f>
        <v>0</v>
      </c>
      <c r="L35" s="18">
        <f>IF(D34=0,0,D34*'Debt Payoff'!D5/12)</f>
        <v>0</v>
      </c>
      <c r="M35" s="18">
        <f>IF(E34=0,0,E34*'Debt Payoff'!D8/12)</f>
        <v>0</v>
      </c>
      <c r="N35" s="18">
        <f>IF(F34=0,0,F34*'Debt Payoff'!D11/12)</f>
        <v>0</v>
      </c>
      <c r="O35" s="18">
        <f>IF(G34=0,0,G34*'Debt Payoff'!D6/12)</f>
        <v>0</v>
      </c>
      <c r="P35" s="18">
        <f>IF(H34=0,0,H34*'Debt Payoff'!D7/12)</f>
        <v>0</v>
      </c>
      <c r="Q35" s="18">
        <f>IF(I34=0,0,I34*'Debt Payoff'!D9/12)</f>
        <v>0</v>
      </c>
    </row>
    <row r="36" spans="1:17" x14ac:dyDescent="0.25">
      <c r="A36">
        <v>34</v>
      </c>
      <c r="B36" s="18">
        <f>IF(B35=0,0,MAX(0,B35*(1+'Debt Payoff'!D10/12)-MIN(B35*(1+'Debt Payoff'!D10/12),'Debt Payoff'!E10+'Debt Payoff'!C2)))</f>
        <v>0</v>
      </c>
      <c r="C36" s="18">
        <f>IF(C35=0,0,MAX(0,C35*(1+'Debt Payoff'!D4/12)-MIN(C35*(1+'Debt Payoff'!D4/12),IF(COUNTIF(B35:B35,"&gt;0")=0,'Debt Payoff'!E4+'Debt Payoff'!E10+'Debt Payoff'!C2,'Debt Payoff'!E4))))</f>
        <v>0</v>
      </c>
      <c r="D36" s="18">
        <f>IF(D35=0,0,MAX(0,D35*(1+'Debt Payoff'!D5/12)-MIN(D35*(1+'Debt Payoff'!D5/12),IF(COUNTIF(B35:C35,"&gt;0")=0,'Debt Payoff'!E5+'Debt Payoff'!E10+'Debt Payoff'!E4+'Debt Payoff'!C2,'Debt Payoff'!E5))))</f>
        <v>0</v>
      </c>
      <c r="E36" s="18">
        <f>IF(E35=0,0,MAX(0,E35*(1+'Debt Payoff'!D8/12)-MIN(E35*(1+'Debt Payoff'!D8/12),IF(COUNTIF(B35:D35,"&gt;0")=0,'Debt Payoff'!E8+'Debt Payoff'!E10+'Debt Payoff'!E4+'Debt Payoff'!E5+'Debt Payoff'!C2,'Debt Payoff'!E8))))</f>
        <v>0</v>
      </c>
      <c r="F36" s="18">
        <f>IF(F35=0,0,MAX(0,F35*(1+'Debt Payoff'!D11/12)-MIN(F35*(1+'Debt Payoff'!D11/12),IF(COUNTIF(B35:E35,"&gt;0")=0,'Debt Payoff'!E11+'Debt Payoff'!E10+'Debt Payoff'!E4+'Debt Payoff'!E5+'Debt Payoff'!E8+'Debt Payoff'!C2,'Debt Payoff'!E11))))</f>
        <v>0</v>
      </c>
      <c r="G36" s="18">
        <f>IF(G35=0,0,MAX(0,G35*(1+'Debt Payoff'!D6/12)-MIN(G35*(1+'Debt Payoff'!D6/12),IF(COUNTIF(B35:F35,"&gt;0")=0,'Debt Payoff'!E6+'Debt Payoff'!E10+'Debt Payoff'!E4+'Debt Payoff'!E5+'Debt Payoff'!E8+'Debt Payoff'!E11+'Debt Payoff'!C2,'Debt Payoff'!E6))))</f>
        <v>0</v>
      </c>
      <c r="H36" s="18">
        <f>IF(H35=0,0,MAX(0,H35*(1+'Debt Payoff'!D7/12)-MIN(H35*(1+'Debt Payoff'!D7/12),IF(COUNTIF(B35:G35,"&gt;0")=0,'Debt Payoff'!E7+'Debt Payoff'!E10+'Debt Payoff'!E4+'Debt Payoff'!E5+'Debt Payoff'!E8+'Debt Payoff'!E11+'Debt Payoff'!E6+'Debt Payoff'!C2,'Debt Payoff'!E7))))</f>
        <v>0</v>
      </c>
      <c r="I36" s="18">
        <f>IF(I35=0,0,MAX(0,I35*(1+'Debt Payoff'!D9/12)-MIN(I35*(1+'Debt Payoff'!D9/12),IF(COUNTIF(B35:H35,"&gt;0")=0,'Debt Payoff'!E9+'Debt Payoff'!E10+'Debt Payoff'!E4+'Debt Payoff'!E5+'Debt Payoff'!E8+'Debt Payoff'!E11+'Debt Payoff'!E6+'Debt Payoff'!E7+'Debt Payoff'!C2,'Debt Payoff'!E9))))</f>
        <v>0</v>
      </c>
      <c r="J36" s="18">
        <f>IF(B35=0,0,B35*'Debt Payoff'!D10/12)</f>
        <v>0</v>
      </c>
      <c r="K36" s="18">
        <f>IF(C35=0,0,C35*'Debt Payoff'!D4/12)</f>
        <v>0</v>
      </c>
      <c r="L36" s="18">
        <f>IF(D35=0,0,D35*'Debt Payoff'!D5/12)</f>
        <v>0</v>
      </c>
      <c r="M36" s="18">
        <f>IF(E35=0,0,E35*'Debt Payoff'!D8/12)</f>
        <v>0</v>
      </c>
      <c r="N36" s="18">
        <f>IF(F35=0,0,F35*'Debt Payoff'!D11/12)</f>
        <v>0</v>
      </c>
      <c r="O36" s="18">
        <f>IF(G35=0,0,G35*'Debt Payoff'!D6/12)</f>
        <v>0</v>
      </c>
      <c r="P36" s="18">
        <f>IF(H35=0,0,H35*'Debt Payoff'!D7/12)</f>
        <v>0</v>
      </c>
      <c r="Q36" s="18">
        <f>IF(I35=0,0,I35*'Debt Payoff'!D9/12)</f>
        <v>0</v>
      </c>
    </row>
    <row r="37" spans="1:17" x14ac:dyDescent="0.25">
      <c r="A37">
        <v>35</v>
      </c>
      <c r="B37" s="18">
        <f>IF(B36=0,0,MAX(0,B36*(1+'Debt Payoff'!D10/12)-MIN(B36*(1+'Debt Payoff'!D10/12),'Debt Payoff'!E10+'Debt Payoff'!C2)))</f>
        <v>0</v>
      </c>
      <c r="C37" s="18">
        <f>IF(C36=0,0,MAX(0,C36*(1+'Debt Payoff'!D4/12)-MIN(C36*(1+'Debt Payoff'!D4/12),IF(COUNTIF(B36:B36,"&gt;0")=0,'Debt Payoff'!E4+'Debt Payoff'!E10+'Debt Payoff'!C2,'Debt Payoff'!E4))))</f>
        <v>0</v>
      </c>
      <c r="D37" s="18">
        <f>IF(D36=0,0,MAX(0,D36*(1+'Debt Payoff'!D5/12)-MIN(D36*(1+'Debt Payoff'!D5/12),IF(COUNTIF(B36:C36,"&gt;0")=0,'Debt Payoff'!E5+'Debt Payoff'!E10+'Debt Payoff'!E4+'Debt Payoff'!C2,'Debt Payoff'!E5))))</f>
        <v>0</v>
      </c>
      <c r="E37" s="18">
        <f>IF(E36=0,0,MAX(0,E36*(1+'Debt Payoff'!D8/12)-MIN(E36*(1+'Debt Payoff'!D8/12),IF(COUNTIF(B36:D36,"&gt;0")=0,'Debt Payoff'!E8+'Debt Payoff'!E10+'Debt Payoff'!E4+'Debt Payoff'!E5+'Debt Payoff'!C2,'Debt Payoff'!E8))))</f>
        <v>0</v>
      </c>
      <c r="F37" s="18">
        <f>IF(F36=0,0,MAX(0,F36*(1+'Debt Payoff'!D11/12)-MIN(F36*(1+'Debt Payoff'!D11/12),IF(COUNTIF(B36:E36,"&gt;0")=0,'Debt Payoff'!E11+'Debt Payoff'!E10+'Debt Payoff'!E4+'Debt Payoff'!E5+'Debt Payoff'!E8+'Debt Payoff'!C2,'Debt Payoff'!E11))))</f>
        <v>0</v>
      </c>
      <c r="G37" s="18">
        <f>IF(G36=0,0,MAX(0,G36*(1+'Debt Payoff'!D6/12)-MIN(G36*(1+'Debt Payoff'!D6/12),IF(COUNTIF(B36:F36,"&gt;0")=0,'Debt Payoff'!E6+'Debt Payoff'!E10+'Debt Payoff'!E4+'Debt Payoff'!E5+'Debt Payoff'!E8+'Debt Payoff'!E11+'Debt Payoff'!C2,'Debt Payoff'!E6))))</f>
        <v>0</v>
      </c>
      <c r="H37" s="18">
        <f>IF(H36=0,0,MAX(0,H36*(1+'Debt Payoff'!D7/12)-MIN(H36*(1+'Debt Payoff'!D7/12),IF(COUNTIF(B36:G36,"&gt;0")=0,'Debt Payoff'!E7+'Debt Payoff'!E10+'Debt Payoff'!E4+'Debt Payoff'!E5+'Debt Payoff'!E8+'Debt Payoff'!E11+'Debt Payoff'!E6+'Debt Payoff'!C2,'Debt Payoff'!E7))))</f>
        <v>0</v>
      </c>
      <c r="I37" s="18">
        <f>IF(I36=0,0,MAX(0,I36*(1+'Debt Payoff'!D9/12)-MIN(I36*(1+'Debt Payoff'!D9/12),IF(COUNTIF(B36:H36,"&gt;0")=0,'Debt Payoff'!E9+'Debt Payoff'!E10+'Debt Payoff'!E4+'Debt Payoff'!E5+'Debt Payoff'!E8+'Debt Payoff'!E11+'Debt Payoff'!E6+'Debt Payoff'!E7+'Debt Payoff'!C2,'Debt Payoff'!E9))))</f>
        <v>0</v>
      </c>
      <c r="J37" s="18">
        <f>IF(B36=0,0,B36*'Debt Payoff'!D10/12)</f>
        <v>0</v>
      </c>
      <c r="K37" s="18">
        <f>IF(C36=0,0,C36*'Debt Payoff'!D4/12)</f>
        <v>0</v>
      </c>
      <c r="L37" s="18">
        <f>IF(D36=0,0,D36*'Debt Payoff'!D5/12)</f>
        <v>0</v>
      </c>
      <c r="M37" s="18">
        <f>IF(E36=0,0,E36*'Debt Payoff'!D8/12)</f>
        <v>0</v>
      </c>
      <c r="N37" s="18">
        <f>IF(F36=0,0,F36*'Debt Payoff'!D11/12)</f>
        <v>0</v>
      </c>
      <c r="O37" s="18">
        <f>IF(G36=0,0,G36*'Debt Payoff'!D6/12)</f>
        <v>0</v>
      </c>
      <c r="P37" s="18">
        <f>IF(H36=0,0,H36*'Debt Payoff'!D7/12)</f>
        <v>0</v>
      </c>
      <c r="Q37" s="18">
        <f>IF(I36=0,0,I36*'Debt Payoff'!D9/12)</f>
        <v>0</v>
      </c>
    </row>
    <row r="38" spans="1:17" x14ac:dyDescent="0.25">
      <c r="A38">
        <v>36</v>
      </c>
      <c r="B38" s="18">
        <f>IF(B37=0,0,MAX(0,B37*(1+'Debt Payoff'!D10/12)-MIN(B37*(1+'Debt Payoff'!D10/12),'Debt Payoff'!E10+'Debt Payoff'!C2)))</f>
        <v>0</v>
      </c>
      <c r="C38" s="18">
        <f>IF(C37=0,0,MAX(0,C37*(1+'Debt Payoff'!D4/12)-MIN(C37*(1+'Debt Payoff'!D4/12),IF(COUNTIF(B37:B37,"&gt;0")=0,'Debt Payoff'!E4+'Debt Payoff'!E10+'Debt Payoff'!C2,'Debt Payoff'!E4))))</f>
        <v>0</v>
      </c>
      <c r="D38" s="18">
        <f>IF(D37=0,0,MAX(0,D37*(1+'Debt Payoff'!D5/12)-MIN(D37*(1+'Debt Payoff'!D5/12),IF(COUNTIF(B37:C37,"&gt;0")=0,'Debt Payoff'!E5+'Debt Payoff'!E10+'Debt Payoff'!E4+'Debt Payoff'!C2,'Debt Payoff'!E5))))</f>
        <v>0</v>
      </c>
      <c r="E38" s="18">
        <f>IF(E37=0,0,MAX(0,E37*(1+'Debt Payoff'!D8/12)-MIN(E37*(1+'Debt Payoff'!D8/12),IF(COUNTIF(B37:D37,"&gt;0")=0,'Debt Payoff'!E8+'Debt Payoff'!E10+'Debt Payoff'!E4+'Debt Payoff'!E5+'Debt Payoff'!C2,'Debt Payoff'!E8))))</f>
        <v>0</v>
      </c>
      <c r="F38" s="18">
        <f>IF(F37=0,0,MAX(0,F37*(1+'Debt Payoff'!D11/12)-MIN(F37*(1+'Debt Payoff'!D11/12),IF(COUNTIF(B37:E37,"&gt;0")=0,'Debt Payoff'!E11+'Debt Payoff'!E10+'Debt Payoff'!E4+'Debt Payoff'!E5+'Debt Payoff'!E8+'Debt Payoff'!C2,'Debt Payoff'!E11))))</f>
        <v>0</v>
      </c>
      <c r="G38" s="18">
        <f>IF(G37=0,0,MAX(0,G37*(1+'Debt Payoff'!D6/12)-MIN(G37*(1+'Debt Payoff'!D6/12),IF(COUNTIF(B37:F37,"&gt;0")=0,'Debt Payoff'!E6+'Debt Payoff'!E10+'Debt Payoff'!E4+'Debt Payoff'!E5+'Debt Payoff'!E8+'Debt Payoff'!E11+'Debt Payoff'!C2,'Debt Payoff'!E6))))</f>
        <v>0</v>
      </c>
      <c r="H38" s="18">
        <f>IF(H37=0,0,MAX(0,H37*(1+'Debt Payoff'!D7/12)-MIN(H37*(1+'Debt Payoff'!D7/12),IF(COUNTIF(B37:G37,"&gt;0")=0,'Debt Payoff'!E7+'Debt Payoff'!E10+'Debt Payoff'!E4+'Debt Payoff'!E5+'Debt Payoff'!E8+'Debt Payoff'!E11+'Debt Payoff'!E6+'Debt Payoff'!C2,'Debt Payoff'!E7))))</f>
        <v>0</v>
      </c>
      <c r="I38" s="18">
        <f>IF(I37=0,0,MAX(0,I37*(1+'Debt Payoff'!D9/12)-MIN(I37*(1+'Debt Payoff'!D9/12),IF(COUNTIF(B37:H37,"&gt;0")=0,'Debt Payoff'!E9+'Debt Payoff'!E10+'Debt Payoff'!E4+'Debt Payoff'!E5+'Debt Payoff'!E8+'Debt Payoff'!E11+'Debt Payoff'!E6+'Debt Payoff'!E7+'Debt Payoff'!C2,'Debt Payoff'!E9))))</f>
        <v>0</v>
      </c>
      <c r="J38" s="18">
        <f>IF(B37=0,0,B37*'Debt Payoff'!D10/12)</f>
        <v>0</v>
      </c>
      <c r="K38" s="18">
        <f>IF(C37=0,0,C37*'Debt Payoff'!D4/12)</f>
        <v>0</v>
      </c>
      <c r="L38" s="18">
        <f>IF(D37=0,0,D37*'Debt Payoff'!D5/12)</f>
        <v>0</v>
      </c>
      <c r="M38" s="18">
        <f>IF(E37=0,0,E37*'Debt Payoff'!D8/12)</f>
        <v>0</v>
      </c>
      <c r="N38" s="18">
        <f>IF(F37=0,0,F37*'Debt Payoff'!D11/12)</f>
        <v>0</v>
      </c>
      <c r="O38" s="18">
        <f>IF(G37=0,0,G37*'Debt Payoff'!D6/12)</f>
        <v>0</v>
      </c>
      <c r="P38" s="18">
        <f>IF(H37=0,0,H37*'Debt Payoff'!D7/12)</f>
        <v>0</v>
      </c>
      <c r="Q38" s="18">
        <f>IF(I37=0,0,I37*'Debt Payoff'!D9/12)</f>
        <v>0</v>
      </c>
    </row>
    <row r="39" spans="1:17" x14ac:dyDescent="0.25">
      <c r="A39">
        <v>37</v>
      </c>
      <c r="B39" s="18">
        <f>IF(B38=0,0,MAX(0,B38*(1+'Debt Payoff'!D10/12)-MIN(B38*(1+'Debt Payoff'!D10/12),'Debt Payoff'!E10+'Debt Payoff'!C2)))</f>
        <v>0</v>
      </c>
      <c r="C39" s="18">
        <f>IF(C38=0,0,MAX(0,C38*(1+'Debt Payoff'!D4/12)-MIN(C38*(1+'Debt Payoff'!D4/12),IF(COUNTIF(B38:B38,"&gt;0")=0,'Debt Payoff'!E4+'Debt Payoff'!E10+'Debt Payoff'!C2,'Debt Payoff'!E4))))</f>
        <v>0</v>
      </c>
      <c r="D39" s="18">
        <f>IF(D38=0,0,MAX(0,D38*(1+'Debt Payoff'!D5/12)-MIN(D38*(1+'Debt Payoff'!D5/12),IF(COUNTIF(B38:C38,"&gt;0")=0,'Debt Payoff'!E5+'Debt Payoff'!E10+'Debt Payoff'!E4+'Debt Payoff'!C2,'Debt Payoff'!E5))))</f>
        <v>0</v>
      </c>
      <c r="E39" s="18">
        <f>IF(E38=0,0,MAX(0,E38*(1+'Debt Payoff'!D8/12)-MIN(E38*(1+'Debt Payoff'!D8/12),IF(COUNTIF(B38:D38,"&gt;0")=0,'Debt Payoff'!E8+'Debt Payoff'!E10+'Debt Payoff'!E4+'Debt Payoff'!E5+'Debt Payoff'!C2,'Debt Payoff'!E8))))</f>
        <v>0</v>
      </c>
      <c r="F39" s="18">
        <f>IF(F38=0,0,MAX(0,F38*(1+'Debt Payoff'!D11/12)-MIN(F38*(1+'Debt Payoff'!D11/12),IF(COUNTIF(B38:E38,"&gt;0")=0,'Debt Payoff'!E11+'Debt Payoff'!E10+'Debt Payoff'!E4+'Debt Payoff'!E5+'Debt Payoff'!E8+'Debt Payoff'!C2,'Debt Payoff'!E11))))</f>
        <v>0</v>
      </c>
      <c r="G39" s="18">
        <f>IF(G38=0,0,MAX(0,G38*(1+'Debt Payoff'!D6/12)-MIN(G38*(1+'Debt Payoff'!D6/12),IF(COUNTIF(B38:F38,"&gt;0")=0,'Debt Payoff'!E6+'Debt Payoff'!E10+'Debt Payoff'!E4+'Debt Payoff'!E5+'Debt Payoff'!E8+'Debt Payoff'!E11+'Debt Payoff'!C2,'Debt Payoff'!E6))))</f>
        <v>0</v>
      </c>
      <c r="H39" s="18">
        <f>IF(H38=0,0,MAX(0,H38*(1+'Debt Payoff'!D7/12)-MIN(H38*(1+'Debt Payoff'!D7/12),IF(COUNTIF(B38:G38,"&gt;0")=0,'Debt Payoff'!E7+'Debt Payoff'!E10+'Debt Payoff'!E4+'Debt Payoff'!E5+'Debt Payoff'!E8+'Debt Payoff'!E11+'Debt Payoff'!E6+'Debt Payoff'!C2,'Debt Payoff'!E7))))</f>
        <v>0</v>
      </c>
      <c r="I39" s="18">
        <f>IF(I38=0,0,MAX(0,I38*(1+'Debt Payoff'!D9/12)-MIN(I38*(1+'Debt Payoff'!D9/12),IF(COUNTIF(B38:H38,"&gt;0")=0,'Debt Payoff'!E9+'Debt Payoff'!E10+'Debt Payoff'!E4+'Debt Payoff'!E5+'Debt Payoff'!E8+'Debt Payoff'!E11+'Debt Payoff'!E6+'Debt Payoff'!E7+'Debt Payoff'!C2,'Debt Payoff'!E9))))</f>
        <v>0</v>
      </c>
      <c r="J39" s="18">
        <f>IF(B38=0,0,B38*'Debt Payoff'!D10/12)</f>
        <v>0</v>
      </c>
      <c r="K39" s="18">
        <f>IF(C38=0,0,C38*'Debt Payoff'!D4/12)</f>
        <v>0</v>
      </c>
      <c r="L39" s="18">
        <f>IF(D38=0,0,D38*'Debt Payoff'!D5/12)</f>
        <v>0</v>
      </c>
      <c r="M39" s="18">
        <f>IF(E38=0,0,E38*'Debt Payoff'!D8/12)</f>
        <v>0</v>
      </c>
      <c r="N39" s="18">
        <f>IF(F38=0,0,F38*'Debt Payoff'!D11/12)</f>
        <v>0</v>
      </c>
      <c r="O39" s="18">
        <f>IF(G38=0,0,G38*'Debt Payoff'!D6/12)</f>
        <v>0</v>
      </c>
      <c r="P39" s="18">
        <f>IF(H38=0,0,H38*'Debt Payoff'!D7/12)</f>
        <v>0</v>
      </c>
      <c r="Q39" s="18">
        <f>IF(I38=0,0,I38*'Debt Payoff'!D9/12)</f>
        <v>0</v>
      </c>
    </row>
    <row r="40" spans="1:17" x14ac:dyDescent="0.25">
      <c r="A40">
        <v>38</v>
      </c>
      <c r="B40" s="18">
        <f>IF(B39=0,0,MAX(0,B39*(1+'Debt Payoff'!D10/12)-MIN(B39*(1+'Debt Payoff'!D10/12),'Debt Payoff'!E10+'Debt Payoff'!C2)))</f>
        <v>0</v>
      </c>
      <c r="C40" s="18">
        <f>IF(C39=0,0,MAX(0,C39*(1+'Debt Payoff'!D4/12)-MIN(C39*(1+'Debt Payoff'!D4/12),IF(COUNTIF(B39:B39,"&gt;0")=0,'Debt Payoff'!E4+'Debt Payoff'!E10+'Debt Payoff'!C2,'Debt Payoff'!E4))))</f>
        <v>0</v>
      </c>
      <c r="D40" s="18">
        <f>IF(D39=0,0,MAX(0,D39*(1+'Debt Payoff'!D5/12)-MIN(D39*(1+'Debt Payoff'!D5/12),IF(COUNTIF(B39:C39,"&gt;0")=0,'Debt Payoff'!E5+'Debt Payoff'!E10+'Debt Payoff'!E4+'Debt Payoff'!C2,'Debt Payoff'!E5))))</f>
        <v>0</v>
      </c>
      <c r="E40" s="18">
        <f>IF(E39=0,0,MAX(0,E39*(1+'Debt Payoff'!D8/12)-MIN(E39*(1+'Debt Payoff'!D8/12),IF(COUNTIF(B39:D39,"&gt;0")=0,'Debt Payoff'!E8+'Debt Payoff'!E10+'Debt Payoff'!E4+'Debt Payoff'!E5+'Debt Payoff'!C2,'Debt Payoff'!E8))))</f>
        <v>0</v>
      </c>
      <c r="F40" s="18">
        <f>IF(F39=0,0,MAX(0,F39*(1+'Debt Payoff'!D11/12)-MIN(F39*(1+'Debt Payoff'!D11/12),IF(COUNTIF(B39:E39,"&gt;0")=0,'Debt Payoff'!E11+'Debt Payoff'!E10+'Debt Payoff'!E4+'Debt Payoff'!E5+'Debt Payoff'!E8+'Debt Payoff'!C2,'Debt Payoff'!E11))))</f>
        <v>0</v>
      </c>
      <c r="G40" s="18">
        <f>IF(G39=0,0,MAX(0,G39*(1+'Debt Payoff'!D6/12)-MIN(G39*(1+'Debt Payoff'!D6/12),IF(COUNTIF(B39:F39,"&gt;0")=0,'Debt Payoff'!E6+'Debt Payoff'!E10+'Debt Payoff'!E4+'Debt Payoff'!E5+'Debt Payoff'!E8+'Debt Payoff'!E11+'Debt Payoff'!C2,'Debt Payoff'!E6))))</f>
        <v>0</v>
      </c>
      <c r="H40" s="18">
        <f>IF(H39=0,0,MAX(0,H39*(1+'Debt Payoff'!D7/12)-MIN(H39*(1+'Debt Payoff'!D7/12),IF(COUNTIF(B39:G39,"&gt;0")=0,'Debt Payoff'!E7+'Debt Payoff'!E10+'Debt Payoff'!E4+'Debt Payoff'!E5+'Debt Payoff'!E8+'Debt Payoff'!E11+'Debt Payoff'!E6+'Debt Payoff'!C2,'Debt Payoff'!E7))))</f>
        <v>0</v>
      </c>
      <c r="I40" s="18">
        <f>IF(I39=0,0,MAX(0,I39*(1+'Debt Payoff'!D9/12)-MIN(I39*(1+'Debt Payoff'!D9/12),IF(COUNTIF(B39:H39,"&gt;0")=0,'Debt Payoff'!E9+'Debt Payoff'!E10+'Debt Payoff'!E4+'Debt Payoff'!E5+'Debt Payoff'!E8+'Debt Payoff'!E11+'Debt Payoff'!E6+'Debt Payoff'!E7+'Debt Payoff'!C2,'Debt Payoff'!E9))))</f>
        <v>0</v>
      </c>
      <c r="J40" s="18">
        <f>IF(B39=0,0,B39*'Debt Payoff'!D10/12)</f>
        <v>0</v>
      </c>
      <c r="K40" s="18">
        <f>IF(C39=0,0,C39*'Debt Payoff'!D4/12)</f>
        <v>0</v>
      </c>
      <c r="L40" s="18">
        <f>IF(D39=0,0,D39*'Debt Payoff'!D5/12)</f>
        <v>0</v>
      </c>
      <c r="M40" s="18">
        <f>IF(E39=0,0,E39*'Debt Payoff'!D8/12)</f>
        <v>0</v>
      </c>
      <c r="N40" s="18">
        <f>IF(F39=0,0,F39*'Debt Payoff'!D11/12)</f>
        <v>0</v>
      </c>
      <c r="O40" s="18">
        <f>IF(G39=0,0,G39*'Debt Payoff'!D6/12)</f>
        <v>0</v>
      </c>
      <c r="P40" s="18">
        <f>IF(H39=0,0,H39*'Debt Payoff'!D7/12)</f>
        <v>0</v>
      </c>
      <c r="Q40" s="18">
        <f>IF(I39=0,0,I39*'Debt Payoff'!D9/12)</f>
        <v>0</v>
      </c>
    </row>
    <row r="41" spans="1:17" x14ac:dyDescent="0.25">
      <c r="A41">
        <v>39</v>
      </c>
      <c r="B41" s="18">
        <f>IF(B40=0,0,MAX(0,B40*(1+'Debt Payoff'!D10/12)-MIN(B40*(1+'Debt Payoff'!D10/12),'Debt Payoff'!E10+'Debt Payoff'!C2)))</f>
        <v>0</v>
      </c>
      <c r="C41" s="18">
        <f>IF(C40=0,0,MAX(0,C40*(1+'Debt Payoff'!D4/12)-MIN(C40*(1+'Debt Payoff'!D4/12),IF(COUNTIF(B40:B40,"&gt;0")=0,'Debt Payoff'!E4+'Debt Payoff'!E10+'Debt Payoff'!C2,'Debt Payoff'!E4))))</f>
        <v>0</v>
      </c>
      <c r="D41" s="18">
        <f>IF(D40=0,0,MAX(0,D40*(1+'Debt Payoff'!D5/12)-MIN(D40*(1+'Debt Payoff'!D5/12),IF(COUNTIF(B40:C40,"&gt;0")=0,'Debt Payoff'!E5+'Debt Payoff'!E10+'Debt Payoff'!E4+'Debt Payoff'!C2,'Debt Payoff'!E5))))</f>
        <v>0</v>
      </c>
      <c r="E41" s="18">
        <f>IF(E40=0,0,MAX(0,E40*(1+'Debt Payoff'!D8/12)-MIN(E40*(1+'Debt Payoff'!D8/12),IF(COUNTIF(B40:D40,"&gt;0")=0,'Debt Payoff'!E8+'Debt Payoff'!E10+'Debt Payoff'!E4+'Debt Payoff'!E5+'Debt Payoff'!C2,'Debt Payoff'!E8))))</f>
        <v>0</v>
      </c>
      <c r="F41" s="18">
        <f>IF(F40=0,0,MAX(0,F40*(1+'Debt Payoff'!D11/12)-MIN(F40*(1+'Debt Payoff'!D11/12),IF(COUNTIF(B40:E40,"&gt;0")=0,'Debt Payoff'!E11+'Debt Payoff'!E10+'Debt Payoff'!E4+'Debt Payoff'!E5+'Debt Payoff'!E8+'Debt Payoff'!C2,'Debt Payoff'!E11))))</f>
        <v>0</v>
      </c>
      <c r="G41" s="18">
        <f>IF(G40=0,0,MAX(0,G40*(1+'Debt Payoff'!D6/12)-MIN(G40*(1+'Debt Payoff'!D6/12),IF(COUNTIF(B40:F40,"&gt;0")=0,'Debt Payoff'!E6+'Debt Payoff'!E10+'Debt Payoff'!E4+'Debt Payoff'!E5+'Debt Payoff'!E8+'Debt Payoff'!E11+'Debt Payoff'!C2,'Debt Payoff'!E6))))</f>
        <v>0</v>
      </c>
      <c r="H41" s="18">
        <f>IF(H40=0,0,MAX(0,H40*(1+'Debt Payoff'!D7/12)-MIN(H40*(1+'Debt Payoff'!D7/12),IF(COUNTIF(B40:G40,"&gt;0")=0,'Debt Payoff'!E7+'Debt Payoff'!E10+'Debt Payoff'!E4+'Debt Payoff'!E5+'Debt Payoff'!E8+'Debt Payoff'!E11+'Debt Payoff'!E6+'Debt Payoff'!C2,'Debt Payoff'!E7))))</f>
        <v>0</v>
      </c>
      <c r="I41" s="18">
        <f>IF(I40=0,0,MAX(0,I40*(1+'Debt Payoff'!D9/12)-MIN(I40*(1+'Debt Payoff'!D9/12),IF(COUNTIF(B40:H40,"&gt;0")=0,'Debt Payoff'!E9+'Debt Payoff'!E10+'Debt Payoff'!E4+'Debt Payoff'!E5+'Debt Payoff'!E8+'Debt Payoff'!E11+'Debt Payoff'!E6+'Debt Payoff'!E7+'Debt Payoff'!C2,'Debt Payoff'!E9))))</f>
        <v>0</v>
      </c>
      <c r="J41" s="18">
        <f>IF(B40=0,0,B40*'Debt Payoff'!D10/12)</f>
        <v>0</v>
      </c>
      <c r="K41" s="18">
        <f>IF(C40=0,0,C40*'Debt Payoff'!D4/12)</f>
        <v>0</v>
      </c>
      <c r="L41" s="18">
        <f>IF(D40=0,0,D40*'Debt Payoff'!D5/12)</f>
        <v>0</v>
      </c>
      <c r="M41" s="18">
        <f>IF(E40=0,0,E40*'Debt Payoff'!D8/12)</f>
        <v>0</v>
      </c>
      <c r="N41" s="18">
        <f>IF(F40=0,0,F40*'Debt Payoff'!D11/12)</f>
        <v>0</v>
      </c>
      <c r="O41" s="18">
        <f>IF(G40=0,0,G40*'Debt Payoff'!D6/12)</f>
        <v>0</v>
      </c>
      <c r="P41" s="18">
        <f>IF(H40=0,0,H40*'Debt Payoff'!D7/12)</f>
        <v>0</v>
      </c>
      <c r="Q41" s="18">
        <f>IF(I40=0,0,I40*'Debt Payoff'!D9/12)</f>
        <v>0</v>
      </c>
    </row>
    <row r="42" spans="1:17" x14ac:dyDescent="0.25">
      <c r="A42">
        <v>40</v>
      </c>
      <c r="B42" s="18">
        <f>IF(B41=0,0,MAX(0,B41*(1+'Debt Payoff'!D10/12)-MIN(B41*(1+'Debt Payoff'!D10/12),'Debt Payoff'!E10+'Debt Payoff'!C2)))</f>
        <v>0</v>
      </c>
      <c r="C42" s="18">
        <f>IF(C41=0,0,MAX(0,C41*(1+'Debt Payoff'!D4/12)-MIN(C41*(1+'Debt Payoff'!D4/12),IF(COUNTIF(B41:B41,"&gt;0")=0,'Debt Payoff'!E4+'Debt Payoff'!E10+'Debt Payoff'!C2,'Debt Payoff'!E4))))</f>
        <v>0</v>
      </c>
      <c r="D42" s="18">
        <f>IF(D41=0,0,MAX(0,D41*(1+'Debt Payoff'!D5/12)-MIN(D41*(1+'Debt Payoff'!D5/12),IF(COUNTIF(B41:C41,"&gt;0")=0,'Debt Payoff'!E5+'Debt Payoff'!E10+'Debt Payoff'!E4+'Debt Payoff'!C2,'Debt Payoff'!E5))))</f>
        <v>0</v>
      </c>
      <c r="E42" s="18">
        <f>IF(E41=0,0,MAX(0,E41*(1+'Debt Payoff'!D8/12)-MIN(E41*(1+'Debt Payoff'!D8/12),IF(COUNTIF(B41:D41,"&gt;0")=0,'Debt Payoff'!E8+'Debt Payoff'!E10+'Debt Payoff'!E4+'Debt Payoff'!E5+'Debt Payoff'!C2,'Debt Payoff'!E8))))</f>
        <v>0</v>
      </c>
      <c r="F42" s="18">
        <f>IF(F41=0,0,MAX(0,F41*(1+'Debt Payoff'!D11/12)-MIN(F41*(1+'Debt Payoff'!D11/12),IF(COUNTIF(B41:E41,"&gt;0")=0,'Debt Payoff'!E11+'Debt Payoff'!E10+'Debt Payoff'!E4+'Debt Payoff'!E5+'Debt Payoff'!E8+'Debt Payoff'!C2,'Debt Payoff'!E11))))</f>
        <v>0</v>
      </c>
      <c r="G42" s="18">
        <f>IF(G41=0,0,MAX(0,G41*(1+'Debt Payoff'!D6/12)-MIN(G41*(1+'Debt Payoff'!D6/12),IF(COUNTIF(B41:F41,"&gt;0")=0,'Debt Payoff'!E6+'Debt Payoff'!E10+'Debt Payoff'!E4+'Debt Payoff'!E5+'Debt Payoff'!E8+'Debt Payoff'!E11+'Debt Payoff'!C2,'Debt Payoff'!E6))))</f>
        <v>0</v>
      </c>
      <c r="H42" s="18">
        <f>IF(H41=0,0,MAX(0,H41*(1+'Debt Payoff'!D7/12)-MIN(H41*(1+'Debt Payoff'!D7/12),IF(COUNTIF(B41:G41,"&gt;0")=0,'Debt Payoff'!E7+'Debt Payoff'!E10+'Debt Payoff'!E4+'Debt Payoff'!E5+'Debt Payoff'!E8+'Debt Payoff'!E11+'Debt Payoff'!E6+'Debt Payoff'!C2,'Debt Payoff'!E7))))</f>
        <v>0</v>
      </c>
      <c r="I42" s="18">
        <f>IF(I41=0,0,MAX(0,I41*(1+'Debt Payoff'!D9/12)-MIN(I41*(1+'Debt Payoff'!D9/12),IF(COUNTIF(B41:H41,"&gt;0")=0,'Debt Payoff'!E9+'Debt Payoff'!E10+'Debt Payoff'!E4+'Debt Payoff'!E5+'Debt Payoff'!E8+'Debt Payoff'!E11+'Debt Payoff'!E6+'Debt Payoff'!E7+'Debt Payoff'!C2,'Debt Payoff'!E9))))</f>
        <v>0</v>
      </c>
      <c r="J42" s="18">
        <f>IF(B41=0,0,B41*'Debt Payoff'!D10/12)</f>
        <v>0</v>
      </c>
      <c r="K42" s="18">
        <f>IF(C41=0,0,C41*'Debt Payoff'!D4/12)</f>
        <v>0</v>
      </c>
      <c r="L42" s="18">
        <f>IF(D41=0,0,D41*'Debt Payoff'!D5/12)</f>
        <v>0</v>
      </c>
      <c r="M42" s="18">
        <f>IF(E41=0,0,E41*'Debt Payoff'!D8/12)</f>
        <v>0</v>
      </c>
      <c r="N42" s="18">
        <f>IF(F41=0,0,F41*'Debt Payoff'!D11/12)</f>
        <v>0</v>
      </c>
      <c r="O42" s="18">
        <f>IF(G41=0,0,G41*'Debt Payoff'!D6/12)</f>
        <v>0</v>
      </c>
      <c r="P42" s="18">
        <f>IF(H41=0,0,H41*'Debt Payoff'!D7/12)</f>
        <v>0</v>
      </c>
      <c r="Q42" s="18">
        <f>IF(I41=0,0,I41*'Debt Payoff'!D9/12)</f>
        <v>0</v>
      </c>
    </row>
    <row r="43" spans="1:17" x14ac:dyDescent="0.25">
      <c r="A43">
        <v>41</v>
      </c>
      <c r="B43" s="18">
        <f>IF(B42=0,0,MAX(0,B42*(1+'Debt Payoff'!D10/12)-MIN(B42*(1+'Debt Payoff'!D10/12),'Debt Payoff'!E10+'Debt Payoff'!C2)))</f>
        <v>0</v>
      </c>
      <c r="C43" s="18">
        <f>IF(C42=0,0,MAX(0,C42*(1+'Debt Payoff'!D4/12)-MIN(C42*(1+'Debt Payoff'!D4/12),IF(COUNTIF(B42:B42,"&gt;0")=0,'Debt Payoff'!E4+'Debt Payoff'!E10+'Debt Payoff'!C2,'Debt Payoff'!E4))))</f>
        <v>0</v>
      </c>
      <c r="D43" s="18">
        <f>IF(D42=0,0,MAX(0,D42*(1+'Debt Payoff'!D5/12)-MIN(D42*(1+'Debt Payoff'!D5/12),IF(COUNTIF(B42:C42,"&gt;0")=0,'Debt Payoff'!E5+'Debt Payoff'!E10+'Debt Payoff'!E4+'Debt Payoff'!C2,'Debt Payoff'!E5))))</f>
        <v>0</v>
      </c>
      <c r="E43" s="18">
        <f>IF(E42=0,0,MAX(0,E42*(1+'Debt Payoff'!D8/12)-MIN(E42*(1+'Debt Payoff'!D8/12),IF(COUNTIF(B42:D42,"&gt;0")=0,'Debt Payoff'!E8+'Debt Payoff'!E10+'Debt Payoff'!E4+'Debt Payoff'!E5+'Debt Payoff'!C2,'Debt Payoff'!E8))))</f>
        <v>0</v>
      </c>
      <c r="F43" s="18">
        <f>IF(F42=0,0,MAX(0,F42*(1+'Debt Payoff'!D11/12)-MIN(F42*(1+'Debt Payoff'!D11/12),IF(COUNTIF(B42:E42,"&gt;0")=0,'Debt Payoff'!E11+'Debt Payoff'!E10+'Debt Payoff'!E4+'Debt Payoff'!E5+'Debt Payoff'!E8+'Debt Payoff'!C2,'Debt Payoff'!E11))))</f>
        <v>0</v>
      </c>
      <c r="G43" s="18">
        <f>IF(G42=0,0,MAX(0,G42*(1+'Debt Payoff'!D6/12)-MIN(G42*(1+'Debt Payoff'!D6/12),IF(COUNTIF(B42:F42,"&gt;0")=0,'Debt Payoff'!E6+'Debt Payoff'!E10+'Debt Payoff'!E4+'Debt Payoff'!E5+'Debt Payoff'!E8+'Debt Payoff'!E11+'Debt Payoff'!C2,'Debt Payoff'!E6))))</f>
        <v>0</v>
      </c>
      <c r="H43" s="18">
        <f>IF(H42=0,0,MAX(0,H42*(1+'Debt Payoff'!D7/12)-MIN(H42*(1+'Debt Payoff'!D7/12),IF(COUNTIF(B42:G42,"&gt;0")=0,'Debt Payoff'!E7+'Debt Payoff'!E10+'Debt Payoff'!E4+'Debt Payoff'!E5+'Debt Payoff'!E8+'Debt Payoff'!E11+'Debt Payoff'!E6+'Debt Payoff'!C2,'Debt Payoff'!E7))))</f>
        <v>0</v>
      </c>
      <c r="I43" s="18">
        <f>IF(I42=0,0,MAX(0,I42*(1+'Debt Payoff'!D9/12)-MIN(I42*(1+'Debt Payoff'!D9/12),IF(COUNTIF(B42:H42,"&gt;0")=0,'Debt Payoff'!E9+'Debt Payoff'!E10+'Debt Payoff'!E4+'Debt Payoff'!E5+'Debt Payoff'!E8+'Debt Payoff'!E11+'Debt Payoff'!E6+'Debt Payoff'!E7+'Debt Payoff'!C2,'Debt Payoff'!E9))))</f>
        <v>0</v>
      </c>
      <c r="J43" s="18">
        <f>IF(B42=0,0,B42*'Debt Payoff'!D10/12)</f>
        <v>0</v>
      </c>
      <c r="K43" s="18">
        <f>IF(C42=0,0,C42*'Debt Payoff'!D4/12)</f>
        <v>0</v>
      </c>
      <c r="L43" s="18">
        <f>IF(D42=0,0,D42*'Debt Payoff'!D5/12)</f>
        <v>0</v>
      </c>
      <c r="M43" s="18">
        <f>IF(E42=0,0,E42*'Debt Payoff'!D8/12)</f>
        <v>0</v>
      </c>
      <c r="N43" s="18">
        <f>IF(F42=0,0,F42*'Debt Payoff'!D11/12)</f>
        <v>0</v>
      </c>
      <c r="O43" s="18">
        <f>IF(G42=0,0,G42*'Debt Payoff'!D6/12)</f>
        <v>0</v>
      </c>
      <c r="P43" s="18">
        <f>IF(H42=0,0,H42*'Debt Payoff'!D7/12)</f>
        <v>0</v>
      </c>
      <c r="Q43" s="18">
        <f>IF(I42=0,0,I42*'Debt Payoff'!D9/12)</f>
        <v>0</v>
      </c>
    </row>
    <row r="44" spans="1:17" x14ac:dyDescent="0.25">
      <c r="A44">
        <v>42</v>
      </c>
      <c r="B44" s="18">
        <f>IF(B43=0,0,MAX(0,B43*(1+'Debt Payoff'!D10/12)-MIN(B43*(1+'Debt Payoff'!D10/12),'Debt Payoff'!E10+'Debt Payoff'!C2)))</f>
        <v>0</v>
      </c>
      <c r="C44" s="18">
        <f>IF(C43=0,0,MAX(0,C43*(1+'Debt Payoff'!D4/12)-MIN(C43*(1+'Debt Payoff'!D4/12),IF(COUNTIF(B43:B43,"&gt;0")=0,'Debt Payoff'!E4+'Debt Payoff'!E10+'Debt Payoff'!C2,'Debt Payoff'!E4))))</f>
        <v>0</v>
      </c>
      <c r="D44" s="18">
        <f>IF(D43=0,0,MAX(0,D43*(1+'Debt Payoff'!D5/12)-MIN(D43*(1+'Debt Payoff'!D5/12),IF(COUNTIF(B43:C43,"&gt;0")=0,'Debt Payoff'!E5+'Debt Payoff'!E10+'Debt Payoff'!E4+'Debt Payoff'!C2,'Debt Payoff'!E5))))</f>
        <v>0</v>
      </c>
      <c r="E44" s="18">
        <f>IF(E43=0,0,MAX(0,E43*(1+'Debt Payoff'!D8/12)-MIN(E43*(1+'Debt Payoff'!D8/12),IF(COUNTIF(B43:D43,"&gt;0")=0,'Debt Payoff'!E8+'Debt Payoff'!E10+'Debt Payoff'!E4+'Debt Payoff'!E5+'Debt Payoff'!C2,'Debt Payoff'!E8))))</f>
        <v>0</v>
      </c>
      <c r="F44" s="18">
        <f>IF(F43=0,0,MAX(0,F43*(1+'Debt Payoff'!D11/12)-MIN(F43*(1+'Debt Payoff'!D11/12),IF(COUNTIF(B43:E43,"&gt;0")=0,'Debt Payoff'!E11+'Debt Payoff'!E10+'Debt Payoff'!E4+'Debt Payoff'!E5+'Debt Payoff'!E8+'Debt Payoff'!C2,'Debt Payoff'!E11))))</f>
        <v>0</v>
      </c>
      <c r="G44" s="18">
        <f>IF(G43=0,0,MAX(0,G43*(1+'Debt Payoff'!D6/12)-MIN(G43*(1+'Debt Payoff'!D6/12),IF(COUNTIF(B43:F43,"&gt;0")=0,'Debt Payoff'!E6+'Debt Payoff'!E10+'Debt Payoff'!E4+'Debt Payoff'!E5+'Debt Payoff'!E8+'Debt Payoff'!E11+'Debt Payoff'!C2,'Debt Payoff'!E6))))</f>
        <v>0</v>
      </c>
      <c r="H44" s="18">
        <f>IF(H43=0,0,MAX(0,H43*(1+'Debt Payoff'!D7/12)-MIN(H43*(1+'Debt Payoff'!D7/12),IF(COUNTIF(B43:G43,"&gt;0")=0,'Debt Payoff'!E7+'Debt Payoff'!E10+'Debt Payoff'!E4+'Debt Payoff'!E5+'Debt Payoff'!E8+'Debt Payoff'!E11+'Debt Payoff'!E6+'Debt Payoff'!C2,'Debt Payoff'!E7))))</f>
        <v>0</v>
      </c>
      <c r="I44" s="18">
        <f>IF(I43=0,0,MAX(0,I43*(1+'Debt Payoff'!D9/12)-MIN(I43*(1+'Debt Payoff'!D9/12),IF(COUNTIF(B43:H43,"&gt;0")=0,'Debt Payoff'!E9+'Debt Payoff'!E10+'Debt Payoff'!E4+'Debt Payoff'!E5+'Debt Payoff'!E8+'Debt Payoff'!E11+'Debt Payoff'!E6+'Debt Payoff'!E7+'Debt Payoff'!C2,'Debt Payoff'!E9))))</f>
        <v>0</v>
      </c>
      <c r="J44" s="18">
        <f>IF(B43=0,0,B43*'Debt Payoff'!D10/12)</f>
        <v>0</v>
      </c>
      <c r="K44" s="18">
        <f>IF(C43=0,0,C43*'Debt Payoff'!D4/12)</f>
        <v>0</v>
      </c>
      <c r="L44" s="18">
        <f>IF(D43=0,0,D43*'Debt Payoff'!D5/12)</f>
        <v>0</v>
      </c>
      <c r="M44" s="18">
        <f>IF(E43=0,0,E43*'Debt Payoff'!D8/12)</f>
        <v>0</v>
      </c>
      <c r="N44" s="18">
        <f>IF(F43=0,0,F43*'Debt Payoff'!D11/12)</f>
        <v>0</v>
      </c>
      <c r="O44" s="18">
        <f>IF(G43=0,0,G43*'Debt Payoff'!D6/12)</f>
        <v>0</v>
      </c>
      <c r="P44" s="18">
        <f>IF(H43=0,0,H43*'Debt Payoff'!D7/12)</f>
        <v>0</v>
      </c>
      <c r="Q44" s="18">
        <f>IF(I43=0,0,I43*'Debt Payoff'!D9/12)</f>
        <v>0</v>
      </c>
    </row>
    <row r="45" spans="1:17" x14ac:dyDescent="0.25">
      <c r="A45">
        <v>43</v>
      </c>
      <c r="B45" s="18">
        <f>IF(B44=0,0,MAX(0,B44*(1+'Debt Payoff'!D10/12)-MIN(B44*(1+'Debt Payoff'!D10/12),'Debt Payoff'!E10+'Debt Payoff'!C2)))</f>
        <v>0</v>
      </c>
      <c r="C45" s="18">
        <f>IF(C44=0,0,MAX(0,C44*(1+'Debt Payoff'!D4/12)-MIN(C44*(1+'Debt Payoff'!D4/12),IF(COUNTIF(B44:B44,"&gt;0")=0,'Debt Payoff'!E4+'Debt Payoff'!E10+'Debt Payoff'!C2,'Debt Payoff'!E4))))</f>
        <v>0</v>
      </c>
      <c r="D45" s="18">
        <f>IF(D44=0,0,MAX(0,D44*(1+'Debt Payoff'!D5/12)-MIN(D44*(1+'Debt Payoff'!D5/12),IF(COUNTIF(B44:C44,"&gt;0")=0,'Debt Payoff'!E5+'Debt Payoff'!E10+'Debt Payoff'!E4+'Debt Payoff'!C2,'Debt Payoff'!E5))))</f>
        <v>0</v>
      </c>
      <c r="E45" s="18">
        <f>IF(E44=0,0,MAX(0,E44*(1+'Debt Payoff'!D8/12)-MIN(E44*(1+'Debt Payoff'!D8/12),IF(COUNTIF(B44:D44,"&gt;0")=0,'Debt Payoff'!E8+'Debt Payoff'!E10+'Debt Payoff'!E4+'Debt Payoff'!E5+'Debt Payoff'!C2,'Debt Payoff'!E8))))</f>
        <v>0</v>
      </c>
      <c r="F45" s="18">
        <f>IF(F44=0,0,MAX(0,F44*(1+'Debt Payoff'!D11/12)-MIN(F44*(1+'Debt Payoff'!D11/12),IF(COUNTIF(B44:E44,"&gt;0")=0,'Debt Payoff'!E11+'Debt Payoff'!E10+'Debt Payoff'!E4+'Debt Payoff'!E5+'Debt Payoff'!E8+'Debt Payoff'!C2,'Debt Payoff'!E11))))</f>
        <v>0</v>
      </c>
      <c r="G45" s="18">
        <f>IF(G44=0,0,MAX(0,G44*(1+'Debt Payoff'!D6/12)-MIN(G44*(1+'Debt Payoff'!D6/12),IF(COUNTIF(B44:F44,"&gt;0")=0,'Debt Payoff'!E6+'Debt Payoff'!E10+'Debt Payoff'!E4+'Debt Payoff'!E5+'Debt Payoff'!E8+'Debt Payoff'!E11+'Debt Payoff'!C2,'Debt Payoff'!E6))))</f>
        <v>0</v>
      </c>
      <c r="H45" s="18">
        <f>IF(H44=0,0,MAX(0,H44*(1+'Debt Payoff'!D7/12)-MIN(H44*(1+'Debt Payoff'!D7/12),IF(COUNTIF(B44:G44,"&gt;0")=0,'Debt Payoff'!E7+'Debt Payoff'!E10+'Debt Payoff'!E4+'Debt Payoff'!E5+'Debt Payoff'!E8+'Debt Payoff'!E11+'Debt Payoff'!E6+'Debt Payoff'!C2,'Debt Payoff'!E7))))</f>
        <v>0</v>
      </c>
      <c r="I45" s="18">
        <f>IF(I44=0,0,MAX(0,I44*(1+'Debt Payoff'!D9/12)-MIN(I44*(1+'Debt Payoff'!D9/12),IF(COUNTIF(B44:H44,"&gt;0")=0,'Debt Payoff'!E9+'Debt Payoff'!E10+'Debt Payoff'!E4+'Debt Payoff'!E5+'Debt Payoff'!E8+'Debt Payoff'!E11+'Debt Payoff'!E6+'Debt Payoff'!E7+'Debt Payoff'!C2,'Debt Payoff'!E9))))</f>
        <v>0</v>
      </c>
      <c r="J45" s="18">
        <f>IF(B44=0,0,B44*'Debt Payoff'!D10/12)</f>
        <v>0</v>
      </c>
      <c r="K45" s="18">
        <f>IF(C44=0,0,C44*'Debt Payoff'!D4/12)</f>
        <v>0</v>
      </c>
      <c r="L45" s="18">
        <f>IF(D44=0,0,D44*'Debt Payoff'!D5/12)</f>
        <v>0</v>
      </c>
      <c r="M45" s="18">
        <f>IF(E44=0,0,E44*'Debt Payoff'!D8/12)</f>
        <v>0</v>
      </c>
      <c r="N45" s="18">
        <f>IF(F44=0,0,F44*'Debt Payoff'!D11/12)</f>
        <v>0</v>
      </c>
      <c r="O45" s="18">
        <f>IF(G44=0,0,G44*'Debt Payoff'!D6/12)</f>
        <v>0</v>
      </c>
      <c r="P45" s="18">
        <f>IF(H44=0,0,H44*'Debt Payoff'!D7/12)</f>
        <v>0</v>
      </c>
      <c r="Q45" s="18">
        <f>IF(I44=0,0,I44*'Debt Payoff'!D9/12)</f>
        <v>0</v>
      </c>
    </row>
    <row r="46" spans="1:17" x14ac:dyDescent="0.25">
      <c r="A46">
        <v>44</v>
      </c>
      <c r="B46" s="18">
        <f>IF(B45=0,0,MAX(0,B45*(1+'Debt Payoff'!D10/12)-MIN(B45*(1+'Debt Payoff'!D10/12),'Debt Payoff'!E10+'Debt Payoff'!C2)))</f>
        <v>0</v>
      </c>
      <c r="C46" s="18">
        <f>IF(C45=0,0,MAX(0,C45*(1+'Debt Payoff'!D4/12)-MIN(C45*(1+'Debt Payoff'!D4/12),IF(COUNTIF(B45:B45,"&gt;0")=0,'Debt Payoff'!E4+'Debt Payoff'!E10+'Debt Payoff'!C2,'Debt Payoff'!E4))))</f>
        <v>0</v>
      </c>
      <c r="D46" s="18">
        <f>IF(D45=0,0,MAX(0,D45*(1+'Debt Payoff'!D5/12)-MIN(D45*(1+'Debt Payoff'!D5/12),IF(COUNTIF(B45:C45,"&gt;0")=0,'Debt Payoff'!E5+'Debt Payoff'!E10+'Debt Payoff'!E4+'Debt Payoff'!C2,'Debt Payoff'!E5))))</f>
        <v>0</v>
      </c>
      <c r="E46" s="18">
        <f>IF(E45=0,0,MAX(0,E45*(1+'Debt Payoff'!D8/12)-MIN(E45*(1+'Debt Payoff'!D8/12),IF(COUNTIF(B45:D45,"&gt;0")=0,'Debt Payoff'!E8+'Debt Payoff'!E10+'Debt Payoff'!E4+'Debt Payoff'!E5+'Debt Payoff'!C2,'Debt Payoff'!E8))))</f>
        <v>0</v>
      </c>
      <c r="F46" s="18">
        <f>IF(F45=0,0,MAX(0,F45*(1+'Debt Payoff'!D11/12)-MIN(F45*(1+'Debt Payoff'!D11/12),IF(COUNTIF(B45:E45,"&gt;0")=0,'Debt Payoff'!E11+'Debt Payoff'!E10+'Debt Payoff'!E4+'Debt Payoff'!E5+'Debt Payoff'!E8+'Debt Payoff'!C2,'Debt Payoff'!E11))))</f>
        <v>0</v>
      </c>
      <c r="G46" s="18">
        <f>IF(G45=0,0,MAX(0,G45*(1+'Debt Payoff'!D6/12)-MIN(G45*(1+'Debt Payoff'!D6/12),IF(COUNTIF(B45:F45,"&gt;0")=0,'Debt Payoff'!E6+'Debt Payoff'!E10+'Debt Payoff'!E4+'Debt Payoff'!E5+'Debt Payoff'!E8+'Debt Payoff'!E11+'Debt Payoff'!C2,'Debt Payoff'!E6))))</f>
        <v>0</v>
      </c>
      <c r="H46" s="18">
        <f>IF(H45=0,0,MAX(0,H45*(1+'Debt Payoff'!D7/12)-MIN(H45*(1+'Debt Payoff'!D7/12),IF(COUNTIF(B45:G45,"&gt;0")=0,'Debt Payoff'!E7+'Debt Payoff'!E10+'Debt Payoff'!E4+'Debt Payoff'!E5+'Debt Payoff'!E8+'Debt Payoff'!E11+'Debt Payoff'!E6+'Debt Payoff'!C2,'Debt Payoff'!E7))))</f>
        <v>0</v>
      </c>
      <c r="I46" s="18">
        <f>IF(I45=0,0,MAX(0,I45*(1+'Debt Payoff'!D9/12)-MIN(I45*(1+'Debt Payoff'!D9/12),IF(COUNTIF(B45:H45,"&gt;0")=0,'Debt Payoff'!E9+'Debt Payoff'!E10+'Debt Payoff'!E4+'Debt Payoff'!E5+'Debt Payoff'!E8+'Debt Payoff'!E11+'Debt Payoff'!E6+'Debt Payoff'!E7+'Debt Payoff'!C2,'Debt Payoff'!E9))))</f>
        <v>0</v>
      </c>
      <c r="J46" s="18">
        <f>IF(B45=0,0,B45*'Debt Payoff'!D10/12)</f>
        <v>0</v>
      </c>
      <c r="K46" s="18">
        <f>IF(C45=0,0,C45*'Debt Payoff'!D4/12)</f>
        <v>0</v>
      </c>
      <c r="L46" s="18">
        <f>IF(D45=0,0,D45*'Debt Payoff'!D5/12)</f>
        <v>0</v>
      </c>
      <c r="M46" s="18">
        <f>IF(E45=0,0,E45*'Debt Payoff'!D8/12)</f>
        <v>0</v>
      </c>
      <c r="N46" s="18">
        <f>IF(F45=0,0,F45*'Debt Payoff'!D11/12)</f>
        <v>0</v>
      </c>
      <c r="O46" s="18">
        <f>IF(G45=0,0,G45*'Debt Payoff'!D6/12)</f>
        <v>0</v>
      </c>
      <c r="P46" s="18">
        <f>IF(H45=0,0,H45*'Debt Payoff'!D7/12)</f>
        <v>0</v>
      </c>
      <c r="Q46" s="18">
        <f>IF(I45=0,0,I45*'Debt Payoff'!D9/12)</f>
        <v>0</v>
      </c>
    </row>
    <row r="47" spans="1:17" x14ac:dyDescent="0.25">
      <c r="A47">
        <v>45</v>
      </c>
      <c r="B47" s="18">
        <f>IF(B46=0,0,MAX(0,B46*(1+'Debt Payoff'!D10/12)-MIN(B46*(1+'Debt Payoff'!D10/12),'Debt Payoff'!E10+'Debt Payoff'!C2)))</f>
        <v>0</v>
      </c>
      <c r="C47" s="18">
        <f>IF(C46=0,0,MAX(0,C46*(1+'Debt Payoff'!D4/12)-MIN(C46*(1+'Debt Payoff'!D4/12),IF(COUNTIF(B46:B46,"&gt;0")=0,'Debt Payoff'!E4+'Debt Payoff'!E10+'Debt Payoff'!C2,'Debt Payoff'!E4))))</f>
        <v>0</v>
      </c>
      <c r="D47" s="18">
        <f>IF(D46=0,0,MAX(0,D46*(1+'Debt Payoff'!D5/12)-MIN(D46*(1+'Debt Payoff'!D5/12),IF(COUNTIF(B46:C46,"&gt;0")=0,'Debt Payoff'!E5+'Debt Payoff'!E10+'Debt Payoff'!E4+'Debt Payoff'!C2,'Debt Payoff'!E5))))</f>
        <v>0</v>
      </c>
      <c r="E47" s="18">
        <f>IF(E46=0,0,MAX(0,E46*(1+'Debt Payoff'!D8/12)-MIN(E46*(1+'Debt Payoff'!D8/12),IF(COUNTIF(B46:D46,"&gt;0")=0,'Debt Payoff'!E8+'Debt Payoff'!E10+'Debt Payoff'!E4+'Debt Payoff'!E5+'Debt Payoff'!C2,'Debt Payoff'!E8))))</f>
        <v>0</v>
      </c>
      <c r="F47" s="18">
        <f>IF(F46=0,0,MAX(0,F46*(1+'Debt Payoff'!D11/12)-MIN(F46*(1+'Debt Payoff'!D11/12),IF(COUNTIF(B46:E46,"&gt;0")=0,'Debt Payoff'!E11+'Debt Payoff'!E10+'Debt Payoff'!E4+'Debt Payoff'!E5+'Debt Payoff'!E8+'Debt Payoff'!C2,'Debt Payoff'!E11))))</f>
        <v>0</v>
      </c>
      <c r="G47" s="18">
        <f>IF(G46=0,0,MAX(0,G46*(1+'Debt Payoff'!D6/12)-MIN(G46*(1+'Debt Payoff'!D6/12),IF(COUNTIF(B46:F46,"&gt;0")=0,'Debt Payoff'!E6+'Debt Payoff'!E10+'Debt Payoff'!E4+'Debt Payoff'!E5+'Debt Payoff'!E8+'Debt Payoff'!E11+'Debt Payoff'!C2,'Debt Payoff'!E6))))</f>
        <v>0</v>
      </c>
      <c r="H47" s="18">
        <f>IF(H46=0,0,MAX(0,H46*(1+'Debt Payoff'!D7/12)-MIN(H46*(1+'Debt Payoff'!D7/12),IF(COUNTIF(B46:G46,"&gt;0")=0,'Debt Payoff'!E7+'Debt Payoff'!E10+'Debt Payoff'!E4+'Debt Payoff'!E5+'Debt Payoff'!E8+'Debt Payoff'!E11+'Debt Payoff'!E6+'Debt Payoff'!C2,'Debt Payoff'!E7))))</f>
        <v>0</v>
      </c>
      <c r="I47" s="18">
        <f>IF(I46=0,0,MAX(0,I46*(1+'Debt Payoff'!D9/12)-MIN(I46*(1+'Debt Payoff'!D9/12),IF(COUNTIF(B46:H46,"&gt;0")=0,'Debt Payoff'!E9+'Debt Payoff'!E10+'Debt Payoff'!E4+'Debt Payoff'!E5+'Debt Payoff'!E8+'Debt Payoff'!E11+'Debt Payoff'!E6+'Debt Payoff'!E7+'Debt Payoff'!C2,'Debt Payoff'!E9))))</f>
        <v>0</v>
      </c>
      <c r="J47" s="18">
        <f>IF(B46=0,0,B46*'Debt Payoff'!D10/12)</f>
        <v>0</v>
      </c>
      <c r="K47" s="18">
        <f>IF(C46=0,0,C46*'Debt Payoff'!D4/12)</f>
        <v>0</v>
      </c>
      <c r="L47" s="18">
        <f>IF(D46=0,0,D46*'Debt Payoff'!D5/12)</f>
        <v>0</v>
      </c>
      <c r="M47" s="18">
        <f>IF(E46=0,0,E46*'Debt Payoff'!D8/12)</f>
        <v>0</v>
      </c>
      <c r="N47" s="18">
        <f>IF(F46=0,0,F46*'Debt Payoff'!D11/12)</f>
        <v>0</v>
      </c>
      <c r="O47" s="18">
        <f>IF(G46=0,0,G46*'Debt Payoff'!D6/12)</f>
        <v>0</v>
      </c>
      <c r="P47" s="18">
        <f>IF(H46=0,0,H46*'Debt Payoff'!D7/12)</f>
        <v>0</v>
      </c>
      <c r="Q47" s="18">
        <f>IF(I46=0,0,I46*'Debt Payoff'!D9/12)</f>
        <v>0</v>
      </c>
    </row>
    <row r="48" spans="1:17" x14ac:dyDescent="0.25">
      <c r="A48">
        <v>46</v>
      </c>
      <c r="B48" s="18">
        <f>IF(B47=0,0,MAX(0,B47*(1+'Debt Payoff'!D10/12)-MIN(B47*(1+'Debt Payoff'!D10/12),'Debt Payoff'!E10+'Debt Payoff'!C2)))</f>
        <v>0</v>
      </c>
      <c r="C48" s="18">
        <f>IF(C47=0,0,MAX(0,C47*(1+'Debt Payoff'!D4/12)-MIN(C47*(1+'Debt Payoff'!D4/12),IF(COUNTIF(B47:B47,"&gt;0")=0,'Debt Payoff'!E4+'Debt Payoff'!E10+'Debt Payoff'!C2,'Debt Payoff'!E4))))</f>
        <v>0</v>
      </c>
      <c r="D48" s="18">
        <f>IF(D47=0,0,MAX(0,D47*(1+'Debt Payoff'!D5/12)-MIN(D47*(1+'Debt Payoff'!D5/12),IF(COUNTIF(B47:C47,"&gt;0")=0,'Debt Payoff'!E5+'Debt Payoff'!E10+'Debt Payoff'!E4+'Debt Payoff'!C2,'Debt Payoff'!E5))))</f>
        <v>0</v>
      </c>
      <c r="E48" s="18">
        <f>IF(E47=0,0,MAX(0,E47*(1+'Debt Payoff'!D8/12)-MIN(E47*(1+'Debt Payoff'!D8/12),IF(COUNTIF(B47:D47,"&gt;0")=0,'Debt Payoff'!E8+'Debt Payoff'!E10+'Debt Payoff'!E4+'Debt Payoff'!E5+'Debt Payoff'!C2,'Debt Payoff'!E8))))</f>
        <v>0</v>
      </c>
      <c r="F48" s="18">
        <f>IF(F47=0,0,MAX(0,F47*(1+'Debt Payoff'!D11/12)-MIN(F47*(1+'Debt Payoff'!D11/12),IF(COUNTIF(B47:E47,"&gt;0")=0,'Debt Payoff'!E11+'Debt Payoff'!E10+'Debt Payoff'!E4+'Debt Payoff'!E5+'Debt Payoff'!E8+'Debt Payoff'!C2,'Debt Payoff'!E11))))</f>
        <v>0</v>
      </c>
      <c r="G48" s="18">
        <f>IF(G47=0,0,MAX(0,G47*(1+'Debt Payoff'!D6/12)-MIN(G47*(1+'Debt Payoff'!D6/12),IF(COUNTIF(B47:F47,"&gt;0")=0,'Debt Payoff'!E6+'Debt Payoff'!E10+'Debt Payoff'!E4+'Debt Payoff'!E5+'Debt Payoff'!E8+'Debt Payoff'!E11+'Debt Payoff'!C2,'Debt Payoff'!E6))))</f>
        <v>0</v>
      </c>
      <c r="H48" s="18">
        <f>IF(H47=0,0,MAX(0,H47*(1+'Debt Payoff'!D7/12)-MIN(H47*(1+'Debt Payoff'!D7/12),IF(COUNTIF(B47:G47,"&gt;0")=0,'Debt Payoff'!E7+'Debt Payoff'!E10+'Debt Payoff'!E4+'Debt Payoff'!E5+'Debt Payoff'!E8+'Debt Payoff'!E11+'Debt Payoff'!E6+'Debt Payoff'!C2,'Debt Payoff'!E7))))</f>
        <v>0</v>
      </c>
      <c r="I48" s="18">
        <f>IF(I47=0,0,MAX(0,I47*(1+'Debt Payoff'!D9/12)-MIN(I47*(1+'Debt Payoff'!D9/12),IF(COUNTIF(B47:H47,"&gt;0")=0,'Debt Payoff'!E9+'Debt Payoff'!E10+'Debt Payoff'!E4+'Debt Payoff'!E5+'Debt Payoff'!E8+'Debt Payoff'!E11+'Debt Payoff'!E6+'Debt Payoff'!E7+'Debt Payoff'!C2,'Debt Payoff'!E9))))</f>
        <v>0</v>
      </c>
      <c r="J48" s="18">
        <f>IF(B47=0,0,B47*'Debt Payoff'!D10/12)</f>
        <v>0</v>
      </c>
      <c r="K48" s="18">
        <f>IF(C47=0,0,C47*'Debt Payoff'!D4/12)</f>
        <v>0</v>
      </c>
      <c r="L48" s="18">
        <f>IF(D47=0,0,D47*'Debt Payoff'!D5/12)</f>
        <v>0</v>
      </c>
      <c r="M48" s="18">
        <f>IF(E47=0,0,E47*'Debt Payoff'!D8/12)</f>
        <v>0</v>
      </c>
      <c r="N48" s="18">
        <f>IF(F47=0,0,F47*'Debt Payoff'!D11/12)</f>
        <v>0</v>
      </c>
      <c r="O48" s="18">
        <f>IF(G47=0,0,G47*'Debt Payoff'!D6/12)</f>
        <v>0</v>
      </c>
      <c r="P48" s="18">
        <f>IF(H47=0,0,H47*'Debt Payoff'!D7/12)</f>
        <v>0</v>
      </c>
      <c r="Q48" s="18">
        <f>IF(I47=0,0,I47*'Debt Payoff'!D9/12)</f>
        <v>0</v>
      </c>
    </row>
    <row r="49" spans="1:17" x14ac:dyDescent="0.25">
      <c r="A49">
        <v>47</v>
      </c>
      <c r="B49" s="18">
        <f>IF(B48=0,0,MAX(0,B48*(1+'Debt Payoff'!D10/12)-MIN(B48*(1+'Debt Payoff'!D10/12),'Debt Payoff'!E10+'Debt Payoff'!C2)))</f>
        <v>0</v>
      </c>
      <c r="C49" s="18">
        <f>IF(C48=0,0,MAX(0,C48*(1+'Debt Payoff'!D4/12)-MIN(C48*(1+'Debt Payoff'!D4/12),IF(COUNTIF(B48:B48,"&gt;0")=0,'Debt Payoff'!E4+'Debt Payoff'!E10+'Debt Payoff'!C2,'Debt Payoff'!E4))))</f>
        <v>0</v>
      </c>
      <c r="D49" s="18">
        <f>IF(D48=0,0,MAX(0,D48*(1+'Debt Payoff'!D5/12)-MIN(D48*(1+'Debt Payoff'!D5/12),IF(COUNTIF(B48:C48,"&gt;0")=0,'Debt Payoff'!E5+'Debt Payoff'!E10+'Debt Payoff'!E4+'Debt Payoff'!C2,'Debt Payoff'!E5))))</f>
        <v>0</v>
      </c>
      <c r="E49" s="18">
        <f>IF(E48=0,0,MAX(0,E48*(1+'Debt Payoff'!D8/12)-MIN(E48*(1+'Debt Payoff'!D8/12),IF(COUNTIF(B48:D48,"&gt;0")=0,'Debt Payoff'!E8+'Debt Payoff'!E10+'Debt Payoff'!E4+'Debt Payoff'!E5+'Debt Payoff'!C2,'Debt Payoff'!E8))))</f>
        <v>0</v>
      </c>
      <c r="F49" s="18">
        <f>IF(F48=0,0,MAX(0,F48*(1+'Debt Payoff'!D11/12)-MIN(F48*(1+'Debt Payoff'!D11/12),IF(COUNTIF(B48:E48,"&gt;0")=0,'Debt Payoff'!E11+'Debt Payoff'!E10+'Debt Payoff'!E4+'Debt Payoff'!E5+'Debt Payoff'!E8+'Debt Payoff'!C2,'Debt Payoff'!E11))))</f>
        <v>0</v>
      </c>
      <c r="G49" s="18">
        <f>IF(G48=0,0,MAX(0,G48*(1+'Debt Payoff'!D6/12)-MIN(G48*(1+'Debt Payoff'!D6/12),IF(COUNTIF(B48:F48,"&gt;0")=0,'Debt Payoff'!E6+'Debt Payoff'!E10+'Debt Payoff'!E4+'Debt Payoff'!E5+'Debt Payoff'!E8+'Debt Payoff'!E11+'Debt Payoff'!C2,'Debt Payoff'!E6))))</f>
        <v>0</v>
      </c>
      <c r="H49" s="18">
        <f>IF(H48=0,0,MAX(0,H48*(1+'Debt Payoff'!D7/12)-MIN(H48*(1+'Debt Payoff'!D7/12),IF(COUNTIF(B48:G48,"&gt;0")=0,'Debt Payoff'!E7+'Debt Payoff'!E10+'Debt Payoff'!E4+'Debt Payoff'!E5+'Debt Payoff'!E8+'Debt Payoff'!E11+'Debt Payoff'!E6+'Debt Payoff'!C2,'Debt Payoff'!E7))))</f>
        <v>0</v>
      </c>
      <c r="I49" s="18">
        <f>IF(I48=0,0,MAX(0,I48*(1+'Debt Payoff'!D9/12)-MIN(I48*(1+'Debt Payoff'!D9/12),IF(COUNTIF(B48:H48,"&gt;0")=0,'Debt Payoff'!E9+'Debt Payoff'!E10+'Debt Payoff'!E4+'Debt Payoff'!E5+'Debt Payoff'!E8+'Debt Payoff'!E11+'Debt Payoff'!E6+'Debt Payoff'!E7+'Debt Payoff'!C2,'Debt Payoff'!E9))))</f>
        <v>0</v>
      </c>
      <c r="J49" s="18">
        <f>IF(B48=0,0,B48*'Debt Payoff'!D10/12)</f>
        <v>0</v>
      </c>
      <c r="K49" s="18">
        <f>IF(C48=0,0,C48*'Debt Payoff'!D4/12)</f>
        <v>0</v>
      </c>
      <c r="L49" s="18">
        <f>IF(D48=0,0,D48*'Debt Payoff'!D5/12)</f>
        <v>0</v>
      </c>
      <c r="M49" s="18">
        <f>IF(E48=0,0,E48*'Debt Payoff'!D8/12)</f>
        <v>0</v>
      </c>
      <c r="N49" s="18">
        <f>IF(F48=0,0,F48*'Debt Payoff'!D11/12)</f>
        <v>0</v>
      </c>
      <c r="O49" s="18">
        <f>IF(G48=0,0,G48*'Debt Payoff'!D6/12)</f>
        <v>0</v>
      </c>
      <c r="P49" s="18">
        <f>IF(H48=0,0,H48*'Debt Payoff'!D7/12)</f>
        <v>0</v>
      </c>
      <c r="Q49" s="18">
        <f>IF(I48=0,0,I48*'Debt Payoff'!D9/12)</f>
        <v>0</v>
      </c>
    </row>
    <row r="50" spans="1:17" x14ac:dyDescent="0.25">
      <c r="A50">
        <v>48</v>
      </c>
      <c r="B50" s="18">
        <f>IF(B49=0,0,MAX(0,B49*(1+'Debt Payoff'!D10/12)-MIN(B49*(1+'Debt Payoff'!D10/12),'Debt Payoff'!E10+'Debt Payoff'!C2)))</f>
        <v>0</v>
      </c>
      <c r="C50" s="18">
        <f>IF(C49=0,0,MAX(0,C49*(1+'Debt Payoff'!D4/12)-MIN(C49*(1+'Debt Payoff'!D4/12),IF(COUNTIF(B49:B49,"&gt;0")=0,'Debt Payoff'!E4+'Debt Payoff'!E10+'Debt Payoff'!C2,'Debt Payoff'!E4))))</f>
        <v>0</v>
      </c>
      <c r="D50" s="18">
        <f>IF(D49=0,0,MAX(0,D49*(1+'Debt Payoff'!D5/12)-MIN(D49*(1+'Debt Payoff'!D5/12),IF(COUNTIF(B49:C49,"&gt;0")=0,'Debt Payoff'!E5+'Debt Payoff'!E10+'Debt Payoff'!E4+'Debt Payoff'!C2,'Debt Payoff'!E5))))</f>
        <v>0</v>
      </c>
      <c r="E50" s="18">
        <f>IF(E49=0,0,MAX(0,E49*(1+'Debt Payoff'!D8/12)-MIN(E49*(1+'Debt Payoff'!D8/12),IF(COUNTIF(B49:D49,"&gt;0")=0,'Debt Payoff'!E8+'Debt Payoff'!E10+'Debt Payoff'!E4+'Debt Payoff'!E5+'Debt Payoff'!C2,'Debt Payoff'!E8))))</f>
        <v>0</v>
      </c>
      <c r="F50" s="18">
        <f>IF(F49=0,0,MAX(0,F49*(1+'Debt Payoff'!D11/12)-MIN(F49*(1+'Debt Payoff'!D11/12),IF(COUNTIF(B49:E49,"&gt;0")=0,'Debt Payoff'!E11+'Debt Payoff'!E10+'Debt Payoff'!E4+'Debt Payoff'!E5+'Debt Payoff'!E8+'Debt Payoff'!C2,'Debt Payoff'!E11))))</f>
        <v>0</v>
      </c>
      <c r="G50" s="18">
        <f>IF(G49=0,0,MAX(0,G49*(1+'Debt Payoff'!D6/12)-MIN(G49*(1+'Debt Payoff'!D6/12),IF(COUNTIF(B49:F49,"&gt;0")=0,'Debt Payoff'!E6+'Debt Payoff'!E10+'Debt Payoff'!E4+'Debt Payoff'!E5+'Debt Payoff'!E8+'Debt Payoff'!E11+'Debt Payoff'!C2,'Debt Payoff'!E6))))</f>
        <v>0</v>
      </c>
      <c r="H50" s="18">
        <f>IF(H49=0,0,MAX(0,H49*(1+'Debt Payoff'!D7/12)-MIN(H49*(1+'Debt Payoff'!D7/12),IF(COUNTIF(B49:G49,"&gt;0")=0,'Debt Payoff'!E7+'Debt Payoff'!E10+'Debt Payoff'!E4+'Debt Payoff'!E5+'Debt Payoff'!E8+'Debt Payoff'!E11+'Debt Payoff'!E6+'Debt Payoff'!C2,'Debt Payoff'!E7))))</f>
        <v>0</v>
      </c>
      <c r="I50" s="18">
        <f>IF(I49=0,0,MAX(0,I49*(1+'Debt Payoff'!D9/12)-MIN(I49*(1+'Debt Payoff'!D9/12),IF(COUNTIF(B49:H49,"&gt;0")=0,'Debt Payoff'!E9+'Debt Payoff'!E10+'Debt Payoff'!E4+'Debt Payoff'!E5+'Debt Payoff'!E8+'Debt Payoff'!E11+'Debt Payoff'!E6+'Debt Payoff'!E7+'Debt Payoff'!C2,'Debt Payoff'!E9))))</f>
        <v>0</v>
      </c>
      <c r="J50" s="18">
        <f>IF(B49=0,0,B49*'Debt Payoff'!D10/12)</f>
        <v>0</v>
      </c>
      <c r="K50" s="18">
        <f>IF(C49=0,0,C49*'Debt Payoff'!D4/12)</f>
        <v>0</v>
      </c>
      <c r="L50" s="18">
        <f>IF(D49=0,0,D49*'Debt Payoff'!D5/12)</f>
        <v>0</v>
      </c>
      <c r="M50" s="18">
        <f>IF(E49=0,0,E49*'Debt Payoff'!D8/12)</f>
        <v>0</v>
      </c>
      <c r="N50" s="18">
        <f>IF(F49=0,0,F49*'Debt Payoff'!D11/12)</f>
        <v>0</v>
      </c>
      <c r="O50" s="18">
        <f>IF(G49=0,0,G49*'Debt Payoff'!D6/12)</f>
        <v>0</v>
      </c>
      <c r="P50" s="18">
        <f>IF(H49=0,0,H49*'Debt Payoff'!D7/12)</f>
        <v>0</v>
      </c>
      <c r="Q50" s="18">
        <f>IF(I49=0,0,I49*'Debt Payoff'!D9/12)</f>
        <v>0</v>
      </c>
    </row>
    <row r="51" spans="1:17" x14ac:dyDescent="0.25">
      <c r="A51">
        <v>49</v>
      </c>
      <c r="B51" s="18">
        <f>IF(B50=0,0,MAX(0,B50*(1+'Debt Payoff'!D10/12)-MIN(B50*(1+'Debt Payoff'!D10/12),'Debt Payoff'!E10+'Debt Payoff'!C2)))</f>
        <v>0</v>
      </c>
      <c r="C51" s="18">
        <f>IF(C50=0,0,MAX(0,C50*(1+'Debt Payoff'!D4/12)-MIN(C50*(1+'Debt Payoff'!D4/12),IF(COUNTIF(B50:B50,"&gt;0")=0,'Debt Payoff'!E4+'Debt Payoff'!E10+'Debt Payoff'!C2,'Debt Payoff'!E4))))</f>
        <v>0</v>
      </c>
      <c r="D51" s="18">
        <f>IF(D50=0,0,MAX(0,D50*(1+'Debt Payoff'!D5/12)-MIN(D50*(1+'Debt Payoff'!D5/12),IF(COUNTIF(B50:C50,"&gt;0")=0,'Debt Payoff'!E5+'Debt Payoff'!E10+'Debt Payoff'!E4+'Debt Payoff'!C2,'Debt Payoff'!E5))))</f>
        <v>0</v>
      </c>
      <c r="E51" s="18">
        <f>IF(E50=0,0,MAX(0,E50*(1+'Debt Payoff'!D8/12)-MIN(E50*(1+'Debt Payoff'!D8/12),IF(COUNTIF(B50:D50,"&gt;0")=0,'Debt Payoff'!E8+'Debt Payoff'!E10+'Debt Payoff'!E4+'Debt Payoff'!E5+'Debt Payoff'!C2,'Debt Payoff'!E8))))</f>
        <v>0</v>
      </c>
      <c r="F51" s="18">
        <f>IF(F50=0,0,MAX(0,F50*(1+'Debt Payoff'!D11/12)-MIN(F50*(1+'Debt Payoff'!D11/12),IF(COUNTIF(B50:E50,"&gt;0")=0,'Debt Payoff'!E11+'Debt Payoff'!E10+'Debt Payoff'!E4+'Debt Payoff'!E5+'Debt Payoff'!E8+'Debt Payoff'!C2,'Debt Payoff'!E11))))</f>
        <v>0</v>
      </c>
      <c r="G51" s="18">
        <f>IF(G50=0,0,MAX(0,G50*(1+'Debt Payoff'!D6/12)-MIN(G50*(1+'Debt Payoff'!D6/12),IF(COUNTIF(B50:F50,"&gt;0")=0,'Debt Payoff'!E6+'Debt Payoff'!E10+'Debt Payoff'!E4+'Debt Payoff'!E5+'Debt Payoff'!E8+'Debt Payoff'!E11+'Debt Payoff'!C2,'Debt Payoff'!E6))))</f>
        <v>0</v>
      </c>
      <c r="H51" s="18">
        <f>IF(H50=0,0,MAX(0,H50*(1+'Debt Payoff'!D7/12)-MIN(H50*(1+'Debt Payoff'!D7/12),IF(COUNTIF(B50:G50,"&gt;0")=0,'Debt Payoff'!E7+'Debt Payoff'!E10+'Debt Payoff'!E4+'Debt Payoff'!E5+'Debt Payoff'!E8+'Debt Payoff'!E11+'Debt Payoff'!E6+'Debt Payoff'!C2,'Debt Payoff'!E7))))</f>
        <v>0</v>
      </c>
      <c r="I51" s="18">
        <f>IF(I50=0,0,MAX(0,I50*(1+'Debt Payoff'!D9/12)-MIN(I50*(1+'Debt Payoff'!D9/12),IF(COUNTIF(B50:H50,"&gt;0")=0,'Debt Payoff'!E9+'Debt Payoff'!E10+'Debt Payoff'!E4+'Debt Payoff'!E5+'Debt Payoff'!E8+'Debt Payoff'!E11+'Debt Payoff'!E6+'Debt Payoff'!E7+'Debt Payoff'!C2,'Debt Payoff'!E9))))</f>
        <v>0</v>
      </c>
      <c r="J51" s="18">
        <f>IF(B50=0,0,B50*'Debt Payoff'!D10/12)</f>
        <v>0</v>
      </c>
      <c r="K51" s="18">
        <f>IF(C50=0,0,C50*'Debt Payoff'!D4/12)</f>
        <v>0</v>
      </c>
      <c r="L51" s="18">
        <f>IF(D50=0,0,D50*'Debt Payoff'!D5/12)</f>
        <v>0</v>
      </c>
      <c r="M51" s="18">
        <f>IF(E50=0,0,E50*'Debt Payoff'!D8/12)</f>
        <v>0</v>
      </c>
      <c r="N51" s="18">
        <f>IF(F50=0,0,F50*'Debt Payoff'!D11/12)</f>
        <v>0</v>
      </c>
      <c r="O51" s="18">
        <f>IF(G50=0,0,G50*'Debt Payoff'!D6/12)</f>
        <v>0</v>
      </c>
      <c r="P51" s="18">
        <f>IF(H50=0,0,H50*'Debt Payoff'!D7/12)</f>
        <v>0</v>
      </c>
      <c r="Q51" s="18">
        <f>IF(I50=0,0,I50*'Debt Payoff'!D9/12)</f>
        <v>0</v>
      </c>
    </row>
    <row r="52" spans="1:17" x14ac:dyDescent="0.25">
      <c r="A52">
        <v>50</v>
      </c>
      <c r="B52" s="18">
        <f>IF(B51=0,0,MAX(0,B51*(1+'Debt Payoff'!D10/12)-MIN(B51*(1+'Debt Payoff'!D10/12),'Debt Payoff'!E10+'Debt Payoff'!C2)))</f>
        <v>0</v>
      </c>
      <c r="C52" s="18">
        <f>IF(C51=0,0,MAX(0,C51*(1+'Debt Payoff'!D4/12)-MIN(C51*(1+'Debt Payoff'!D4/12),IF(COUNTIF(B51:B51,"&gt;0")=0,'Debt Payoff'!E4+'Debt Payoff'!E10+'Debt Payoff'!C2,'Debt Payoff'!E4))))</f>
        <v>0</v>
      </c>
      <c r="D52" s="18">
        <f>IF(D51=0,0,MAX(0,D51*(1+'Debt Payoff'!D5/12)-MIN(D51*(1+'Debt Payoff'!D5/12),IF(COUNTIF(B51:C51,"&gt;0")=0,'Debt Payoff'!E5+'Debt Payoff'!E10+'Debt Payoff'!E4+'Debt Payoff'!C2,'Debt Payoff'!E5))))</f>
        <v>0</v>
      </c>
      <c r="E52" s="18">
        <f>IF(E51=0,0,MAX(0,E51*(1+'Debt Payoff'!D8/12)-MIN(E51*(1+'Debt Payoff'!D8/12),IF(COUNTIF(B51:D51,"&gt;0")=0,'Debt Payoff'!E8+'Debt Payoff'!E10+'Debt Payoff'!E4+'Debt Payoff'!E5+'Debt Payoff'!C2,'Debt Payoff'!E8))))</f>
        <v>0</v>
      </c>
      <c r="F52" s="18">
        <f>IF(F51=0,0,MAX(0,F51*(1+'Debt Payoff'!D11/12)-MIN(F51*(1+'Debt Payoff'!D11/12),IF(COUNTIF(B51:E51,"&gt;0")=0,'Debt Payoff'!E11+'Debt Payoff'!E10+'Debt Payoff'!E4+'Debt Payoff'!E5+'Debt Payoff'!E8+'Debt Payoff'!C2,'Debt Payoff'!E11))))</f>
        <v>0</v>
      </c>
      <c r="G52" s="18">
        <f>IF(G51=0,0,MAX(0,G51*(1+'Debt Payoff'!D6/12)-MIN(G51*(1+'Debt Payoff'!D6/12),IF(COUNTIF(B51:F51,"&gt;0")=0,'Debt Payoff'!E6+'Debt Payoff'!E10+'Debt Payoff'!E4+'Debt Payoff'!E5+'Debt Payoff'!E8+'Debt Payoff'!E11+'Debt Payoff'!C2,'Debt Payoff'!E6))))</f>
        <v>0</v>
      </c>
      <c r="H52" s="18">
        <f>IF(H51=0,0,MAX(0,H51*(1+'Debt Payoff'!D7/12)-MIN(H51*(1+'Debt Payoff'!D7/12),IF(COUNTIF(B51:G51,"&gt;0")=0,'Debt Payoff'!E7+'Debt Payoff'!E10+'Debt Payoff'!E4+'Debt Payoff'!E5+'Debt Payoff'!E8+'Debt Payoff'!E11+'Debt Payoff'!E6+'Debt Payoff'!C2,'Debt Payoff'!E7))))</f>
        <v>0</v>
      </c>
      <c r="I52" s="18">
        <f>IF(I51=0,0,MAX(0,I51*(1+'Debt Payoff'!D9/12)-MIN(I51*(1+'Debt Payoff'!D9/12),IF(COUNTIF(B51:H51,"&gt;0")=0,'Debt Payoff'!E9+'Debt Payoff'!E10+'Debt Payoff'!E4+'Debt Payoff'!E5+'Debt Payoff'!E8+'Debt Payoff'!E11+'Debt Payoff'!E6+'Debt Payoff'!E7+'Debt Payoff'!C2,'Debt Payoff'!E9))))</f>
        <v>0</v>
      </c>
      <c r="J52" s="18">
        <f>IF(B51=0,0,B51*'Debt Payoff'!D10/12)</f>
        <v>0</v>
      </c>
      <c r="K52" s="18">
        <f>IF(C51=0,0,C51*'Debt Payoff'!D4/12)</f>
        <v>0</v>
      </c>
      <c r="L52" s="18">
        <f>IF(D51=0,0,D51*'Debt Payoff'!D5/12)</f>
        <v>0</v>
      </c>
      <c r="M52" s="18">
        <f>IF(E51=0,0,E51*'Debt Payoff'!D8/12)</f>
        <v>0</v>
      </c>
      <c r="N52" s="18">
        <f>IF(F51=0,0,F51*'Debt Payoff'!D11/12)</f>
        <v>0</v>
      </c>
      <c r="O52" s="18">
        <f>IF(G51=0,0,G51*'Debt Payoff'!D6/12)</f>
        <v>0</v>
      </c>
      <c r="P52" s="18">
        <f>IF(H51=0,0,H51*'Debt Payoff'!D7/12)</f>
        <v>0</v>
      </c>
      <c r="Q52" s="18">
        <f>IF(I51=0,0,I51*'Debt Payoff'!D9/12)</f>
        <v>0</v>
      </c>
    </row>
    <row r="53" spans="1:17" x14ac:dyDescent="0.25">
      <c r="A53">
        <v>51</v>
      </c>
      <c r="B53" s="18">
        <f>IF(B52=0,0,MAX(0,B52*(1+'Debt Payoff'!D10/12)-MIN(B52*(1+'Debt Payoff'!D10/12),'Debt Payoff'!E10+'Debt Payoff'!C2)))</f>
        <v>0</v>
      </c>
      <c r="C53" s="18">
        <f>IF(C52=0,0,MAX(0,C52*(1+'Debt Payoff'!D4/12)-MIN(C52*(1+'Debt Payoff'!D4/12),IF(COUNTIF(B52:B52,"&gt;0")=0,'Debt Payoff'!E4+'Debt Payoff'!E10+'Debt Payoff'!C2,'Debt Payoff'!E4))))</f>
        <v>0</v>
      </c>
      <c r="D53" s="18">
        <f>IF(D52=0,0,MAX(0,D52*(1+'Debt Payoff'!D5/12)-MIN(D52*(1+'Debt Payoff'!D5/12),IF(COUNTIF(B52:C52,"&gt;0")=0,'Debt Payoff'!E5+'Debt Payoff'!E10+'Debt Payoff'!E4+'Debt Payoff'!C2,'Debt Payoff'!E5))))</f>
        <v>0</v>
      </c>
      <c r="E53" s="18">
        <f>IF(E52=0,0,MAX(0,E52*(1+'Debt Payoff'!D8/12)-MIN(E52*(1+'Debt Payoff'!D8/12),IF(COUNTIF(B52:D52,"&gt;0")=0,'Debt Payoff'!E8+'Debt Payoff'!E10+'Debt Payoff'!E4+'Debt Payoff'!E5+'Debt Payoff'!C2,'Debt Payoff'!E8))))</f>
        <v>0</v>
      </c>
      <c r="F53" s="18">
        <f>IF(F52=0,0,MAX(0,F52*(1+'Debt Payoff'!D11/12)-MIN(F52*(1+'Debt Payoff'!D11/12),IF(COUNTIF(B52:E52,"&gt;0")=0,'Debt Payoff'!E11+'Debt Payoff'!E10+'Debt Payoff'!E4+'Debt Payoff'!E5+'Debt Payoff'!E8+'Debt Payoff'!C2,'Debt Payoff'!E11))))</f>
        <v>0</v>
      </c>
      <c r="G53" s="18">
        <f>IF(G52=0,0,MAX(0,G52*(1+'Debt Payoff'!D6/12)-MIN(G52*(1+'Debt Payoff'!D6/12),IF(COUNTIF(B52:F52,"&gt;0")=0,'Debt Payoff'!E6+'Debt Payoff'!E10+'Debt Payoff'!E4+'Debt Payoff'!E5+'Debt Payoff'!E8+'Debt Payoff'!E11+'Debt Payoff'!C2,'Debt Payoff'!E6))))</f>
        <v>0</v>
      </c>
      <c r="H53" s="18">
        <f>IF(H52=0,0,MAX(0,H52*(1+'Debt Payoff'!D7/12)-MIN(H52*(1+'Debt Payoff'!D7/12),IF(COUNTIF(B52:G52,"&gt;0")=0,'Debt Payoff'!E7+'Debt Payoff'!E10+'Debt Payoff'!E4+'Debt Payoff'!E5+'Debt Payoff'!E8+'Debt Payoff'!E11+'Debt Payoff'!E6+'Debt Payoff'!C2,'Debt Payoff'!E7))))</f>
        <v>0</v>
      </c>
      <c r="I53" s="18">
        <f>IF(I52=0,0,MAX(0,I52*(1+'Debt Payoff'!D9/12)-MIN(I52*(1+'Debt Payoff'!D9/12),IF(COUNTIF(B52:H52,"&gt;0")=0,'Debt Payoff'!E9+'Debt Payoff'!E10+'Debt Payoff'!E4+'Debt Payoff'!E5+'Debt Payoff'!E8+'Debt Payoff'!E11+'Debt Payoff'!E6+'Debt Payoff'!E7+'Debt Payoff'!C2,'Debt Payoff'!E9))))</f>
        <v>0</v>
      </c>
      <c r="J53" s="18">
        <f>IF(B52=0,0,B52*'Debt Payoff'!D10/12)</f>
        <v>0</v>
      </c>
      <c r="K53" s="18">
        <f>IF(C52=0,0,C52*'Debt Payoff'!D4/12)</f>
        <v>0</v>
      </c>
      <c r="L53" s="18">
        <f>IF(D52=0,0,D52*'Debt Payoff'!D5/12)</f>
        <v>0</v>
      </c>
      <c r="M53" s="18">
        <f>IF(E52=0,0,E52*'Debt Payoff'!D8/12)</f>
        <v>0</v>
      </c>
      <c r="N53" s="18">
        <f>IF(F52=0,0,F52*'Debt Payoff'!D11/12)</f>
        <v>0</v>
      </c>
      <c r="O53" s="18">
        <f>IF(G52=0,0,G52*'Debt Payoff'!D6/12)</f>
        <v>0</v>
      </c>
      <c r="P53" s="18">
        <f>IF(H52=0,0,H52*'Debt Payoff'!D7/12)</f>
        <v>0</v>
      </c>
      <c r="Q53" s="18">
        <f>IF(I52=0,0,I52*'Debt Payoff'!D9/12)</f>
        <v>0</v>
      </c>
    </row>
    <row r="54" spans="1:17" x14ac:dyDescent="0.25">
      <c r="A54">
        <v>52</v>
      </c>
      <c r="B54" s="18">
        <f>IF(B53=0,0,MAX(0,B53*(1+'Debt Payoff'!D10/12)-MIN(B53*(1+'Debt Payoff'!D10/12),'Debt Payoff'!E10+'Debt Payoff'!C2)))</f>
        <v>0</v>
      </c>
      <c r="C54" s="18">
        <f>IF(C53=0,0,MAX(0,C53*(1+'Debt Payoff'!D4/12)-MIN(C53*(1+'Debt Payoff'!D4/12),IF(COUNTIF(B53:B53,"&gt;0")=0,'Debt Payoff'!E4+'Debt Payoff'!E10+'Debt Payoff'!C2,'Debt Payoff'!E4))))</f>
        <v>0</v>
      </c>
      <c r="D54" s="18">
        <f>IF(D53=0,0,MAX(0,D53*(1+'Debt Payoff'!D5/12)-MIN(D53*(1+'Debt Payoff'!D5/12),IF(COUNTIF(B53:C53,"&gt;0")=0,'Debt Payoff'!E5+'Debt Payoff'!E10+'Debt Payoff'!E4+'Debt Payoff'!C2,'Debt Payoff'!E5))))</f>
        <v>0</v>
      </c>
      <c r="E54" s="18">
        <f>IF(E53=0,0,MAX(0,E53*(1+'Debt Payoff'!D8/12)-MIN(E53*(1+'Debt Payoff'!D8/12),IF(COUNTIF(B53:D53,"&gt;0")=0,'Debt Payoff'!E8+'Debt Payoff'!E10+'Debt Payoff'!E4+'Debt Payoff'!E5+'Debt Payoff'!C2,'Debt Payoff'!E8))))</f>
        <v>0</v>
      </c>
      <c r="F54" s="18">
        <f>IF(F53=0,0,MAX(0,F53*(1+'Debt Payoff'!D11/12)-MIN(F53*(1+'Debt Payoff'!D11/12),IF(COUNTIF(B53:E53,"&gt;0")=0,'Debt Payoff'!E11+'Debt Payoff'!E10+'Debt Payoff'!E4+'Debt Payoff'!E5+'Debt Payoff'!E8+'Debt Payoff'!C2,'Debt Payoff'!E11))))</f>
        <v>0</v>
      </c>
      <c r="G54" s="18">
        <f>IF(G53=0,0,MAX(0,G53*(1+'Debt Payoff'!D6/12)-MIN(G53*(1+'Debt Payoff'!D6/12),IF(COUNTIF(B53:F53,"&gt;0")=0,'Debt Payoff'!E6+'Debt Payoff'!E10+'Debt Payoff'!E4+'Debt Payoff'!E5+'Debt Payoff'!E8+'Debt Payoff'!E11+'Debt Payoff'!C2,'Debt Payoff'!E6))))</f>
        <v>0</v>
      </c>
      <c r="H54" s="18">
        <f>IF(H53=0,0,MAX(0,H53*(1+'Debt Payoff'!D7/12)-MIN(H53*(1+'Debt Payoff'!D7/12),IF(COUNTIF(B53:G53,"&gt;0")=0,'Debt Payoff'!E7+'Debt Payoff'!E10+'Debt Payoff'!E4+'Debt Payoff'!E5+'Debt Payoff'!E8+'Debt Payoff'!E11+'Debt Payoff'!E6+'Debt Payoff'!C2,'Debt Payoff'!E7))))</f>
        <v>0</v>
      </c>
      <c r="I54" s="18">
        <f>IF(I53=0,0,MAX(0,I53*(1+'Debt Payoff'!D9/12)-MIN(I53*(1+'Debt Payoff'!D9/12),IF(COUNTIF(B53:H53,"&gt;0")=0,'Debt Payoff'!E9+'Debt Payoff'!E10+'Debt Payoff'!E4+'Debt Payoff'!E5+'Debt Payoff'!E8+'Debt Payoff'!E11+'Debt Payoff'!E6+'Debt Payoff'!E7+'Debt Payoff'!C2,'Debt Payoff'!E9))))</f>
        <v>0</v>
      </c>
      <c r="J54" s="18">
        <f>IF(B53=0,0,B53*'Debt Payoff'!D10/12)</f>
        <v>0</v>
      </c>
      <c r="K54" s="18">
        <f>IF(C53=0,0,C53*'Debt Payoff'!D4/12)</f>
        <v>0</v>
      </c>
      <c r="L54" s="18">
        <f>IF(D53=0,0,D53*'Debt Payoff'!D5/12)</f>
        <v>0</v>
      </c>
      <c r="M54" s="18">
        <f>IF(E53=0,0,E53*'Debt Payoff'!D8/12)</f>
        <v>0</v>
      </c>
      <c r="N54" s="18">
        <f>IF(F53=0,0,F53*'Debt Payoff'!D11/12)</f>
        <v>0</v>
      </c>
      <c r="O54" s="18">
        <f>IF(G53=0,0,G53*'Debt Payoff'!D6/12)</f>
        <v>0</v>
      </c>
      <c r="P54" s="18">
        <f>IF(H53=0,0,H53*'Debt Payoff'!D7/12)</f>
        <v>0</v>
      </c>
      <c r="Q54" s="18">
        <f>IF(I53=0,0,I53*'Debt Payoff'!D9/12)</f>
        <v>0</v>
      </c>
    </row>
    <row r="55" spans="1:17" x14ac:dyDescent="0.25">
      <c r="A55">
        <v>53</v>
      </c>
      <c r="B55" s="18">
        <f>IF(B54=0,0,MAX(0,B54*(1+'Debt Payoff'!D10/12)-MIN(B54*(1+'Debt Payoff'!D10/12),'Debt Payoff'!E10+'Debt Payoff'!C2)))</f>
        <v>0</v>
      </c>
      <c r="C55" s="18">
        <f>IF(C54=0,0,MAX(0,C54*(1+'Debt Payoff'!D4/12)-MIN(C54*(1+'Debt Payoff'!D4/12),IF(COUNTIF(B54:B54,"&gt;0")=0,'Debt Payoff'!E4+'Debt Payoff'!E10+'Debt Payoff'!C2,'Debt Payoff'!E4))))</f>
        <v>0</v>
      </c>
      <c r="D55" s="18">
        <f>IF(D54=0,0,MAX(0,D54*(1+'Debt Payoff'!D5/12)-MIN(D54*(1+'Debt Payoff'!D5/12),IF(COUNTIF(B54:C54,"&gt;0")=0,'Debt Payoff'!E5+'Debt Payoff'!E10+'Debt Payoff'!E4+'Debt Payoff'!C2,'Debt Payoff'!E5))))</f>
        <v>0</v>
      </c>
      <c r="E55" s="18">
        <f>IF(E54=0,0,MAX(0,E54*(1+'Debt Payoff'!D8/12)-MIN(E54*(1+'Debt Payoff'!D8/12),IF(COUNTIF(B54:D54,"&gt;0")=0,'Debt Payoff'!E8+'Debt Payoff'!E10+'Debt Payoff'!E4+'Debt Payoff'!E5+'Debt Payoff'!C2,'Debt Payoff'!E8))))</f>
        <v>0</v>
      </c>
      <c r="F55" s="18">
        <f>IF(F54=0,0,MAX(0,F54*(1+'Debt Payoff'!D11/12)-MIN(F54*(1+'Debt Payoff'!D11/12),IF(COUNTIF(B54:E54,"&gt;0")=0,'Debt Payoff'!E11+'Debt Payoff'!E10+'Debt Payoff'!E4+'Debt Payoff'!E5+'Debt Payoff'!E8+'Debt Payoff'!C2,'Debt Payoff'!E11))))</f>
        <v>0</v>
      </c>
      <c r="G55" s="18">
        <f>IF(G54=0,0,MAX(0,G54*(1+'Debt Payoff'!D6/12)-MIN(G54*(1+'Debt Payoff'!D6/12),IF(COUNTIF(B54:F54,"&gt;0")=0,'Debt Payoff'!E6+'Debt Payoff'!E10+'Debt Payoff'!E4+'Debt Payoff'!E5+'Debt Payoff'!E8+'Debt Payoff'!E11+'Debt Payoff'!C2,'Debt Payoff'!E6))))</f>
        <v>0</v>
      </c>
      <c r="H55" s="18">
        <f>IF(H54=0,0,MAX(0,H54*(1+'Debt Payoff'!D7/12)-MIN(H54*(1+'Debt Payoff'!D7/12),IF(COUNTIF(B54:G54,"&gt;0")=0,'Debt Payoff'!E7+'Debt Payoff'!E10+'Debt Payoff'!E4+'Debt Payoff'!E5+'Debt Payoff'!E8+'Debt Payoff'!E11+'Debt Payoff'!E6+'Debt Payoff'!C2,'Debt Payoff'!E7))))</f>
        <v>0</v>
      </c>
      <c r="I55" s="18">
        <f>IF(I54=0,0,MAX(0,I54*(1+'Debt Payoff'!D9/12)-MIN(I54*(1+'Debt Payoff'!D9/12),IF(COUNTIF(B54:H54,"&gt;0")=0,'Debt Payoff'!E9+'Debt Payoff'!E10+'Debt Payoff'!E4+'Debt Payoff'!E5+'Debt Payoff'!E8+'Debt Payoff'!E11+'Debt Payoff'!E6+'Debt Payoff'!E7+'Debt Payoff'!C2,'Debt Payoff'!E9))))</f>
        <v>0</v>
      </c>
      <c r="J55" s="18">
        <f>IF(B54=0,0,B54*'Debt Payoff'!D10/12)</f>
        <v>0</v>
      </c>
      <c r="K55" s="18">
        <f>IF(C54=0,0,C54*'Debt Payoff'!D4/12)</f>
        <v>0</v>
      </c>
      <c r="L55" s="18">
        <f>IF(D54=0,0,D54*'Debt Payoff'!D5/12)</f>
        <v>0</v>
      </c>
      <c r="M55" s="18">
        <f>IF(E54=0,0,E54*'Debt Payoff'!D8/12)</f>
        <v>0</v>
      </c>
      <c r="N55" s="18">
        <f>IF(F54=0,0,F54*'Debt Payoff'!D11/12)</f>
        <v>0</v>
      </c>
      <c r="O55" s="18">
        <f>IF(G54=0,0,G54*'Debt Payoff'!D6/12)</f>
        <v>0</v>
      </c>
      <c r="P55" s="18">
        <f>IF(H54=0,0,H54*'Debt Payoff'!D7/12)</f>
        <v>0</v>
      </c>
      <c r="Q55" s="18">
        <f>IF(I54=0,0,I54*'Debt Payoff'!D9/12)</f>
        <v>0</v>
      </c>
    </row>
    <row r="56" spans="1:17" x14ac:dyDescent="0.25">
      <c r="A56">
        <v>54</v>
      </c>
      <c r="B56" s="18">
        <f>IF(B55=0,0,MAX(0,B55*(1+'Debt Payoff'!D10/12)-MIN(B55*(1+'Debt Payoff'!D10/12),'Debt Payoff'!E10+'Debt Payoff'!C2)))</f>
        <v>0</v>
      </c>
      <c r="C56" s="18">
        <f>IF(C55=0,0,MAX(0,C55*(1+'Debt Payoff'!D4/12)-MIN(C55*(1+'Debt Payoff'!D4/12),IF(COUNTIF(B55:B55,"&gt;0")=0,'Debt Payoff'!E4+'Debt Payoff'!E10+'Debt Payoff'!C2,'Debt Payoff'!E4))))</f>
        <v>0</v>
      </c>
      <c r="D56" s="18">
        <f>IF(D55=0,0,MAX(0,D55*(1+'Debt Payoff'!D5/12)-MIN(D55*(1+'Debt Payoff'!D5/12),IF(COUNTIF(B55:C55,"&gt;0")=0,'Debt Payoff'!E5+'Debt Payoff'!E10+'Debt Payoff'!E4+'Debt Payoff'!C2,'Debt Payoff'!E5))))</f>
        <v>0</v>
      </c>
      <c r="E56" s="18">
        <f>IF(E55=0,0,MAX(0,E55*(1+'Debt Payoff'!D8/12)-MIN(E55*(1+'Debt Payoff'!D8/12),IF(COUNTIF(B55:D55,"&gt;0")=0,'Debt Payoff'!E8+'Debt Payoff'!E10+'Debt Payoff'!E4+'Debt Payoff'!E5+'Debt Payoff'!C2,'Debt Payoff'!E8))))</f>
        <v>0</v>
      </c>
      <c r="F56" s="18">
        <f>IF(F55=0,0,MAX(0,F55*(1+'Debt Payoff'!D11/12)-MIN(F55*(1+'Debt Payoff'!D11/12),IF(COUNTIF(B55:E55,"&gt;0")=0,'Debt Payoff'!E11+'Debt Payoff'!E10+'Debt Payoff'!E4+'Debt Payoff'!E5+'Debt Payoff'!E8+'Debt Payoff'!C2,'Debt Payoff'!E11))))</f>
        <v>0</v>
      </c>
      <c r="G56" s="18">
        <f>IF(G55=0,0,MAX(0,G55*(1+'Debt Payoff'!D6/12)-MIN(G55*(1+'Debt Payoff'!D6/12),IF(COUNTIF(B55:F55,"&gt;0")=0,'Debt Payoff'!E6+'Debt Payoff'!E10+'Debt Payoff'!E4+'Debt Payoff'!E5+'Debt Payoff'!E8+'Debt Payoff'!E11+'Debt Payoff'!C2,'Debt Payoff'!E6))))</f>
        <v>0</v>
      </c>
      <c r="H56" s="18">
        <f>IF(H55=0,0,MAX(0,H55*(1+'Debt Payoff'!D7/12)-MIN(H55*(1+'Debt Payoff'!D7/12),IF(COUNTIF(B55:G55,"&gt;0")=0,'Debt Payoff'!E7+'Debt Payoff'!E10+'Debt Payoff'!E4+'Debt Payoff'!E5+'Debt Payoff'!E8+'Debt Payoff'!E11+'Debt Payoff'!E6+'Debt Payoff'!C2,'Debt Payoff'!E7))))</f>
        <v>0</v>
      </c>
      <c r="I56" s="18">
        <f>IF(I55=0,0,MAX(0,I55*(1+'Debt Payoff'!D9/12)-MIN(I55*(1+'Debt Payoff'!D9/12),IF(COUNTIF(B55:H55,"&gt;0")=0,'Debt Payoff'!E9+'Debt Payoff'!E10+'Debt Payoff'!E4+'Debt Payoff'!E5+'Debt Payoff'!E8+'Debt Payoff'!E11+'Debt Payoff'!E6+'Debt Payoff'!E7+'Debt Payoff'!C2,'Debt Payoff'!E9))))</f>
        <v>0</v>
      </c>
      <c r="J56" s="18">
        <f>IF(B55=0,0,B55*'Debt Payoff'!D10/12)</f>
        <v>0</v>
      </c>
      <c r="K56" s="18">
        <f>IF(C55=0,0,C55*'Debt Payoff'!D4/12)</f>
        <v>0</v>
      </c>
      <c r="L56" s="18">
        <f>IF(D55=0,0,D55*'Debt Payoff'!D5/12)</f>
        <v>0</v>
      </c>
      <c r="M56" s="18">
        <f>IF(E55=0,0,E55*'Debt Payoff'!D8/12)</f>
        <v>0</v>
      </c>
      <c r="N56" s="18">
        <f>IF(F55=0,0,F55*'Debt Payoff'!D11/12)</f>
        <v>0</v>
      </c>
      <c r="O56" s="18">
        <f>IF(G55=0,0,G55*'Debt Payoff'!D6/12)</f>
        <v>0</v>
      </c>
      <c r="P56" s="18">
        <f>IF(H55=0,0,H55*'Debt Payoff'!D7/12)</f>
        <v>0</v>
      </c>
      <c r="Q56" s="18">
        <f>IF(I55=0,0,I55*'Debt Payoff'!D9/12)</f>
        <v>0</v>
      </c>
    </row>
    <row r="57" spans="1:17" x14ac:dyDescent="0.25">
      <c r="A57">
        <v>55</v>
      </c>
      <c r="B57" s="18">
        <f>IF(B56=0,0,MAX(0,B56*(1+'Debt Payoff'!D10/12)-MIN(B56*(1+'Debt Payoff'!D10/12),'Debt Payoff'!E10+'Debt Payoff'!C2)))</f>
        <v>0</v>
      </c>
      <c r="C57" s="18">
        <f>IF(C56=0,0,MAX(0,C56*(1+'Debt Payoff'!D4/12)-MIN(C56*(1+'Debt Payoff'!D4/12),IF(COUNTIF(B56:B56,"&gt;0")=0,'Debt Payoff'!E4+'Debt Payoff'!E10+'Debt Payoff'!C2,'Debt Payoff'!E4))))</f>
        <v>0</v>
      </c>
      <c r="D57" s="18">
        <f>IF(D56=0,0,MAX(0,D56*(1+'Debt Payoff'!D5/12)-MIN(D56*(1+'Debt Payoff'!D5/12),IF(COUNTIF(B56:C56,"&gt;0")=0,'Debt Payoff'!E5+'Debt Payoff'!E10+'Debt Payoff'!E4+'Debt Payoff'!C2,'Debt Payoff'!E5))))</f>
        <v>0</v>
      </c>
      <c r="E57" s="18">
        <f>IF(E56=0,0,MAX(0,E56*(1+'Debt Payoff'!D8/12)-MIN(E56*(1+'Debt Payoff'!D8/12),IF(COUNTIF(B56:D56,"&gt;0")=0,'Debt Payoff'!E8+'Debt Payoff'!E10+'Debt Payoff'!E4+'Debt Payoff'!E5+'Debt Payoff'!C2,'Debt Payoff'!E8))))</f>
        <v>0</v>
      </c>
      <c r="F57" s="18">
        <f>IF(F56=0,0,MAX(0,F56*(1+'Debt Payoff'!D11/12)-MIN(F56*(1+'Debt Payoff'!D11/12),IF(COUNTIF(B56:E56,"&gt;0")=0,'Debt Payoff'!E11+'Debt Payoff'!E10+'Debt Payoff'!E4+'Debt Payoff'!E5+'Debt Payoff'!E8+'Debt Payoff'!C2,'Debt Payoff'!E11))))</f>
        <v>0</v>
      </c>
      <c r="G57" s="18">
        <f>IF(G56=0,0,MAX(0,G56*(1+'Debt Payoff'!D6/12)-MIN(G56*(1+'Debt Payoff'!D6/12),IF(COUNTIF(B56:F56,"&gt;0")=0,'Debt Payoff'!E6+'Debt Payoff'!E10+'Debt Payoff'!E4+'Debt Payoff'!E5+'Debt Payoff'!E8+'Debt Payoff'!E11+'Debt Payoff'!C2,'Debt Payoff'!E6))))</f>
        <v>0</v>
      </c>
      <c r="H57" s="18">
        <f>IF(H56=0,0,MAX(0,H56*(1+'Debt Payoff'!D7/12)-MIN(H56*(1+'Debt Payoff'!D7/12),IF(COUNTIF(B56:G56,"&gt;0")=0,'Debt Payoff'!E7+'Debt Payoff'!E10+'Debt Payoff'!E4+'Debt Payoff'!E5+'Debt Payoff'!E8+'Debt Payoff'!E11+'Debt Payoff'!E6+'Debt Payoff'!C2,'Debt Payoff'!E7))))</f>
        <v>0</v>
      </c>
      <c r="I57" s="18">
        <f>IF(I56=0,0,MAX(0,I56*(1+'Debt Payoff'!D9/12)-MIN(I56*(1+'Debt Payoff'!D9/12),IF(COUNTIF(B56:H56,"&gt;0")=0,'Debt Payoff'!E9+'Debt Payoff'!E10+'Debt Payoff'!E4+'Debt Payoff'!E5+'Debt Payoff'!E8+'Debt Payoff'!E11+'Debt Payoff'!E6+'Debt Payoff'!E7+'Debt Payoff'!C2,'Debt Payoff'!E9))))</f>
        <v>0</v>
      </c>
      <c r="J57" s="18">
        <f>IF(B56=0,0,B56*'Debt Payoff'!D10/12)</f>
        <v>0</v>
      </c>
      <c r="K57" s="18">
        <f>IF(C56=0,0,C56*'Debt Payoff'!D4/12)</f>
        <v>0</v>
      </c>
      <c r="L57" s="18">
        <f>IF(D56=0,0,D56*'Debt Payoff'!D5/12)</f>
        <v>0</v>
      </c>
      <c r="M57" s="18">
        <f>IF(E56=0,0,E56*'Debt Payoff'!D8/12)</f>
        <v>0</v>
      </c>
      <c r="N57" s="18">
        <f>IF(F56=0,0,F56*'Debt Payoff'!D11/12)</f>
        <v>0</v>
      </c>
      <c r="O57" s="18">
        <f>IF(G56=0,0,G56*'Debt Payoff'!D6/12)</f>
        <v>0</v>
      </c>
      <c r="P57" s="18">
        <f>IF(H56=0,0,H56*'Debt Payoff'!D7/12)</f>
        <v>0</v>
      </c>
      <c r="Q57" s="18">
        <f>IF(I56=0,0,I56*'Debt Payoff'!D9/12)</f>
        <v>0</v>
      </c>
    </row>
    <row r="58" spans="1:17" x14ac:dyDescent="0.25">
      <c r="A58">
        <v>56</v>
      </c>
      <c r="B58" s="18">
        <f>IF(B57=0,0,MAX(0,B57*(1+'Debt Payoff'!D10/12)-MIN(B57*(1+'Debt Payoff'!D10/12),'Debt Payoff'!E10+'Debt Payoff'!C2)))</f>
        <v>0</v>
      </c>
      <c r="C58" s="18">
        <f>IF(C57=0,0,MAX(0,C57*(1+'Debt Payoff'!D4/12)-MIN(C57*(1+'Debt Payoff'!D4/12),IF(COUNTIF(B57:B57,"&gt;0")=0,'Debt Payoff'!E4+'Debt Payoff'!E10+'Debt Payoff'!C2,'Debt Payoff'!E4))))</f>
        <v>0</v>
      </c>
      <c r="D58" s="18">
        <f>IF(D57=0,0,MAX(0,D57*(1+'Debt Payoff'!D5/12)-MIN(D57*(1+'Debt Payoff'!D5/12),IF(COUNTIF(B57:C57,"&gt;0")=0,'Debt Payoff'!E5+'Debt Payoff'!E10+'Debt Payoff'!E4+'Debt Payoff'!C2,'Debt Payoff'!E5))))</f>
        <v>0</v>
      </c>
      <c r="E58" s="18">
        <f>IF(E57=0,0,MAX(0,E57*(1+'Debt Payoff'!D8/12)-MIN(E57*(1+'Debt Payoff'!D8/12),IF(COUNTIF(B57:D57,"&gt;0")=0,'Debt Payoff'!E8+'Debt Payoff'!E10+'Debt Payoff'!E4+'Debt Payoff'!E5+'Debt Payoff'!C2,'Debt Payoff'!E8))))</f>
        <v>0</v>
      </c>
      <c r="F58" s="18">
        <f>IF(F57=0,0,MAX(0,F57*(1+'Debt Payoff'!D11/12)-MIN(F57*(1+'Debt Payoff'!D11/12),IF(COUNTIF(B57:E57,"&gt;0")=0,'Debt Payoff'!E11+'Debt Payoff'!E10+'Debt Payoff'!E4+'Debt Payoff'!E5+'Debt Payoff'!E8+'Debt Payoff'!C2,'Debt Payoff'!E11))))</f>
        <v>0</v>
      </c>
      <c r="G58" s="18">
        <f>IF(G57=0,0,MAX(0,G57*(1+'Debt Payoff'!D6/12)-MIN(G57*(1+'Debt Payoff'!D6/12),IF(COUNTIF(B57:F57,"&gt;0")=0,'Debt Payoff'!E6+'Debt Payoff'!E10+'Debt Payoff'!E4+'Debt Payoff'!E5+'Debt Payoff'!E8+'Debt Payoff'!E11+'Debt Payoff'!C2,'Debt Payoff'!E6))))</f>
        <v>0</v>
      </c>
      <c r="H58" s="18">
        <f>IF(H57=0,0,MAX(0,H57*(1+'Debt Payoff'!D7/12)-MIN(H57*(1+'Debt Payoff'!D7/12),IF(COUNTIF(B57:G57,"&gt;0")=0,'Debt Payoff'!E7+'Debt Payoff'!E10+'Debt Payoff'!E4+'Debt Payoff'!E5+'Debt Payoff'!E8+'Debt Payoff'!E11+'Debt Payoff'!E6+'Debt Payoff'!C2,'Debt Payoff'!E7))))</f>
        <v>0</v>
      </c>
      <c r="I58" s="18">
        <f>IF(I57=0,0,MAX(0,I57*(1+'Debt Payoff'!D9/12)-MIN(I57*(1+'Debt Payoff'!D9/12),IF(COUNTIF(B57:H57,"&gt;0")=0,'Debt Payoff'!E9+'Debt Payoff'!E10+'Debt Payoff'!E4+'Debt Payoff'!E5+'Debt Payoff'!E8+'Debt Payoff'!E11+'Debt Payoff'!E6+'Debt Payoff'!E7+'Debt Payoff'!C2,'Debt Payoff'!E9))))</f>
        <v>0</v>
      </c>
      <c r="J58" s="18">
        <f>IF(B57=0,0,B57*'Debt Payoff'!D10/12)</f>
        <v>0</v>
      </c>
      <c r="K58" s="18">
        <f>IF(C57=0,0,C57*'Debt Payoff'!D4/12)</f>
        <v>0</v>
      </c>
      <c r="L58" s="18">
        <f>IF(D57=0,0,D57*'Debt Payoff'!D5/12)</f>
        <v>0</v>
      </c>
      <c r="M58" s="18">
        <f>IF(E57=0,0,E57*'Debt Payoff'!D8/12)</f>
        <v>0</v>
      </c>
      <c r="N58" s="18">
        <f>IF(F57=0,0,F57*'Debt Payoff'!D11/12)</f>
        <v>0</v>
      </c>
      <c r="O58" s="18">
        <f>IF(G57=0,0,G57*'Debt Payoff'!D6/12)</f>
        <v>0</v>
      </c>
      <c r="P58" s="18">
        <f>IF(H57=0,0,H57*'Debt Payoff'!D7/12)</f>
        <v>0</v>
      </c>
      <c r="Q58" s="18">
        <f>IF(I57=0,0,I57*'Debt Payoff'!D9/12)</f>
        <v>0</v>
      </c>
    </row>
    <row r="59" spans="1:17" x14ac:dyDescent="0.25">
      <c r="A59">
        <v>57</v>
      </c>
      <c r="B59" s="18">
        <f>IF(B58=0,0,MAX(0,B58*(1+'Debt Payoff'!D10/12)-MIN(B58*(1+'Debt Payoff'!D10/12),'Debt Payoff'!E10+'Debt Payoff'!C2)))</f>
        <v>0</v>
      </c>
      <c r="C59" s="18">
        <f>IF(C58=0,0,MAX(0,C58*(1+'Debt Payoff'!D4/12)-MIN(C58*(1+'Debt Payoff'!D4/12),IF(COUNTIF(B58:B58,"&gt;0")=0,'Debt Payoff'!E4+'Debt Payoff'!E10+'Debt Payoff'!C2,'Debt Payoff'!E4))))</f>
        <v>0</v>
      </c>
      <c r="D59" s="18">
        <f>IF(D58=0,0,MAX(0,D58*(1+'Debt Payoff'!D5/12)-MIN(D58*(1+'Debt Payoff'!D5/12),IF(COUNTIF(B58:C58,"&gt;0")=0,'Debt Payoff'!E5+'Debt Payoff'!E10+'Debt Payoff'!E4+'Debt Payoff'!C2,'Debt Payoff'!E5))))</f>
        <v>0</v>
      </c>
      <c r="E59" s="18">
        <f>IF(E58=0,0,MAX(0,E58*(1+'Debt Payoff'!D8/12)-MIN(E58*(1+'Debt Payoff'!D8/12),IF(COUNTIF(B58:D58,"&gt;0")=0,'Debt Payoff'!E8+'Debt Payoff'!E10+'Debt Payoff'!E4+'Debt Payoff'!E5+'Debt Payoff'!C2,'Debt Payoff'!E8))))</f>
        <v>0</v>
      </c>
      <c r="F59" s="18">
        <f>IF(F58=0,0,MAX(0,F58*(1+'Debt Payoff'!D11/12)-MIN(F58*(1+'Debt Payoff'!D11/12),IF(COUNTIF(B58:E58,"&gt;0")=0,'Debt Payoff'!E11+'Debt Payoff'!E10+'Debt Payoff'!E4+'Debt Payoff'!E5+'Debt Payoff'!E8+'Debt Payoff'!C2,'Debt Payoff'!E11))))</f>
        <v>0</v>
      </c>
      <c r="G59" s="18">
        <f>IF(G58=0,0,MAX(0,G58*(1+'Debt Payoff'!D6/12)-MIN(G58*(1+'Debt Payoff'!D6/12),IF(COUNTIF(B58:F58,"&gt;0")=0,'Debt Payoff'!E6+'Debt Payoff'!E10+'Debt Payoff'!E4+'Debt Payoff'!E5+'Debt Payoff'!E8+'Debt Payoff'!E11+'Debt Payoff'!C2,'Debt Payoff'!E6))))</f>
        <v>0</v>
      </c>
      <c r="H59" s="18">
        <f>IF(H58=0,0,MAX(0,H58*(1+'Debt Payoff'!D7/12)-MIN(H58*(1+'Debt Payoff'!D7/12),IF(COUNTIF(B58:G58,"&gt;0")=0,'Debt Payoff'!E7+'Debt Payoff'!E10+'Debt Payoff'!E4+'Debt Payoff'!E5+'Debt Payoff'!E8+'Debt Payoff'!E11+'Debt Payoff'!E6+'Debt Payoff'!C2,'Debt Payoff'!E7))))</f>
        <v>0</v>
      </c>
      <c r="I59" s="18">
        <f>IF(I58=0,0,MAX(0,I58*(1+'Debt Payoff'!D9/12)-MIN(I58*(1+'Debt Payoff'!D9/12),IF(COUNTIF(B58:H58,"&gt;0")=0,'Debt Payoff'!E9+'Debt Payoff'!E10+'Debt Payoff'!E4+'Debt Payoff'!E5+'Debt Payoff'!E8+'Debt Payoff'!E11+'Debt Payoff'!E6+'Debt Payoff'!E7+'Debt Payoff'!C2,'Debt Payoff'!E9))))</f>
        <v>0</v>
      </c>
      <c r="J59" s="18">
        <f>IF(B58=0,0,B58*'Debt Payoff'!D10/12)</f>
        <v>0</v>
      </c>
      <c r="K59" s="18">
        <f>IF(C58=0,0,C58*'Debt Payoff'!D4/12)</f>
        <v>0</v>
      </c>
      <c r="L59" s="18">
        <f>IF(D58=0,0,D58*'Debt Payoff'!D5/12)</f>
        <v>0</v>
      </c>
      <c r="M59" s="18">
        <f>IF(E58=0,0,E58*'Debt Payoff'!D8/12)</f>
        <v>0</v>
      </c>
      <c r="N59" s="18">
        <f>IF(F58=0,0,F58*'Debt Payoff'!D11/12)</f>
        <v>0</v>
      </c>
      <c r="O59" s="18">
        <f>IF(G58=0,0,G58*'Debt Payoff'!D6/12)</f>
        <v>0</v>
      </c>
      <c r="P59" s="18">
        <f>IF(H58=0,0,H58*'Debt Payoff'!D7/12)</f>
        <v>0</v>
      </c>
      <c r="Q59" s="18">
        <f>IF(I58=0,0,I58*'Debt Payoff'!D9/12)</f>
        <v>0</v>
      </c>
    </row>
    <row r="60" spans="1:17" x14ac:dyDescent="0.25">
      <c r="A60">
        <v>58</v>
      </c>
      <c r="B60" s="18">
        <f>IF(B59=0,0,MAX(0,B59*(1+'Debt Payoff'!D10/12)-MIN(B59*(1+'Debt Payoff'!D10/12),'Debt Payoff'!E10+'Debt Payoff'!C2)))</f>
        <v>0</v>
      </c>
      <c r="C60" s="18">
        <f>IF(C59=0,0,MAX(0,C59*(1+'Debt Payoff'!D4/12)-MIN(C59*(1+'Debt Payoff'!D4/12),IF(COUNTIF(B59:B59,"&gt;0")=0,'Debt Payoff'!E4+'Debt Payoff'!E10+'Debt Payoff'!C2,'Debt Payoff'!E4))))</f>
        <v>0</v>
      </c>
      <c r="D60" s="18">
        <f>IF(D59=0,0,MAX(0,D59*(1+'Debt Payoff'!D5/12)-MIN(D59*(1+'Debt Payoff'!D5/12),IF(COUNTIF(B59:C59,"&gt;0")=0,'Debt Payoff'!E5+'Debt Payoff'!E10+'Debt Payoff'!E4+'Debt Payoff'!C2,'Debt Payoff'!E5))))</f>
        <v>0</v>
      </c>
      <c r="E60" s="18">
        <f>IF(E59=0,0,MAX(0,E59*(1+'Debt Payoff'!D8/12)-MIN(E59*(1+'Debt Payoff'!D8/12),IF(COUNTIF(B59:D59,"&gt;0")=0,'Debt Payoff'!E8+'Debt Payoff'!E10+'Debt Payoff'!E4+'Debt Payoff'!E5+'Debt Payoff'!C2,'Debt Payoff'!E8))))</f>
        <v>0</v>
      </c>
      <c r="F60" s="18">
        <f>IF(F59=0,0,MAX(0,F59*(1+'Debt Payoff'!D11/12)-MIN(F59*(1+'Debt Payoff'!D11/12),IF(COUNTIF(B59:E59,"&gt;0")=0,'Debt Payoff'!E11+'Debt Payoff'!E10+'Debt Payoff'!E4+'Debt Payoff'!E5+'Debt Payoff'!E8+'Debt Payoff'!C2,'Debt Payoff'!E11))))</f>
        <v>0</v>
      </c>
      <c r="G60" s="18">
        <f>IF(G59=0,0,MAX(0,G59*(1+'Debt Payoff'!D6/12)-MIN(G59*(1+'Debt Payoff'!D6/12),IF(COUNTIF(B59:F59,"&gt;0")=0,'Debt Payoff'!E6+'Debt Payoff'!E10+'Debt Payoff'!E4+'Debt Payoff'!E5+'Debt Payoff'!E8+'Debt Payoff'!E11+'Debt Payoff'!C2,'Debt Payoff'!E6))))</f>
        <v>0</v>
      </c>
      <c r="H60" s="18">
        <f>IF(H59=0,0,MAX(0,H59*(1+'Debt Payoff'!D7/12)-MIN(H59*(1+'Debt Payoff'!D7/12),IF(COUNTIF(B59:G59,"&gt;0")=0,'Debt Payoff'!E7+'Debt Payoff'!E10+'Debt Payoff'!E4+'Debt Payoff'!E5+'Debt Payoff'!E8+'Debt Payoff'!E11+'Debt Payoff'!E6+'Debt Payoff'!C2,'Debt Payoff'!E7))))</f>
        <v>0</v>
      </c>
      <c r="I60" s="18">
        <f>IF(I59=0,0,MAX(0,I59*(1+'Debt Payoff'!D9/12)-MIN(I59*(1+'Debt Payoff'!D9/12),IF(COUNTIF(B59:H59,"&gt;0")=0,'Debt Payoff'!E9+'Debt Payoff'!E10+'Debt Payoff'!E4+'Debt Payoff'!E5+'Debt Payoff'!E8+'Debt Payoff'!E11+'Debt Payoff'!E6+'Debt Payoff'!E7+'Debt Payoff'!C2,'Debt Payoff'!E9))))</f>
        <v>0</v>
      </c>
      <c r="J60" s="18">
        <f>IF(B59=0,0,B59*'Debt Payoff'!D10/12)</f>
        <v>0</v>
      </c>
      <c r="K60" s="18">
        <f>IF(C59=0,0,C59*'Debt Payoff'!D4/12)</f>
        <v>0</v>
      </c>
      <c r="L60" s="18">
        <f>IF(D59=0,0,D59*'Debt Payoff'!D5/12)</f>
        <v>0</v>
      </c>
      <c r="M60" s="18">
        <f>IF(E59=0,0,E59*'Debt Payoff'!D8/12)</f>
        <v>0</v>
      </c>
      <c r="N60" s="18">
        <f>IF(F59=0,0,F59*'Debt Payoff'!D11/12)</f>
        <v>0</v>
      </c>
      <c r="O60" s="18">
        <f>IF(G59=0,0,G59*'Debt Payoff'!D6/12)</f>
        <v>0</v>
      </c>
      <c r="P60" s="18">
        <f>IF(H59=0,0,H59*'Debt Payoff'!D7/12)</f>
        <v>0</v>
      </c>
      <c r="Q60" s="18">
        <f>IF(I59=0,0,I59*'Debt Payoff'!D9/12)</f>
        <v>0</v>
      </c>
    </row>
    <row r="61" spans="1:17" x14ac:dyDescent="0.25">
      <c r="A61">
        <v>59</v>
      </c>
      <c r="B61" s="18">
        <f>IF(B60=0,0,MAX(0,B60*(1+'Debt Payoff'!D10/12)-MIN(B60*(1+'Debt Payoff'!D10/12),'Debt Payoff'!E10+'Debt Payoff'!C2)))</f>
        <v>0</v>
      </c>
      <c r="C61" s="18">
        <f>IF(C60=0,0,MAX(0,C60*(1+'Debt Payoff'!D4/12)-MIN(C60*(1+'Debt Payoff'!D4/12),IF(COUNTIF(B60:B60,"&gt;0")=0,'Debt Payoff'!E4+'Debt Payoff'!E10+'Debt Payoff'!C2,'Debt Payoff'!E4))))</f>
        <v>0</v>
      </c>
      <c r="D61" s="18">
        <f>IF(D60=0,0,MAX(0,D60*(1+'Debt Payoff'!D5/12)-MIN(D60*(1+'Debt Payoff'!D5/12),IF(COUNTIF(B60:C60,"&gt;0")=0,'Debt Payoff'!E5+'Debt Payoff'!E10+'Debt Payoff'!E4+'Debt Payoff'!C2,'Debt Payoff'!E5))))</f>
        <v>0</v>
      </c>
      <c r="E61" s="18">
        <f>IF(E60=0,0,MAX(0,E60*(1+'Debt Payoff'!D8/12)-MIN(E60*(1+'Debt Payoff'!D8/12),IF(COUNTIF(B60:D60,"&gt;0")=0,'Debt Payoff'!E8+'Debt Payoff'!E10+'Debt Payoff'!E4+'Debt Payoff'!E5+'Debt Payoff'!C2,'Debt Payoff'!E8))))</f>
        <v>0</v>
      </c>
      <c r="F61" s="18">
        <f>IF(F60=0,0,MAX(0,F60*(1+'Debt Payoff'!D11/12)-MIN(F60*(1+'Debt Payoff'!D11/12),IF(COUNTIF(B60:E60,"&gt;0")=0,'Debt Payoff'!E11+'Debt Payoff'!E10+'Debt Payoff'!E4+'Debt Payoff'!E5+'Debt Payoff'!E8+'Debt Payoff'!C2,'Debt Payoff'!E11))))</f>
        <v>0</v>
      </c>
      <c r="G61" s="18">
        <f>IF(G60=0,0,MAX(0,G60*(1+'Debt Payoff'!D6/12)-MIN(G60*(1+'Debt Payoff'!D6/12),IF(COUNTIF(B60:F60,"&gt;0")=0,'Debt Payoff'!E6+'Debt Payoff'!E10+'Debt Payoff'!E4+'Debt Payoff'!E5+'Debt Payoff'!E8+'Debt Payoff'!E11+'Debt Payoff'!C2,'Debt Payoff'!E6))))</f>
        <v>0</v>
      </c>
      <c r="H61" s="18">
        <f>IF(H60=0,0,MAX(0,H60*(1+'Debt Payoff'!D7/12)-MIN(H60*(1+'Debt Payoff'!D7/12),IF(COUNTIF(B60:G60,"&gt;0")=0,'Debt Payoff'!E7+'Debt Payoff'!E10+'Debt Payoff'!E4+'Debt Payoff'!E5+'Debt Payoff'!E8+'Debt Payoff'!E11+'Debt Payoff'!E6+'Debt Payoff'!C2,'Debt Payoff'!E7))))</f>
        <v>0</v>
      </c>
      <c r="I61" s="18">
        <f>IF(I60=0,0,MAX(0,I60*(1+'Debt Payoff'!D9/12)-MIN(I60*(1+'Debt Payoff'!D9/12),IF(COUNTIF(B60:H60,"&gt;0")=0,'Debt Payoff'!E9+'Debt Payoff'!E10+'Debt Payoff'!E4+'Debt Payoff'!E5+'Debt Payoff'!E8+'Debt Payoff'!E11+'Debt Payoff'!E6+'Debt Payoff'!E7+'Debt Payoff'!C2,'Debt Payoff'!E9))))</f>
        <v>0</v>
      </c>
      <c r="J61" s="18">
        <f>IF(B60=0,0,B60*'Debt Payoff'!D10/12)</f>
        <v>0</v>
      </c>
      <c r="K61" s="18">
        <f>IF(C60=0,0,C60*'Debt Payoff'!D4/12)</f>
        <v>0</v>
      </c>
      <c r="L61" s="18">
        <f>IF(D60=0,0,D60*'Debt Payoff'!D5/12)</f>
        <v>0</v>
      </c>
      <c r="M61" s="18">
        <f>IF(E60=0,0,E60*'Debt Payoff'!D8/12)</f>
        <v>0</v>
      </c>
      <c r="N61" s="18">
        <f>IF(F60=0,0,F60*'Debt Payoff'!D11/12)</f>
        <v>0</v>
      </c>
      <c r="O61" s="18">
        <f>IF(G60=0,0,G60*'Debt Payoff'!D6/12)</f>
        <v>0</v>
      </c>
      <c r="P61" s="18">
        <f>IF(H60=0,0,H60*'Debt Payoff'!D7/12)</f>
        <v>0</v>
      </c>
      <c r="Q61" s="18">
        <f>IF(I60=0,0,I60*'Debt Payoff'!D9/12)</f>
        <v>0</v>
      </c>
    </row>
    <row r="62" spans="1:17" x14ac:dyDescent="0.25">
      <c r="A62">
        <v>60</v>
      </c>
      <c r="B62" s="18">
        <f>IF(B61=0,0,MAX(0,B61*(1+'Debt Payoff'!D10/12)-MIN(B61*(1+'Debt Payoff'!D10/12),'Debt Payoff'!E10+'Debt Payoff'!C2)))</f>
        <v>0</v>
      </c>
      <c r="C62" s="18">
        <f>IF(C61=0,0,MAX(0,C61*(1+'Debt Payoff'!D4/12)-MIN(C61*(1+'Debt Payoff'!D4/12),IF(COUNTIF(B61:B61,"&gt;0")=0,'Debt Payoff'!E4+'Debt Payoff'!E10+'Debt Payoff'!C2,'Debt Payoff'!E4))))</f>
        <v>0</v>
      </c>
      <c r="D62" s="18">
        <f>IF(D61=0,0,MAX(0,D61*(1+'Debt Payoff'!D5/12)-MIN(D61*(1+'Debt Payoff'!D5/12),IF(COUNTIF(B61:C61,"&gt;0")=0,'Debt Payoff'!E5+'Debt Payoff'!E10+'Debt Payoff'!E4+'Debt Payoff'!C2,'Debt Payoff'!E5))))</f>
        <v>0</v>
      </c>
      <c r="E62" s="18">
        <f>IF(E61=0,0,MAX(0,E61*(1+'Debt Payoff'!D8/12)-MIN(E61*(1+'Debt Payoff'!D8/12),IF(COUNTIF(B61:D61,"&gt;0")=0,'Debt Payoff'!E8+'Debt Payoff'!E10+'Debt Payoff'!E4+'Debt Payoff'!E5+'Debt Payoff'!C2,'Debt Payoff'!E8))))</f>
        <v>0</v>
      </c>
      <c r="F62" s="18">
        <f>IF(F61=0,0,MAX(0,F61*(1+'Debt Payoff'!D11/12)-MIN(F61*(1+'Debt Payoff'!D11/12),IF(COUNTIF(B61:E61,"&gt;0")=0,'Debt Payoff'!E11+'Debt Payoff'!E10+'Debt Payoff'!E4+'Debt Payoff'!E5+'Debt Payoff'!E8+'Debt Payoff'!C2,'Debt Payoff'!E11))))</f>
        <v>0</v>
      </c>
      <c r="G62" s="18">
        <f>IF(G61=0,0,MAX(0,G61*(1+'Debt Payoff'!D6/12)-MIN(G61*(1+'Debt Payoff'!D6/12),IF(COUNTIF(B61:F61,"&gt;0")=0,'Debt Payoff'!E6+'Debt Payoff'!E10+'Debt Payoff'!E4+'Debt Payoff'!E5+'Debt Payoff'!E8+'Debt Payoff'!E11+'Debt Payoff'!C2,'Debt Payoff'!E6))))</f>
        <v>0</v>
      </c>
      <c r="H62" s="18">
        <f>IF(H61=0,0,MAX(0,H61*(1+'Debt Payoff'!D7/12)-MIN(H61*(1+'Debt Payoff'!D7/12),IF(COUNTIF(B61:G61,"&gt;0")=0,'Debt Payoff'!E7+'Debt Payoff'!E10+'Debt Payoff'!E4+'Debt Payoff'!E5+'Debt Payoff'!E8+'Debt Payoff'!E11+'Debt Payoff'!E6+'Debt Payoff'!C2,'Debt Payoff'!E7))))</f>
        <v>0</v>
      </c>
      <c r="I62" s="18">
        <f>IF(I61=0,0,MAX(0,I61*(1+'Debt Payoff'!D9/12)-MIN(I61*(1+'Debt Payoff'!D9/12),IF(COUNTIF(B61:H61,"&gt;0")=0,'Debt Payoff'!E9+'Debt Payoff'!E10+'Debt Payoff'!E4+'Debt Payoff'!E5+'Debt Payoff'!E8+'Debt Payoff'!E11+'Debt Payoff'!E6+'Debt Payoff'!E7+'Debt Payoff'!C2,'Debt Payoff'!E9))))</f>
        <v>0</v>
      </c>
      <c r="J62" s="18">
        <f>IF(B61=0,0,B61*'Debt Payoff'!D10/12)</f>
        <v>0</v>
      </c>
      <c r="K62" s="18">
        <f>IF(C61=0,0,C61*'Debt Payoff'!D4/12)</f>
        <v>0</v>
      </c>
      <c r="L62" s="18">
        <f>IF(D61=0,0,D61*'Debt Payoff'!D5/12)</f>
        <v>0</v>
      </c>
      <c r="M62" s="18">
        <f>IF(E61=0,0,E61*'Debt Payoff'!D8/12)</f>
        <v>0</v>
      </c>
      <c r="N62" s="18">
        <f>IF(F61=0,0,F61*'Debt Payoff'!D11/12)</f>
        <v>0</v>
      </c>
      <c r="O62" s="18">
        <f>IF(G61=0,0,G61*'Debt Payoff'!D6/12)</f>
        <v>0</v>
      </c>
      <c r="P62" s="18">
        <f>IF(H61=0,0,H61*'Debt Payoff'!D7/12)</f>
        <v>0</v>
      </c>
      <c r="Q62" s="18">
        <f>IF(I61=0,0,I61*'Debt Payoff'!D9/12)</f>
        <v>0</v>
      </c>
    </row>
    <row r="63" spans="1:17" x14ac:dyDescent="0.25">
      <c r="A63">
        <v>61</v>
      </c>
      <c r="B63" s="18">
        <f>IF(B62=0,0,MAX(0,B62*(1+'Debt Payoff'!D10/12)-MIN(B62*(1+'Debt Payoff'!D10/12),'Debt Payoff'!E10+'Debt Payoff'!C2)))</f>
        <v>0</v>
      </c>
      <c r="C63" s="18">
        <f>IF(C62=0,0,MAX(0,C62*(1+'Debt Payoff'!D4/12)-MIN(C62*(1+'Debt Payoff'!D4/12),IF(COUNTIF(B62:B62,"&gt;0")=0,'Debt Payoff'!E4+'Debt Payoff'!E10+'Debt Payoff'!C2,'Debt Payoff'!E4))))</f>
        <v>0</v>
      </c>
      <c r="D63" s="18">
        <f>IF(D62=0,0,MAX(0,D62*(1+'Debt Payoff'!D5/12)-MIN(D62*(1+'Debt Payoff'!D5/12),IF(COUNTIF(B62:C62,"&gt;0")=0,'Debt Payoff'!E5+'Debt Payoff'!E10+'Debt Payoff'!E4+'Debt Payoff'!C2,'Debt Payoff'!E5))))</f>
        <v>0</v>
      </c>
      <c r="E63" s="18">
        <f>IF(E62=0,0,MAX(0,E62*(1+'Debt Payoff'!D8/12)-MIN(E62*(1+'Debt Payoff'!D8/12),IF(COUNTIF(B62:D62,"&gt;0")=0,'Debt Payoff'!E8+'Debt Payoff'!E10+'Debt Payoff'!E4+'Debt Payoff'!E5+'Debt Payoff'!C2,'Debt Payoff'!E8))))</f>
        <v>0</v>
      </c>
      <c r="F63" s="18">
        <f>IF(F62=0,0,MAX(0,F62*(1+'Debt Payoff'!D11/12)-MIN(F62*(1+'Debt Payoff'!D11/12),IF(COUNTIF(B62:E62,"&gt;0")=0,'Debt Payoff'!E11+'Debt Payoff'!E10+'Debt Payoff'!E4+'Debt Payoff'!E5+'Debt Payoff'!E8+'Debt Payoff'!C2,'Debt Payoff'!E11))))</f>
        <v>0</v>
      </c>
      <c r="G63" s="18">
        <f>IF(G62=0,0,MAX(0,G62*(1+'Debt Payoff'!D6/12)-MIN(G62*(1+'Debt Payoff'!D6/12),IF(COUNTIF(B62:F62,"&gt;0")=0,'Debt Payoff'!E6+'Debt Payoff'!E10+'Debt Payoff'!E4+'Debt Payoff'!E5+'Debt Payoff'!E8+'Debt Payoff'!E11+'Debt Payoff'!C2,'Debt Payoff'!E6))))</f>
        <v>0</v>
      </c>
      <c r="H63" s="18">
        <f>IF(H62=0,0,MAX(0,H62*(1+'Debt Payoff'!D7/12)-MIN(H62*(1+'Debt Payoff'!D7/12),IF(COUNTIF(B62:G62,"&gt;0")=0,'Debt Payoff'!E7+'Debt Payoff'!E10+'Debt Payoff'!E4+'Debt Payoff'!E5+'Debt Payoff'!E8+'Debt Payoff'!E11+'Debt Payoff'!E6+'Debt Payoff'!C2,'Debt Payoff'!E7))))</f>
        <v>0</v>
      </c>
      <c r="I63" s="18">
        <f>IF(I62=0,0,MAX(0,I62*(1+'Debt Payoff'!D9/12)-MIN(I62*(1+'Debt Payoff'!D9/12),IF(COUNTIF(B62:H62,"&gt;0")=0,'Debt Payoff'!E9+'Debt Payoff'!E10+'Debt Payoff'!E4+'Debt Payoff'!E5+'Debt Payoff'!E8+'Debt Payoff'!E11+'Debt Payoff'!E6+'Debt Payoff'!E7+'Debt Payoff'!C2,'Debt Payoff'!E9))))</f>
        <v>0</v>
      </c>
      <c r="J63" s="18">
        <f>IF(B62=0,0,B62*'Debt Payoff'!D10/12)</f>
        <v>0</v>
      </c>
      <c r="K63" s="18">
        <f>IF(C62=0,0,C62*'Debt Payoff'!D4/12)</f>
        <v>0</v>
      </c>
      <c r="L63" s="18">
        <f>IF(D62=0,0,D62*'Debt Payoff'!D5/12)</f>
        <v>0</v>
      </c>
      <c r="M63" s="18">
        <f>IF(E62=0,0,E62*'Debt Payoff'!D8/12)</f>
        <v>0</v>
      </c>
      <c r="N63" s="18">
        <f>IF(F62=0,0,F62*'Debt Payoff'!D11/12)</f>
        <v>0</v>
      </c>
      <c r="O63" s="18">
        <f>IF(G62=0,0,G62*'Debt Payoff'!D6/12)</f>
        <v>0</v>
      </c>
      <c r="P63" s="18">
        <f>IF(H62=0,0,H62*'Debt Payoff'!D7/12)</f>
        <v>0</v>
      </c>
      <c r="Q63" s="18">
        <f>IF(I62=0,0,I62*'Debt Payoff'!D9/12)</f>
        <v>0</v>
      </c>
    </row>
    <row r="64" spans="1:17" x14ac:dyDescent="0.25">
      <c r="A64">
        <v>62</v>
      </c>
      <c r="B64" s="18">
        <f>IF(B63=0,0,MAX(0,B63*(1+'Debt Payoff'!D10/12)-MIN(B63*(1+'Debt Payoff'!D10/12),'Debt Payoff'!E10+'Debt Payoff'!C2)))</f>
        <v>0</v>
      </c>
      <c r="C64" s="18">
        <f>IF(C63=0,0,MAX(0,C63*(1+'Debt Payoff'!D4/12)-MIN(C63*(1+'Debt Payoff'!D4/12),IF(COUNTIF(B63:B63,"&gt;0")=0,'Debt Payoff'!E4+'Debt Payoff'!E10+'Debt Payoff'!C2,'Debt Payoff'!E4))))</f>
        <v>0</v>
      </c>
      <c r="D64" s="18">
        <f>IF(D63=0,0,MAX(0,D63*(1+'Debt Payoff'!D5/12)-MIN(D63*(1+'Debt Payoff'!D5/12),IF(COUNTIF(B63:C63,"&gt;0")=0,'Debt Payoff'!E5+'Debt Payoff'!E10+'Debt Payoff'!E4+'Debt Payoff'!C2,'Debt Payoff'!E5))))</f>
        <v>0</v>
      </c>
      <c r="E64" s="18">
        <f>IF(E63=0,0,MAX(0,E63*(1+'Debt Payoff'!D8/12)-MIN(E63*(1+'Debt Payoff'!D8/12),IF(COUNTIF(B63:D63,"&gt;0")=0,'Debt Payoff'!E8+'Debt Payoff'!E10+'Debt Payoff'!E4+'Debt Payoff'!E5+'Debt Payoff'!C2,'Debt Payoff'!E8))))</f>
        <v>0</v>
      </c>
      <c r="F64" s="18">
        <f>IF(F63=0,0,MAX(0,F63*(1+'Debt Payoff'!D11/12)-MIN(F63*(1+'Debt Payoff'!D11/12),IF(COUNTIF(B63:E63,"&gt;0")=0,'Debt Payoff'!E11+'Debt Payoff'!E10+'Debt Payoff'!E4+'Debt Payoff'!E5+'Debt Payoff'!E8+'Debt Payoff'!C2,'Debt Payoff'!E11))))</f>
        <v>0</v>
      </c>
      <c r="G64" s="18">
        <f>IF(G63=0,0,MAX(0,G63*(1+'Debt Payoff'!D6/12)-MIN(G63*(1+'Debt Payoff'!D6/12),IF(COUNTIF(B63:F63,"&gt;0")=0,'Debt Payoff'!E6+'Debt Payoff'!E10+'Debt Payoff'!E4+'Debt Payoff'!E5+'Debt Payoff'!E8+'Debt Payoff'!E11+'Debt Payoff'!C2,'Debt Payoff'!E6))))</f>
        <v>0</v>
      </c>
      <c r="H64" s="18">
        <f>IF(H63=0,0,MAX(0,H63*(1+'Debt Payoff'!D7/12)-MIN(H63*(1+'Debt Payoff'!D7/12),IF(COUNTIF(B63:G63,"&gt;0")=0,'Debt Payoff'!E7+'Debt Payoff'!E10+'Debt Payoff'!E4+'Debt Payoff'!E5+'Debt Payoff'!E8+'Debt Payoff'!E11+'Debt Payoff'!E6+'Debt Payoff'!C2,'Debt Payoff'!E7))))</f>
        <v>0</v>
      </c>
      <c r="I64" s="18">
        <f>IF(I63=0,0,MAX(0,I63*(1+'Debt Payoff'!D9/12)-MIN(I63*(1+'Debt Payoff'!D9/12),IF(COUNTIF(B63:H63,"&gt;0")=0,'Debt Payoff'!E9+'Debt Payoff'!E10+'Debt Payoff'!E4+'Debt Payoff'!E5+'Debt Payoff'!E8+'Debt Payoff'!E11+'Debt Payoff'!E6+'Debt Payoff'!E7+'Debt Payoff'!C2,'Debt Payoff'!E9))))</f>
        <v>0</v>
      </c>
      <c r="J64" s="18">
        <f>IF(B63=0,0,B63*'Debt Payoff'!D10/12)</f>
        <v>0</v>
      </c>
      <c r="K64" s="18">
        <f>IF(C63=0,0,C63*'Debt Payoff'!D4/12)</f>
        <v>0</v>
      </c>
      <c r="L64" s="18">
        <f>IF(D63=0,0,D63*'Debt Payoff'!D5/12)</f>
        <v>0</v>
      </c>
      <c r="M64" s="18">
        <f>IF(E63=0,0,E63*'Debt Payoff'!D8/12)</f>
        <v>0</v>
      </c>
      <c r="N64" s="18">
        <f>IF(F63=0,0,F63*'Debt Payoff'!D11/12)</f>
        <v>0</v>
      </c>
      <c r="O64" s="18">
        <f>IF(G63=0,0,G63*'Debt Payoff'!D6/12)</f>
        <v>0</v>
      </c>
      <c r="P64" s="18">
        <f>IF(H63=0,0,H63*'Debt Payoff'!D7/12)</f>
        <v>0</v>
      </c>
      <c r="Q64" s="18">
        <f>IF(I63=0,0,I63*'Debt Payoff'!D9/12)</f>
        <v>0</v>
      </c>
    </row>
    <row r="65" spans="1:17" x14ac:dyDescent="0.25">
      <c r="A65">
        <v>63</v>
      </c>
      <c r="B65" s="18">
        <f>IF(B64=0,0,MAX(0,B64*(1+'Debt Payoff'!D10/12)-MIN(B64*(1+'Debt Payoff'!D10/12),'Debt Payoff'!E10+'Debt Payoff'!C2)))</f>
        <v>0</v>
      </c>
      <c r="C65" s="18">
        <f>IF(C64=0,0,MAX(0,C64*(1+'Debt Payoff'!D4/12)-MIN(C64*(1+'Debt Payoff'!D4/12),IF(COUNTIF(B64:B64,"&gt;0")=0,'Debt Payoff'!E4+'Debt Payoff'!E10+'Debt Payoff'!C2,'Debt Payoff'!E4))))</f>
        <v>0</v>
      </c>
      <c r="D65" s="18">
        <f>IF(D64=0,0,MAX(0,D64*(1+'Debt Payoff'!D5/12)-MIN(D64*(1+'Debt Payoff'!D5/12),IF(COUNTIF(B64:C64,"&gt;0")=0,'Debt Payoff'!E5+'Debt Payoff'!E10+'Debt Payoff'!E4+'Debt Payoff'!C2,'Debt Payoff'!E5))))</f>
        <v>0</v>
      </c>
      <c r="E65" s="18">
        <f>IF(E64=0,0,MAX(0,E64*(1+'Debt Payoff'!D8/12)-MIN(E64*(1+'Debt Payoff'!D8/12),IF(COUNTIF(B64:D64,"&gt;0")=0,'Debt Payoff'!E8+'Debt Payoff'!E10+'Debt Payoff'!E4+'Debt Payoff'!E5+'Debt Payoff'!C2,'Debt Payoff'!E8))))</f>
        <v>0</v>
      </c>
      <c r="F65" s="18">
        <f>IF(F64=0,0,MAX(0,F64*(1+'Debt Payoff'!D11/12)-MIN(F64*(1+'Debt Payoff'!D11/12),IF(COUNTIF(B64:E64,"&gt;0")=0,'Debt Payoff'!E11+'Debt Payoff'!E10+'Debt Payoff'!E4+'Debt Payoff'!E5+'Debt Payoff'!E8+'Debt Payoff'!C2,'Debt Payoff'!E11))))</f>
        <v>0</v>
      </c>
      <c r="G65" s="18">
        <f>IF(G64=0,0,MAX(0,G64*(1+'Debt Payoff'!D6/12)-MIN(G64*(1+'Debt Payoff'!D6/12),IF(COUNTIF(B64:F64,"&gt;0")=0,'Debt Payoff'!E6+'Debt Payoff'!E10+'Debt Payoff'!E4+'Debt Payoff'!E5+'Debt Payoff'!E8+'Debt Payoff'!E11+'Debt Payoff'!C2,'Debt Payoff'!E6))))</f>
        <v>0</v>
      </c>
      <c r="H65" s="18">
        <f>IF(H64=0,0,MAX(0,H64*(1+'Debt Payoff'!D7/12)-MIN(H64*(1+'Debt Payoff'!D7/12),IF(COUNTIF(B64:G64,"&gt;0")=0,'Debt Payoff'!E7+'Debt Payoff'!E10+'Debt Payoff'!E4+'Debt Payoff'!E5+'Debt Payoff'!E8+'Debt Payoff'!E11+'Debt Payoff'!E6+'Debt Payoff'!C2,'Debt Payoff'!E7))))</f>
        <v>0</v>
      </c>
      <c r="I65" s="18">
        <f>IF(I64=0,0,MAX(0,I64*(1+'Debt Payoff'!D9/12)-MIN(I64*(1+'Debt Payoff'!D9/12),IF(COUNTIF(B64:H64,"&gt;0")=0,'Debt Payoff'!E9+'Debt Payoff'!E10+'Debt Payoff'!E4+'Debt Payoff'!E5+'Debt Payoff'!E8+'Debt Payoff'!E11+'Debt Payoff'!E6+'Debt Payoff'!E7+'Debt Payoff'!C2,'Debt Payoff'!E9))))</f>
        <v>0</v>
      </c>
      <c r="J65" s="18">
        <f>IF(B64=0,0,B64*'Debt Payoff'!D10/12)</f>
        <v>0</v>
      </c>
      <c r="K65" s="18">
        <f>IF(C64=0,0,C64*'Debt Payoff'!D4/12)</f>
        <v>0</v>
      </c>
      <c r="L65" s="18">
        <f>IF(D64=0,0,D64*'Debt Payoff'!D5/12)</f>
        <v>0</v>
      </c>
      <c r="M65" s="18">
        <f>IF(E64=0,0,E64*'Debt Payoff'!D8/12)</f>
        <v>0</v>
      </c>
      <c r="N65" s="18">
        <f>IF(F64=0,0,F64*'Debt Payoff'!D11/12)</f>
        <v>0</v>
      </c>
      <c r="O65" s="18">
        <f>IF(G64=0,0,G64*'Debt Payoff'!D6/12)</f>
        <v>0</v>
      </c>
      <c r="P65" s="18">
        <f>IF(H64=0,0,H64*'Debt Payoff'!D7/12)</f>
        <v>0</v>
      </c>
      <c r="Q65" s="18">
        <f>IF(I64=0,0,I64*'Debt Payoff'!D9/12)</f>
        <v>0</v>
      </c>
    </row>
    <row r="66" spans="1:17" x14ac:dyDescent="0.25">
      <c r="A66">
        <v>64</v>
      </c>
      <c r="B66" s="18">
        <f>IF(B65=0,0,MAX(0,B65*(1+'Debt Payoff'!D10/12)-MIN(B65*(1+'Debt Payoff'!D10/12),'Debt Payoff'!E10+'Debt Payoff'!C2)))</f>
        <v>0</v>
      </c>
      <c r="C66" s="18">
        <f>IF(C65=0,0,MAX(0,C65*(1+'Debt Payoff'!D4/12)-MIN(C65*(1+'Debt Payoff'!D4/12),IF(COUNTIF(B65:B65,"&gt;0")=0,'Debt Payoff'!E4+'Debt Payoff'!E10+'Debt Payoff'!C2,'Debt Payoff'!E4))))</f>
        <v>0</v>
      </c>
      <c r="D66" s="18">
        <f>IF(D65=0,0,MAX(0,D65*(1+'Debt Payoff'!D5/12)-MIN(D65*(1+'Debt Payoff'!D5/12),IF(COUNTIF(B65:C65,"&gt;0")=0,'Debt Payoff'!E5+'Debt Payoff'!E10+'Debt Payoff'!E4+'Debt Payoff'!C2,'Debt Payoff'!E5))))</f>
        <v>0</v>
      </c>
      <c r="E66" s="18">
        <f>IF(E65=0,0,MAX(0,E65*(1+'Debt Payoff'!D8/12)-MIN(E65*(1+'Debt Payoff'!D8/12),IF(COUNTIF(B65:D65,"&gt;0")=0,'Debt Payoff'!E8+'Debt Payoff'!E10+'Debt Payoff'!E4+'Debt Payoff'!E5+'Debt Payoff'!C2,'Debt Payoff'!E8))))</f>
        <v>0</v>
      </c>
      <c r="F66" s="18">
        <f>IF(F65=0,0,MAX(0,F65*(1+'Debt Payoff'!D11/12)-MIN(F65*(1+'Debt Payoff'!D11/12),IF(COUNTIF(B65:E65,"&gt;0")=0,'Debt Payoff'!E11+'Debt Payoff'!E10+'Debt Payoff'!E4+'Debt Payoff'!E5+'Debt Payoff'!E8+'Debt Payoff'!C2,'Debt Payoff'!E11))))</f>
        <v>0</v>
      </c>
      <c r="G66" s="18">
        <f>IF(G65=0,0,MAX(0,G65*(1+'Debt Payoff'!D6/12)-MIN(G65*(1+'Debt Payoff'!D6/12),IF(COUNTIF(B65:F65,"&gt;0")=0,'Debt Payoff'!E6+'Debt Payoff'!E10+'Debt Payoff'!E4+'Debt Payoff'!E5+'Debt Payoff'!E8+'Debt Payoff'!E11+'Debt Payoff'!C2,'Debt Payoff'!E6))))</f>
        <v>0</v>
      </c>
      <c r="H66" s="18">
        <f>IF(H65=0,0,MAX(0,H65*(1+'Debt Payoff'!D7/12)-MIN(H65*(1+'Debt Payoff'!D7/12),IF(COUNTIF(B65:G65,"&gt;0")=0,'Debt Payoff'!E7+'Debt Payoff'!E10+'Debt Payoff'!E4+'Debt Payoff'!E5+'Debt Payoff'!E8+'Debt Payoff'!E11+'Debt Payoff'!E6+'Debt Payoff'!C2,'Debt Payoff'!E7))))</f>
        <v>0</v>
      </c>
      <c r="I66" s="18">
        <f>IF(I65=0,0,MAX(0,I65*(1+'Debt Payoff'!D9/12)-MIN(I65*(1+'Debt Payoff'!D9/12),IF(COUNTIF(B65:H65,"&gt;0")=0,'Debt Payoff'!E9+'Debt Payoff'!E10+'Debt Payoff'!E4+'Debt Payoff'!E5+'Debt Payoff'!E8+'Debt Payoff'!E11+'Debt Payoff'!E6+'Debt Payoff'!E7+'Debt Payoff'!C2,'Debt Payoff'!E9))))</f>
        <v>0</v>
      </c>
      <c r="J66" s="18">
        <f>IF(B65=0,0,B65*'Debt Payoff'!D10/12)</f>
        <v>0</v>
      </c>
      <c r="K66" s="18">
        <f>IF(C65=0,0,C65*'Debt Payoff'!D4/12)</f>
        <v>0</v>
      </c>
      <c r="L66" s="18">
        <f>IF(D65=0,0,D65*'Debt Payoff'!D5/12)</f>
        <v>0</v>
      </c>
      <c r="M66" s="18">
        <f>IF(E65=0,0,E65*'Debt Payoff'!D8/12)</f>
        <v>0</v>
      </c>
      <c r="N66" s="18">
        <f>IF(F65=0,0,F65*'Debt Payoff'!D11/12)</f>
        <v>0</v>
      </c>
      <c r="O66" s="18">
        <f>IF(G65=0,0,G65*'Debt Payoff'!D6/12)</f>
        <v>0</v>
      </c>
      <c r="P66" s="18">
        <f>IF(H65=0,0,H65*'Debt Payoff'!D7/12)</f>
        <v>0</v>
      </c>
      <c r="Q66" s="18">
        <f>IF(I65=0,0,I65*'Debt Payoff'!D9/12)</f>
        <v>0</v>
      </c>
    </row>
    <row r="67" spans="1:17" x14ac:dyDescent="0.25">
      <c r="A67">
        <v>65</v>
      </c>
      <c r="B67" s="18">
        <f>IF(B66=0,0,MAX(0,B66*(1+'Debt Payoff'!D10/12)-MIN(B66*(1+'Debt Payoff'!D10/12),'Debt Payoff'!E10+'Debt Payoff'!C2)))</f>
        <v>0</v>
      </c>
      <c r="C67" s="18">
        <f>IF(C66=0,0,MAX(0,C66*(1+'Debt Payoff'!D4/12)-MIN(C66*(1+'Debt Payoff'!D4/12),IF(COUNTIF(B66:B66,"&gt;0")=0,'Debt Payoff'!E4+'Debt Payoff'!E10+'Debt Payoff'!C2,'Debt Payoff'!E4))))</f>
        <v>0</v>
      </c>
      <c r="D67" s="18">
        <f>IF(D66=0,0,MAX(0,D66*(1+'Debt Payoff'!D5/12)-MIN(D66*(1+'Debt Payoff'!D5/12),IF(COUNTIF(B66:C66,"&gt;0")=0,'Debt Payoff'!E5+'Debt Payoff'!E10+'Debt Payoff'!E4+'Debt Payoff'!C2,'Debt Payoff'!E5))))</f>
        <v>0</v>
      </c>
      <c r="E67" s="18">
        <f>IF(E66=0,0,MAX(0,E66*(1+'Debt Payoff'!D8/12)-MIN(E66*(1+'Debt Payoff'!D8/12),IF(COUNTIF(B66:D66,"&gt;0")=0,'Debt Payoff'!E8+'Debt Payoff'!E10+'Debt Payoff'!E4+'Debt Payoff'!E5+'Debt Payoff'!C2,'Debt Payoff'!E8))))</f>
        <v>0</v>
      </c>
      <c r="F67" s="18">
        <f>IF(F66=0,0,MAX(0,F66*(1+'Debt Payoff'!D11/12)-MIN(F66*(1+'Debt Payoff'!D11/12),IF(COUNTIF(B66:E66,"&gt;0")=0,'Debt Payoff'!E11+'Debt Payoff'!E10+'Debt Payoff'!E4+'Debt Payoff'!E5+'Debt Payoff'!E8+'Debt Payoff'!C2,'Debt Payoff'!E11))))</f>
        <v>0</v>
      </c>
      <c r="G67" s="18">
        <f>IF(G66=0,0,MAX(0,G66*(1+'Debt Payoff'!D6/12)-MIN(G66*(1+'Debt Payoff'!D6/12),IF(COUNTIF(B66:F66,"&gt;0")=0,'Debt Payoff'!E6+'Debt Payoff'!E10+'Debt Payoff'!E4+'Debt Payoff'!E5+'Debt Payoff'!E8+'Debt Payoff'!E11+'Debt Payoff'!C2,'Debt Payoff'!E6))))</f>
        <v>0</v>
      </c>
      <c r="H67" s="18">
        <f>IF(H66=0,0,MAX(0,H66*(1+'Debt Payoff'!D7/12)-MIN(H66*(1+'Debt Payoff'!D7/12),IF(COUNTIF(B66:G66,"&gt;0")=0,'Debt Payoff'!E7+'Debt Payoff'!E10+'Debt Payoff'!E4+'Debt Payoff'!E5+'Debt Payoff'!E8+'Debt Payoff'!E11+'Debt Payoff'!E6+'Debt Payoff'!C2,'Debt Payoff'!E7))))</f>
        <v>0</v>
      </c>
      <c r="I67" s="18">
        <f>IF(I66=0,0,MAX(0,I66*(1+'Debt Payoff'!D9/12)-MIN(I66*(1+'Debt Payoff'!D9/12),IF(COUNTIF(B66:H66,"&gt;0")=0,'Debt Payoff'!E9+'Debt Payoff'!E10+'Debt Payoff'!E4+'Debt Payoff'!E5+'Debt Payoff'!E8+'Debt Payoff'!E11+'Debt Payoff'!E6+'Debt Payoff'!E7+'Debt Payoff'!C2,'Debt Payoff'!E9))))</f>
        <v>0</v>
      </c>
      <c r="J67" s="18">
        <f>IF(B66=0,0,B66*'Debt Payoff'!D10/12)</f>
        <v>0</v>
      </c>
      <c r="K67" s="18">
        <f>IF(C66=0,0,C66*'Debt Payoff'!D4/12)</f>
        <v>0</v>
      </c>
      <c r="L67" s="18">
        <f>IF(D66=0,0,D66*'Debt Payoff'!D5/12)</f>
        <v>0</v>
      </c>
      <c r="M67" s="18">
        <f>IF(E66=0,0,E66*'Debt Payoff'!D8/12)</f>
        <v>0</v>
      </c>
      <c r="N67" s="18">
        <f>IF(F66=0,0,F66*'Debt Payoff'!D11/12)</f>
        <v>0</v>
      </c>
      <c r="O67" s="18">
        <f>IF(G66=0,0,G66*'Debt Payoff'!D6/12)</f>
        <v>0</v>
      </c>
      <c r="P67" s="18">
        <f>IF(H66=0,0,H66*'Debt Payoff'!D7/12)</f>
        <v>0</v>
      </c>
      <c r="Q67" s="18">
        <f>IF(I66=0,0,I66*'Debt Payoff'!D9/12)</f>
        <v>0</v>
      </c>
    </row>
    <row r="68" spans="1:17" x14ac:dyDescent="0.25">
      <c r="A68">
        <v>66</v>
      </c>
      <c r="B68" s="18">
        <f>IF(B67=0,0,MAX(0,B67*(1+'Debt Payoff'!D10/12)-MIN(B67*(1+'Debt Payoff'!D10/12),'Debt Payoff'!E10+'Debt Payoff'!C2)))</f>
        <v>0</v>
      </c>
      <c r="C68" s="18">
        <f>IF(C67=0,0,MAX(0,C67*(1+'Debt Payoff'!D4/12)-MIN(C67*(1+'Debt Payoff'!D4/12),IF(COUNTIF(B67:B67,"&gt;0")=0,'Debt Payoff'!E4+'Debt Payoff'!E10+'Debt Payoff'!C2,'Debt Payoff'!E4))))</f>
        <v>0</v>
      </c>
      <c r="D68" s="18">
        <f>IF(D67=0,0,MAX(0,D67*(1+'Debt Payoff'!D5/12)-MIN(D67*(1+'Debt Payoff'!D5/12),IF(COUNTIF(B67:C67,"&gt;0")=0,'Debt Payoff'!E5+'Debt Payoff'!E10+'Debt Payoff'!E4+'Debt Payoff'!C2,'Debt Payoff'!E5))))</f>
        <v>0</v>
      </c>
      <c r="E68" s="18">
        <f>IF(E67=0,0,MAX(0,E67*(1+'Debt Payoff'!D8/12)-MIN(E67*(1+'Debt Payoff'!D8/12),IF(COUNTIF(B67:D67,"&gt;0")=0,'Debt Payoff'!E8+'Debt Payoff'!E10+'Debt Payoff'!E4+'Debt Payoff'!E5+'Debt Payoff'!C2,'Debt Payoff'!E8))))</f>
        <v>0</v>
      </c>
      <c r="F68" s="18">
        <f>IF(F67=0,0,MAX(0,F67*(1+'Debt Payoff'!D11/12)-MIN(F67*(1+'Debt Payoff'!D11/12),IF(COUNTIF(B67:E67,"&gt;0")=0,'Debt Payoff'!E11+'Debt Payoff'!E10+'Debt Payoff'!E4+'Debt Payoff'!E5+'Debt Payoff'!E8+'Debt Payoff'!C2,'Debt Payoff'!E11))))</f>
        <v>0</v>
      </c>
      <c r="G68" s="18">
        <f>IF(G67=0,0,MAX(0,G67*(1+'Debt Payoff'!D6/12)-MIN(G67*(1+'Debt Payoff'!D6/12),IF(COUNTIF(B67:F67,"&gt;0")=0,'Debt Payoff'!E6+'Debt Payoff'!E10+'Debt Payoff'!E4+'Debt Payoff'!E5+'Debt Payoff'!E8+'Debt Payoff'!E11+'Debt Payoff'!C2,'Debt Payoff'!E6))))</f>
        <v>0</v>
      </c>
      <c r="H68" s="18">
        <f>IF(H67=0,0,MAX(0,H67*(1+'Debt Payoff'!D7/12)-MIN(H67*(1+'Debt Payoff'!D7/12),IF(COUNTIF(B67:G67,"&gt;0")=0,'Debt Payoff'!E7+'Debt Payoff'!E10+'Debt Payoff'!E4+'Debt Payoff'!E5+'Debt Payoff'!E8+'Debt Payoff'!E11+'Debt Payoff'!E6+'Debt Payoff'!C2,'Debt Payoff'!E7))))</f>
        <v>0</v>
      </c>
      <c r="I68" s="18">
        <f>IF(I67=0,0,MAX(0,I67*(1+'Debt Payoff'!D9/12)-MIN(I67*(1+'Debt Payoff'!D9/12),IF(COUNTIF(B67:H67,"&gt;0")=0,'Debt Payoff'!E9+'Debt Payoff'!E10+'Debt Payoff'!E4+'Debt Payoff'!E5+'Debt Payoff'!E8+'Debt Payoff'!E11+'Debt Payoff'!E6+'Debt Payoff'!E7+'Debt Payoff'!C2,'Debt Payoff'!E9))))</f>
        <v>0</v>
      </c>
      <c r="J68" s="18">
        <f>IF(B67=0,0,B67*'Debt Payoff'!D10/12)</f>
        <v>0</v>
      </c>
      <c r="K68" s="18">
        <f>IF(C67=0,0,C67*'Debt Payoff'!D4/12)</f>
        <v>0</v>
      </c>
      <c r="L68" s="18">
        <f>IF(D67=0,0,D67*'Debt Payoff'!D5/12)</f>
        <v>0</v>
      </c>
      <c r="M68" s="18">
        <f>IF(E67=0,0,E67*'Debt Payoff'!D8/12)</f>
        <v>0</v>
      </c>
      <c r="N68" s="18">
        <f>IF(F67=0,0,F67*'Debt Payoff'!D11/12)</f>
        <v>0</v>
      </c>
      <c r="O68" s="18">
        <f>IF(G67=0,0,G67*'Debt Payoff'!D6/12)</f>
        <v>0</v>
      </c>
      <c r="P68" s="18">
        <f>IF(H67=0,0,H67*'Debt Payoff'!D7/12)</f>
        <v>0</v>
      </c>
      <c r="Q68" s="18">
        <f>IF(I67=0,0,I67*'Debt Payoff'!D9/12)</f>
        <v>0</v>
      </c>
    </row>
    <row r="69" spans="1:17" x14ac:dyDescent="0.25">
      <c r="A69">
        <v>67</v>
      </c>
      <c r="B69" s="18">
        <f>IF(B68=0,0,MAX(0,B68*(1+'Debt Payoff'!D10/12)-MIN(B68*(1+'Debt Payoff'!D10/12),'Debt Payoff'!E10+'Debt Payoff'!C2)))</f>
        <v>0</v>
      </c>
      <c r="C69" s="18">
        <f>IF(C68=0,0,MAX(0,C68*(1+'Debt Payoff'!D4/12)-MIN(C68*(1+'Debt Payoff'!D4/12),IF(COUNTIF(B68:B68,"&gt;0")=0,'Debt Payoff'!E4+'Debt Payoff'!E10+'Debt Payoff'!C2,'Debt Payoff'!E4))))</f>
        <v>0</v>
      </c>
      <c r="D69" s="18">
        <f>IF(D68=0,0,MAX(0,D68*(1+'Debt Payoff'!D5/12)-MIN(D68*(1+'Debt Payoff'!D5/12),IF(COUNTIF(B68:C68,"&gt;0")=0,'Debt Payoff'!E5+'Debt Payoff'!E10+'Debt Payoff'!E4+'Debt Payoff'!C2,'Debt Payoff'!E5))))</f>
        <v>0</v>
      </c>
      <c r="E69" s="18">
        <f>IF(E68=0,0,MAX(0,E68*(1+'Debt Payoff'!D8/12)-MIN(E68*(1+'Debt Payoff'!D8/12),IF(COUNTIF(B68:D68,"&gt;0")=0,'Debt Payoff'!E8+'Debt Payoff'!E10+'Debt Payoff'!E4+'Debt Payoff'!E5+'Debt Payoff'!C2,'Debt Payoff'!E8))))</f>
        <v>0</v>
      </c>
      <c r="F69" s="18">
        <f>IF(F68=0,0,MAX(0,F68*(1+'Debt Payoff'!D11/12)-MIN(F68*(1+'Debt Payoff'!D11/12),IF(COUNTIF(B68:E68,"&gt;0")=0,'Debt Payoff'!E11+'Debt Payoff'!E10+'Debt Payoff'!E4+'Debt Payoff'!E5+'Debt Payoff'!E8+'Debt Payoff'!C2,'Debt Payoff'!E11))))</f>
        <v>0</v>
      </c>
      <c r="G69" s="18">
        <f>IF(G68=0,0,MAX(0,G68*(1+'Debt Payoff'!D6/12)-MIN(G68*(1+'Debt Payoff'!D6/12),IF(COUNTIF(B68:F68,"&gt;0")=0,'Debt Payoff'!E6+'Debt Payoff'!E10+'Debt Payoff'!E4+'Debt Payoff'!E5+'Debt Payoff'!E8+'Debt Payoff'!E11+'Debt Payoff'!C2,'Debt Payoff'!E6))))</f>
        <v>0</v>
      </c>
      <c r="H69" s="18">
        <f>IF(H68=0,0,MAX(0,H68*(1+'Debt Payoff'!D7/12)-MIN(H68*(1+'Debt Payoff'!D7/12),IF(COUNTIF(B68:G68,"&gt;0")=0,'Debt Payoff'!E7+'Debt Payoff'!E10+'Debt Payoff'!E4+'Debt Payoff'!E5+'Debt Payoff'!E8+'Debt Payoff'!E11+'Debt Payoff'!E6+'Debt Payoff'!C2,'Debt Payoff'!E7))))</f>
        <v>0</v>
      </c>
      <c r="I69" s="18">
        <f>IF(I68=0,0,MAX(0,I68*(1+'Debt Payoff'!D9/12)-MIN(I68*(1+'Debt Payoff'!D9/12),IF(COUNTIF(B68:H68,"&gt;0")=0,'Debt Payoff'!E9+'Debt Payoff'!E10+'Debt Payoff'!E4+'Debt Payoff'!E5+'Debt Payoff'!E8+'Debt Payoff'!E11+'Debt Payoff'!E6+'Debt Payoff'!E7+'Debt Payoff'!C2,'Debt Payoff'!E9))))</f>
        <v>0</v>
      </c>
      <c r="J69" s="18">
        <f>IF(B68=0,0,B68*'Debt Payoff'!D10/12)</f>
        <v>0</v>
      </c>
      <c r="K69" s="18">
        <f>IF(C68=0,0,C68*'Debt Payoff'!D4/12)</f>
        <v>0</v>
      </c>
      <c r="L69" s="18">
        <f>IF(D68=0,0,D68*'Debt Payoff'!D5/12)</f>
        <v>0</v>
      </c>
      <c r="M69" s="18">
        <f>IF(E68=0,0,E68*'Debt Payoff'!D8/12)</f>
        <v>0</v>
      </c>
      <c r="N69" s="18">
        <f>IF(F68=0,0,F68*'Debt Payoff'!D11/12)</f>
        <v>0</v>
      </c>
      <c r="O69" s="18">
        <f>IF(G68=0,0,G68*'Debt Payoff'!D6/12)</f>
        <v>0</v>
      </c>
      <c r="P69" s="18">
        <f>IF(H68=0,0,H68*'Debt Payoff'!D7/12)</f>
        <v>0</v>
      </c>
      <c r="Q69" s="18">
        <f>IF(I68=0,0,I68*'Debt Payoff'!D9/12)</f>
        <v>0</v>
      </c>
    </row>
    <row r="70" spans="1:17" x14ac:dyDescent="0.25">
      <c r="A70">
        <v>68</v>
      </c>
      <c r="B70" s="18">
        <f>IF(B69=0,0,MAX(0,B69*(1+'Debt Payoff'!D10/12)-MIN(B69*(1+'Debt Payoff'!D10/12),'Debt Payoff'!E10+'Debt Payoff'!C2)))</f>
        <v>0</v>
      </c>
      <c r="C70" s="18">
        <f>IF(C69=0,0,MAX(0,C69*(1+'Debt Payoff'!D4/12)-MIN(C69*(1+'Debt Payoff'!D4/12),IF(COUNTIF(B69:B69,"&gt;0")=0,'Debt Payoff'!E4+'Debt Payoff'!E10+'Debt Payoff'!C2,'Debt Payoff'!E4))))</f>
        <v>0</v>
      </c>
      <c r="D70" s="18">
        <f>IF(D69=0,0,MAX(0,D69*(1+'Debt Payoff'!D5/12)-MIN(D69*(1+'Debt Payoff'!D5/12),IF(COUNTIF(B69:C69,"&gt;0")=0,'Debt Payoff'!E5+'Debt Payoff'!E10+'Debt Payoff'!E4+'Debt Payoff'!C2,'Debt Payoff'!E5))))</f>
        <v>0</v>
      </c>
      <c r="E70" s="18">
        <f>IF(E69=0,0,MAX(0,E69*(1+'Debt Payoff'!D8/12)-MIN(E69*(1+'Debt Payoff'!D8/12),IF(COUNTIF(B69:D69,"&gt;0")=0,'Debt Payoff'!E8+'Debt Payoff'!E10+'Debt Payoff'!E4+'Debt Payoff'!E5+'Debt Payoff'!C2,'Debt Payoff'!E8))))</f>
        <v>0</v>
      </c>
      <c r="F70" s="18">
        <f>IF(F69=0,0,MAX(0,F69*(1+'Debt Payoff'!D11/12)-MIN(F69*(1+'Debt Payoff'!D11/12),IF(COUNTIF(B69:E69,"&gt;0")=0,'Debt Payoff'!E11+'Debt Payoff'!E10+'Debt Payoff'!E4+'Debt Payoff'!E5+'Debt Payoff'!E8+'Debt Payoff'!C2,'Debt Payoff'!E11))))</f>
        <v>0</v>
      </c>
      <c r="G70" s="18">
        <f>IF(G69=0,0,MAX(0,G69*(1+'Debt Payoff'!D6/12)-MIN(G69*(1+'Debt Payoff'!D6/12),IF(COUNTIF(B69:F69,"&gt;0")=0,'Debt Payoff'!E6+'Debt Payoff'!E10+'Debt Payoff'!E4+'Debt Payoff'!E5+'Debt Payoff'!E8+'Debt Payoff'!E11+'Debt Payoff'!C2,'Debt Payoff'!E6))))</f>
        <v>0</v>
      </c>
      <c r="H70" s="18">
        <f>IF(H69=0,0,MAX(0,H69*(1+'Debt Payoff'!D7/12)-MIN(H69*(1+'Debt Payoff'!D7/12),IF(COUNTIF(B69:G69,"&gt;0")=0,'Debt Payoff'!E7+'Debt Payoff'!E10+'Debt Payoff'!E4+'Debt Payoff'!E5+'Debt Payoff'!E8+'Debt Payoff'!E11+'Debt Payoff'!E6+'Debt Payoff'!C2,'Debt Payoff'!E7))))</f>
        <v>0</v>
      </c>
      <c r="I70" s="18">
        <f>IF(I69=0,0,MAX(0,I69*(1+'Debt Payoff'!D9/12)-MIN(I69*(1+'Debt Payoff'!D9/12),IF(COUNTIF(B69:H69,"&gt;0")=0,'Debt Payoff'!E9+'Debt Payoff'!E10+'Debt Payoff'!E4+'Debt Payoff'!E5+'Debt Payoff'!E8+'Debt Payoff'!E11+'Debt Payoff'!E6+'Debt Payoff'!E7+'Debt Payoff'!C2,'Debt Payoff'!E9))))</f>
        <v>0</v>
      </c>
      <c r="J70" s="18">
        <f>IF(B69=0,0,B69*'Debt Payoff'!D10/12)</f>
        <v>0</v>
      </c>
      <c r="K70" s="18">
        <f>IF(C69=0,0,C69*'Debt Payoff'!D4/12)</f>
        <v>0</v>
      </c>
      <c r="L70" s="18">
        <f>IF(D69=0,0,D69*'Debt Payoff'!D5/12)</f>
        <v>0</v>
      </c>
      <c r="M70" s="18">
        <f>IF(E69=0,0,E69*'Debt Payoff'!D8/12)</f>
        <v>0</v>
      </c>
      <c r="N70" s="18">
        <f>IF(F69=0,0,F69*'Debt Payoff'!D11/12)</f>
        <v>0</v>
      </c>
      <c r="O70" s="18">
        <f>IF(G69=0,0,G69*'Debt Payoff'!D6/12)</f>
        <v>0</v>
      </c>
      <c r="P70" s="18">
        <f>IF(H69=0,0,H69*'Debt Payoff'!D7/12)</f>
        <v>0</v>
      </c>
      <c r="Q70" s="18">
        <f>IF(I69=0,0,I69*'Debt Payoff'!D9/12)</f>
        <v>0</v>
      </c>
    </row>
    <row r="71" spans="1:17" x14ac:dyDescent="0.25">
      <c r="A71">
        <v>69</v>
      </c>
      <c r="B71" s="18">
        <f>IF(B70=0,0,MAX(0,B70*(1+'Debt Payoff'!D10/12)-MIN(B70*(1+'Debt Payoff'!D10/12),'Debt Payoff'!E10+'Debt Payoff'!C2)))</f>
        <v>0</v>
      </c>
      <c r="C71" s="18">
        <f>IF(C70=0,0,MAX(0,C70*(1+'Debt Payoff'!D4/12)-MIN(C70*(1+'Debt Payoff'!D4/12),IF(COUNTIF(B70:B70,"&gt;0")=0,'Debt Payoff'!E4+'Debt Payoff'!E10+'Debt Payoff'!C2,'Debt Payoff'!E4))))</f>
        <v>0</v>
      </c>
      <c r="D71" s="18">
        <f>IF(D70=0,0,MAX(0,D70*(1+'Debt Payoff'!D5/12)-MIN(D70*(1+'Debt Payoff'!D5/12),IF(COUNTIF(B70:C70,"&gt;0")=0,'Debt Payoff'!E5+'Debt Payoff'!E10+'Debt Payoff'!E4+'Debt Payoff'!C2,'Debt Payoff'!E5))))</f>
        <v>0</v>
      </c>
      <c r="E71" s="18">
        <f>IF(E70=0,0,MAX(0,E70*(1+'Debt Payoff'!D8/12)-MIN(E70*(1+'Debt Payoff'!D8/12),IF(COUNTIF(B70:D70,"&gt;0")=0,'Debt Payoff'!E8+'Debt Payoff'!E10+'Debt Payoff'!E4+'Debt Payoff'!E5+'Debt Payoff'!C2,'Debt Payoff'!E8))))</f>
        <v>0</v>
      </c>
      <c r="F71" s="18">
        <f>IF(F70=0,0,MAX(0,F70*(1+'Debt Payoff'!D11/12)-MIN(F70*(1+'Debt Payoff'!D11/12),IF(COUNTIF(B70:E70,"&gt;0")=0,'Debt Payoff'!E11+'Debt Payoff'!E10+'Debt Payoff'!E4+'Debt Payoff'!E5+'Debt Payoff'!E8+'Debt Payoff'!C2,'Debt Payoff'!E11))))</f>
        <v>0</v>
      </c>
      <c r="G71" s="18">
        <f>IF(G70=0,0,MAX(0,G70*(1+'Debt Payoff'!D6/12)-MIN(G70*(1+'Debt Payoff'!D6/12),IF(COUNTIF(B70:F70,"&gt;0")=0,'Debt Payoff'!E6+'Debt Payoff'!E10+'Debt Payoff'!E4+'Debt Payoff'!E5+'Debt Payoff'!E8+'Debt Payoff'!E11+'Debt Payoff'!C2,'Debt Payoff'!E6))))</f>
        <v>0</v>
      </c>
      <c r="H71" s="18">
        <f>IF(H70=0,0,MAX(0,H70*(1+'Debt Payoff'!D7/12)-MIN(H70*(1+'Debt Payoff'!D7/12),IF(COUNTIF(B70:G70,"&gt;0")=0,'Debt Payoff'!E7+'Debt Payoff'!E10+'Debt Payoff'!E4+'Debt Payoff'!E5+'Debt Payoff'!E8+'Debt Payoff'!E11+'Debt Payoff'!E6+'Debt Payoff'!C2,'Debt Payoff'!E7))))</f>
        <v>0</v>
      </c>
      <c r="I71" s="18">
        <f>IF(I70=0,0,MAX(0,I70*(1+'Debt Payoff'!D9/12)-MIN(I70*(1+'Debt Payoff'!D9/12),IF(COUNTIF(B70:H70,"&gt;0")=0,'Debt Payoff'!E9+'Debt Payoff'!E10+'Debt Payoff'!E4+'Debt Payoff'!E5+'Debt Payoff'!E8+'Debt Payoff'!E11+'Debt Payoff'!E6+'Debt Payoff'!E7+'Debt Payoff'!C2,'Debt Payoff'!E9))))</f>
        <v>0</v>
      </c>
      <c r="J71" s="18">
        <f>IF(B70=0,0,B70*'Debt Payoff'!D10/12)</f>
        <v>0</v>
      </c>
      <c r="K71" s="18">
        <f>IF(C70=0,0,C70*'Debt Payoff'!D4/12)</f>
        <v>0</v>
      </c>
      <c r="L71" s="18">
        <f>IF(D70=0,0,D70*'Debt Payoff'!D5/12)</f>
        <v>0</v>
      </c>
      <c r="M71" s="18">
        <f>IF(E70=0,0,E70*'Debt Payoff'!D8/12)</f>
        <v>0</v>
      </c>
      <c r="N71" s="18">
        <f>IF(F70=0,0,F70*'Debt Payoff'!D11/12)</f>
        <v>0</v>
      </c>
      <c r="O71" s="18">
        <f>IF(G70=0,0,G70*'Debt Payoff'!D6/12)</f>
        <v>0</v>
      </c>
      <c r="P71" s="18">
        <f>IF(H70=0,0,H70*'Debt Payoff'!D7/12)</f>
        <v>0</v>
      </c>
      <c r="Q71" s="18">
        <f>IF(I70=0,0,I70*'Debt Payoff'!D9/12)</f>
        <v>0</v>
      </c>
    </row>
    <row r="72" spans="1:17" x14ac:dyDescent="0.25">
      <c r="A72">
        <v>70</v>
      </c>
      <c r="B72" s="18">
        <f>IF(B71=0,0,MAX(0,B71*(1+'Debt Payoff'!D10/12)-MIN(B71*(1+'Debt Payoff'!D10/12),'Debt Payoff'!E10+'Debt Payoff'!C2)))</f>
        <v>0</v>
      </c>
      <c r="C72" s="18">
        <f>IF(C71=0,0,MAX(0,C71*(1+'Debt Payoff'!D4/12)-MIN(C71*(1+'Debt Payoff'!D4/12),IF(COUNTIF(B71:B71,"&gt;0")=0,'Debt Payoff'!E4+'Debt Payoff'!E10+'Debt Payoff'!C2,'Debt Payoff'!E4))))</f>
        <v>0</v>
      </c>
      <c r="D72" s="18">
        <f>IF(D71=0,0,MAX(0,D71*(1+'Debt Payoff'!D5/12)-MIN(D71*(1+'Debt Payoff'!D5/12),IF(COUNTIF(B71:C71,"&gt;0")=0,'Debt Payoff'!E5+'Debt Payoff'!E10+'Debt Payoff'!E4+'Debt Payoff'!C2,'Debt Payoff'!E5))))</f>
        <v>0</v>
      </c>
      <c r="E72" s="18">
        <f>IF(E71=0,0,MAX(0,E71*(1+'Debt Payoff'!D8/12)-MIN(E71*(1+'Debt Payoff'!D8/12),IF(COUNTIF(B71:D71,"&gt;0")=0,'Debt Payoff'!E8+'Debt Payoff'!E10+'Debt Payoff'!E4+'Debt Payoff'!E5+'Debt Payoff'!C2,'Debt Payoff'!E8))))</f>
        <v>0</v>
      </c>
      <c r="F72" s="18">
        <f>IF(F71=0,0,MAX(0,F71*(1+'Debt Payoff'!D11/12)-MIN(F71*(1+'Debt Payoff'!D11/12),IF(COUNTIF(B71:E71,"&gt;0")=0,'Debt Payoff'!E11+'Debt Payoff'!E10+'Debt Payoff'!E4+'Debt Payoff'!E5+'Debt Payoff'!E8+'Debt Payoff'!C2,'Debt Payoff'!E11))))</f>
        <v>0</v>
      </c>
      <c r="G72" s="18">
        <f>IF(G71=0,0,MAX(0,G71*(1+'Debt Payoff'!D6/12)-MIN(G71*(1+'Debt Payoff'!D6/12),IF(COUNTIF(B71:F71,"&gt;0")=0,'Debt Payoff'!E6+'Debt Payoff'!E10+'Debt Payoff'!E4+'Debt Payoff'!E5+'Debt Payoff'!E8+'Debt Payoff'!E11+'Debt Payoff'!C2,'Debt Payoff'!E6))))</f>
        <v>0</v>
      </c>
      <c r="H72" s="18">
        <f>IF(H71=0,0,MAX(0,H71*(1+'Debt Payoff'!D7/12)-MIN(H71*(1+'Debt Payoff'!D7/12),IF(COUNTIF(B71:G71,"&gt;0")=0,'Debt Payoff'!E7+'Debt Payoff'!E10+'Debt Payoff'!E4+'Debt Payoff'!E5+'Debt Payoff'!E8+'Debt Payoff'!E11+'Debt Payoff'!E6+'Debt Payoff'!C2,'Debt Payoff'!E7))))</f>
        <v>0</v>
      </c>
      <c r="I72" s="18">
        <f>IF(I71=0,0,MAX(0,I71*(1+'Debt Payoff'!D9/12)-MIN(I71*(1+'Debt Payoff'!D9/12),IF(COUNTIF(B71:H71,"&gt;0")=0,'Debt Payoff'!E9+'Debt Payoff'!E10+'Debt Payoff'!E4+'Debt Payoff'!E5+'Debt Payoff'!E8+'Debt Payoff'!E11+'Debt Payoff'!E6+'Debt Payoff'!E7+'Debt Payoff'!C2,'Debt Payoff'!E9))))</f>
        <v>0</v>
      </c>
      <c r="J72" s="18">
        <f>IF(B71=0,0,B71*'Debt Payoff'!D10/12)</f>
        <v>0</v>
      </c>
      <c r="K72" s="18">
        <f>IF(C71=0,0,C71*'Debt Payoff'!D4/12)</f>
        <v>0</v>
      </c>
      <c r="L72" s="18">
        <f>IF(D71=0,0,D71*'Debt Payoff'!D5/12)</f>
        <v>0</v>
      </c>
      <c r="M72" s="18">
        <f>IF(E71=0,0,E71*'Debt Payoff'!D8/12)</f>
        <v>0</v>
      </c>
      <c r="N72" s="18">
        <f>IF(F71=0,0,F71*'Debt Payoff'!D11/12)</f>
        <v>0</v>
      </c>
      <c r="O72" s="18">
        <f>IF(G71=0,0,G71*'Debt Payoff'!D6/12)</f>
        <v>0</v>
      </c>
      <c r="P72" s="18">
        <f>IF(H71=0,0,H71*'Debt Payoff'!D7/12)</f>
        <v>0</v>
      </c>
      <c r="Q72" s="18">
        <f>IF(I71=0,0,I71*'Debt Payoff'!D9/12)</f>
        <v>0</v>
      </c>
    </row>
    <row r="73" spans="1:17" x14ac:dyDescent="0.25">
      <c r="A73">
        <v>71</v>
      </c>
      <c r="B73" s="18">
        <f>IF(B72=0,0,MAX(0,B72*(1+'Debt Payoff'!D10/12)-MIN(B72*(1+'Debt Payoff'!D10/12),'Debt Payoff'!E10+'Debt Payoff'!C2)))</f>
        <v>0</v>
      </c>
      <c r="C73" s="18">
        <f>IF(C72=0,0,MAX(0,C72*(1+'Debt Payoff'!D4/12)-MIN(C72*(1+'Debt Payoff'!D4/12),IF(COUNTIF(B72:B72,"&gt;0")=0,'Debt Payoff'!E4+'Debt Payoff'!E10+'Debt Payoff'!C2,'Debt Payoff'!E4))))</f>
        <v>0</v>
      </c>
      <c r="D73" s="18">
        <f>IF(D72=0,0,MAX(0,D72*(1+'Debt Payoff'!D5/12)-MIN(D72*(1+'Debt Payoff'!D5/12),IF(COUNTIF(B72:C72,"&gt;0")=0,'Debt Payoff'!E5+'Debt Payoff'!E10+'Debt Payoff'!E4+'Debt Payoff'!C2,'Debt Payoff'!E5))))</f>
        <v>0</v>
      </c>
      <c r="E73" s="18">
        <f>IF(E72=0,0,MAX(0,E72*(1+'Debt Payoff'!D8/12)-MIN(E72*(1+'Debt Payoff'!D8/12),IF(COUNTIF(B72:D72,"&gt;0")=0,'Debt Payoff'!E8+'Debt Payoff'!E10+'Debt Payoff'!E4+'Debt Payoff'!E5+'Debt Payoff'!C2,'Debt Payoff'!E8))))</f>
        <v>0</v>
      </c>
      <c r="F73" s="18">
        <f>IF(F72=0,0,MAX(0,F72*(1+'Debt Payoff'!D11/12)-MIN(F72*(1+'Debt Payoff'!D11/12),IF(COUNTIF(B72:E72,"&gt;0")=0,'Debt Payoff'!E11+'Debt Payoff'!E10+'Debt Payoff'!E4+'Debt Payoff'!E5+'Debt Payoff'!E8+'Debt Payoff'!C2,'Debt Payoff'!E11))))</f>
        <v>0</v>
      </c>
      <c r="G73" s="18">
        <f>IF(G72=0,0,MAX(0,G72*(1+'Debt Payoff'!D6/12)-MIN(G72*(1+'Debt Payoff'!D6/12),IF(COUNTIF(B72:F72,"&gt;0")=0,'Debt Payoff'!E6+'Debt Payoff'!E10+'Debt Payoff'!E4+'Debt Payoff'!E5+'Debt Payoff'!E8+'Debt Payoff'!E11+'Debt Payoff'!C2,'Debt Payoff'!E6))))</f>
        <v>0</v>
      </c>
      <c r="H73" s="18">
        <f>IF(H72=0,0,MAX(0,H72*(1+'Debt Payoff'!D7/12)-MIN(H72*(1+'Debt Payoff'!D7/12),IF(COUNTIF(B72:G72,"&gt;0")=0,'Debt Payoff'!E7+'Debt Payoff'!E10+'Debt Payoff'!E4+'Debt Payoff'!E5+'Debt Payoff'!E8+'Debt Payoff'!E11+'Debt Payoff'!E6+'Debt Payoff'!C2,'Debt Payoff'!E7))))</f>
        <v>0</v>
      </c>
      <c r="I73" s="18">
        <f>IF(I72=0,0,MAX(0,I72*(1+'Debt Payoff'!D9/12)-MIN(I72*(1+'Debt Payoff'!D9/12),IF(COUNTIF(B72:H72,"&gt;0")=0,'Debt Payoff'!E9+'Debt Payoff'!E10+'Debt Payoff'!E4+'Debt Payoff'!E5+'Debt Payoff'!E8+'Debt Payoff'!E11+'Debt Payoff'!E6+'Debt Payoff'!E7+'Debt Payoff'!C2,'Debt Payoff'!E9))))</f>
        <v>0</v>
      </c>
      <c r="J73" s="18">
        <f>IF(B72=0,0,B72*'Debt Payoff'!D10/12)</f>
        <v>0</v>
      </c>
      <c r="K73" s="18">
        <f>IF(C72=0,0,C72*'Debt Payoff'!D4/12)</f>
        <v>0</v>
      </c>
      <c r="L73" s="18">
        <f>IF(D72=0,0,D72*'Debt Payoff'!D5/12)</f>
        <v>0</v>
      </c>
      <c r="M73" s="18">
        <f>IF(E72=0,0,E72*'Debt Payoff'!D8/12)</f>
        <v>0</v>
      </c>
      <c r="N73" s="18">
        <f>IF(F72=0,0,F72*'Debt Payoff'!D11/12)</f>
        <v>0</v>
      </c>
      <c r="O73" s="18">
        <f>IF(G72=0,0,G72*'Debt Payoff'!D6/12)</f>
        <v>0</v>
      </c>
      <c r="P73" s="18">
        <f>IF(H72=0,0,H72*'Debt Payoff'!D7/12)</f>
        <v>0</v>
      </c>
      <c r="Q73" s="18">
        <f>IF(I72=0,0,I72*'Debt Payoff'!D9/12)</f>
        <v>0</v>
      </c>
    </row>
    <row r="74" spans="1:17" x14ac:dyDescent="0.25">
      <c r="A74">
        <v>72</v>
      </c>
      <c r="B74" s="18">
        <f>IF(B73=0,0,MAX(0,B73*(1+'Debt Payoff'!D10/12)-MIN(B73*(1+'Debt Payoff'!D10/12),'Debt Payoff'!E10+'Debt Payoff'!C2)))</f>
        <v>0</v>
      </c>
      <c r="C74" s="18">
        <f>IF(C73=0,0,MAX(0,C73*(1+'Debt Payoff'!D4/12)-MIN(C73*(1+'Debt Payoff'!D4/12),IF(COUNTIF(B73:B73,"&gt;0")=0,'Debt Payoff'!E4+'Debt Payoff'!E10+'Debt Payoff'!C2,'Debt Payoff'!E4))))</f>
        <v>0</v>
      </c>
      <c r="D74" s="18">
        <f>IF(D73=0,0,MAX(0,D73*(1+'Debt Payoff'!D5/12)-MIN(D73*(1+'Debt Payoff'!D5/12),IF(COUNTIF(B73:C73,"&gt;0")=0,'Debt Payoff'!E5+'Debt Payoff'!E10+'Debt Payoff'!E4+'Debt Payoff'!C2,'Debt Payoff'!E5))))</f>
        <v>0</v>
      </c>
      <c r="E74" s="18">
        <f>IF(E73=0,0,MAX(0,E73*(1+'Debt Payoff'!D8/12)-MIN(E73*(1+'Debt Payoff'!D8/12),IF(COUNTIF(B73:D73,"&gt;0")=0,'Debt Payoff'!E8+'Debt Payoff'!E10+'Debt Payoff'!E4+'Debt Payoff'!E5+'Debt Payoff'!C2,'Debt Payoff'!E8))))</f>
        <v>0</v>
      </c>
      <c r="F74" s="18">
        <f>IF(F73=0,0,MAX(0,F73*(1+'Debt Payoff'!D11/12)-MIN(F73*(1+'Debt Payoff'!D11/12),IF(COUNTIF(B73:E73,"&gt;0")=0,'Debt Payoff'!E11+'Debt Payoff'!E10+'Debt Payoff'!E4+'Debt Payoff'!E5+'Debt Payoff'!E8+'Debt Payoff'!C2,'Debt Payoff'!E11))))</f>
        <v>0</v>
      </c>
      <c r="G74" s="18">
        <f>IF(G73=0,0,MAX(0,G73*(1+'Debt Payoff'!D6/12)-MIN(G73*(1+'Debt Payoff'!D6/12),IF(COUNTIF(B73:F73,"&gt;0")=0,'Debt Payoff'!E6+'Debt Payoff'!E10+'Debt Payoff'!E4+'Debt Payoff'!E5+'Debt Payoff'!E8+'Debt Payoff'!E11+'Debt Payoff'!C2,'Debt Payoff'!E6))))</f>
        <v>0</v>
      </c>
      <c r="H74" s="18">
        <f>IF(H73=0,0,MAX(0,H73*(1+'Debt Payoff'!D7/12)-MIN(H73*(1+'Debt Payoff'!D7/12),IF(COUNTIF(B73:G73,"&gt;0")=0,'Debt Payoff'!E7+'Debt Payoff'!E10+'Debt Payoff'!E4+'Debt Payoff'!E5+'Debt Payoff'!E8+'Debt Payoff'!E11+'Debt Payoff'!E6+'Debt Payoff'!C2,'Debt Payoff'!E7))))</f>
        <v>0</v>
      </c>
      <c r="I74" s="18">
        <f>IF(I73=0,0,MAX(0,I73*(1+'Debt Payoff'!D9/12)-MIN(I73*(1+'Debt Payoff'!D9/12),IF(COUNTIF(B73:H73,"&gt;0")=0,'Debt Payoff'!E9+'Debt Payoff'!E10+'Debt Payoff'!E4+'Debt Payoff'!E5+'Debt Payoff'!E8+'Debt Payoff'!E11+'Debt Payoff'!E6+'Debt Payoff'!E7+'Debt Payoff'!C2,'Debt Payoff'!E9))))</f>
        <v>0</v>
      </c>
      <c r="J74" s="18">
        <f>IF(B73=0,0,B73*'Debt Payoff'!D10/12)</f>
        <v>0</v>
      </c>
      <c r="K74" s="18">
        <f>IF(C73=0,0,C73*'Debt Payoff'!D4/12)</f>
        <v>0</v>
      </c>
      <c r="L74" s="18">
        <f>IF(D73=0,0,D73*'Debt Payoff'!D5/12)</f>
        <v>0</v>
      </c>
      <c r="M74" s="18">
        <f>IF(E73=0,0,E73*'Debt Payoff'!D8/12)</f>
        <v>0</v>
      </c>
      <c r="N74" s="18">
        <f>IF(F73=0,0,F73*'Debt Payoff'!D11/12)</f>
        <v>0</v>
      </c>
      <c r="O74" s="18">
        <f>IF(G73=0,0,G73*'Debt Payoff'!D6/12)</f>
        <v>0</v>
      </c>
      <c r="P74" s="18">
        <f>IF(H73=0,0,H73*'Debt Payoff'!D7/12)</f>
        <v>0</v>
      </c>
      <c r="Q74" s="18">
        <f>IF(I73=0,0,I73*'Debt Payoff'!D9/12)</f>
        <v>0</v>
      </c>
    </row>
    <row r="75" spans="1:17" x14ac:dyDescent="0.25">
      <c r="A75">
        <v>73</v>
      </c>
      <c r="B75" s="18">
        <f>IF(B74=0,0,MAX(0,B74*(1+'Debt Payoff'!D10/12)-MIN(B74*(1+'Debt Payoff'!D10/12),'Debt Payoff'!E10+'Debt Payoff'!C2)))</f>
        <v>0</v>
      </c>
      <c r="C75" s="18">
        <f>IF(C74=0,0,MAX(0,C74*(1+'Debt Payoff'!D4/12)-MIN(C74*(1+'Debt Payoff'!D4/12),IF(COUNTIF(B74:B74,"&gt;0")=0,'Debt Payoff'!E4+'Debt Payoff'!E10+'Debt Payoff'!C2,'Debt Payoff'!E4))))</f>
        <v>0</v>
      </c>
      <c r="D75" s="18">
        <f>IF(D74=0,0,MAX(0,D74*(1+'Debt Payoff'!D5/12)-MIN(D74*(1+'Debt Payoff'!D5/12),IF(COUNTIF(B74:C74,"&gt;0")=0,'Debt Payoff'!E5+'Debt Payoff'!E10+'Debt Payoff'!E4+'Debt Payoff'!C2,'Debt Payoff'!E5))))</f>
        <v>0</v>
      </c>
      <c r="E75" s="18">
        <f>IF(E74=0,0,MAX(0,E74*(1+'Debt Payoff'!D8/12)-MIN(E74*(1+'Debt Payoff'!D8/12),IF(COUNTIF(B74:D74,"&gt;0")=0,'Debt Payoff'!E8+'Debt Payoff'!E10+'Debt Payoff'!E4+'Debt Payoff'!E5+'Debt Payoff'!C2,'Debt Payoff'!E8))))</f>
        <v>0</v>
      </c>
      <c r="F75" s="18">
        <f>IF(F74=0,0,MAX(0,F74*(1+'Debt Payoff'!D11/12)-MIN(F74*(1+'Debt Payoff'!D11/12),IF(COUNTIF(B74:E74,"&gt;0")=0,'Debt Payoff'!E11+'Debt Payoff'!E10+'Debt Payoff'!E4+'Debt Payoff'!E5+'Debt Payoff'!E8+'Debt Payoff'!C2,'Debt Payoff'!E11))))</f>
        <v>0</v>
      </c>
      <c r="G75" s="18">
        <f>IF(G74=0,0,MAX(0,G74*(1+'Debt Payoff'!D6/12)-MIN(G74*(1+'Debt Payoff'!D6/12),IF(COUNTIF(B74:F74,"&gt;0")=0,'Debt Payoff'!E6+'Debt Payoff'!E10+'Debt Payoff'!E4+'Debt Payoff'!E5+'Debt Payoff'!E8+'Debt Payoff'!E11+'Debt Payoff'!C2,'Debt Payoff'!E6))))</f>
        <v>0</v>
      </c>
      <c r="H75" s="18">
        <f>IF(H74=0,0,MAX(0,H74*(1+'Debt Payoff'!D7/12)-MIN(H74*(1+'Debt Payoff'!D7/12),IF(COUNTIF(B74:G74,"&gt;0")=0,'Debt Payoff'!E7+'Debt Payoff'!E10+'Debt Payoff'!E4+'Debt Payoff'!E5+'Debt Payoff'!E8+'Debt Payoff'!E11+'Debt Payoff'!E6+'Debt Payoff'!C2,'Debt Payoff'!E7))))</f>
        <v>0</v>
      </c>
      <c r="I75" s="18">
        <f>IF(I74=0,0,MAX(0,I74*(1+'Debt Payoff'!D9/12)-MIN(I74*(1+'Debt Payoff'!D9/12),IF(COUNTIF(B74:H74,"&gt;0")=0,'Debt Payoff'!E9+'Debt Payoff'!E10+'Debt Payoff'!E4+'Debt Payoff'!E5+'Debt Payoff'!E8+'Debt Payoff'!E11+'Debt Payoff'!E6+'Debt Payoff'!E7+'Debt Payoff'!C2,'Debt Payoff'!E9))))</f>
        <v>0</v>
      </c>
      <c r="J75" s="18">
        <f>IF(B74=0,0,B74*'Debt Payoff'!D10/12)</f>
        <v>0</v>
      </c>
      <c r="K75" s="18">
        <f>IF(C74=0,0,C74*'Debt Payoff'!D4/12)</f>
        <v>0</v>
      </c>
      <c r="L75" s="18">
        <f>IF(D74=0,0,D74*'Debt Payoff'!D5/12)</f>
        <v>0</v>
      </c>
      <c r="M75" s="18">
        <f>IF(E74=0,0,E74*'Debt Payoff'!D8/12)</f>
        <v>0</v>
      </c>
      <c r="N75" s="18">
        <f>IF(F74=0,0,F74*'Debt Payoff'!D11/12)</f>
        <v>0</v>
      </c>
      <c r="O75" s="18">
        <f>IF(G74=0,0,G74*'Debt Payoff'!D6/12)</f>
        <v>0</v>
      </c>
      <c r="P75" s="18">
        <f>IF(H74=0,0,H74*'Debt Payoff'!D7/12)</f>
        <v>0</v>
      </c>
      <c r="Q75" s="18">
        <f>IF(I74=0,0,I74*'Debt Payoff'!D9/12)</f>
        <v>0</v>
      </c>
    </row>
    <row r="76" spans="1:17" x14ac:dyDescent="0.25">
      <c r="A76">
        <v>74</v>
      </c>
      <c r="B76" s="18">
        <f>IF(B75=0,0,MAX(0,B75*(1+'Debt Payoff'!D10/12)-MIN(B75*(1+'Debt Payoff'!D10/12),'Debt Payoff'!E10+'Debt Payoff'!C2)))</f>
        <v>0</v>
      </c>
      <c r="C76" s="18">
        <f>IF(C75=0,0,MAX(0,C75*(1+'Debt Payoff'!D4/12)-MIN(C75*(1+'Debt Payoff'!D4/12),IF(COUNTIF(B75:B75,"&gt;0")=0,'Debt Payoff'!E4+'Debt Payoff'!E10+'Debt Payoff'!C2,'Debt Payoff'!E4))))</f>
        <v>0</v>
      </c>
      <c r="D76" s="18">
        <f>IF(D75=0,0,MAX(0,D75*(1+'Debt Payoff'!D5/12)-MIN(D75*(1+'Debt Payoff'!D5/12),IF(COUNTIF(B75:C75,"&gt;0")=0,'Debt Payoff'!E5+'Debt Payoff'!E10+'Debt Payoff'!E4+'Debt Payoff'!C2,'Debt Payoff'!E5))))</f>
        <v>0</v>
      </c>
      <c r="E76" s="18">
        <f>IF(E75=0,0,MAX(0,E75*(1+'Debt Payoff'!D8/12)-MIN(E75*(1+'Debt Payoff'!D8/12),IF(COUNTIF(B75:D75,"&gt;0")=0,'Debt Payoff'!E8+'Debt Payoff'!E10+'Debt Payoff'!E4+'Debt Payoff'!E5+'Debt Payoff'!C2,'Debt Payoff'!E8))))</f>
        <v>0</v>
      </c>
      <c r="F76" s="18">
        <f>IF(F75=0,0,MAX(0,F75*(1+'Debt Payoff'!D11/12)-MIN(F75*(1+'Debt Payoff'!D11/12),IF(COUNTIF(B75:E75,"&gt;0")=0,'Debt Payoff'!E11+'Debt Payoff'!E10+'Debt Payoff'!E4+'Debt Payoff'!E5+'Debt Payoff'!E8+'Debt Payoff'!C2,'Debt Payoff'!E11))))</f>
        <v>0</v>
      </c>
      <c r="G76" s="18">
        <f>IF(G75=0,0,MAX(0,G75*(1+'Debt Payoff'!D6/12)-MIN(G75*(1+'Debt Payoff'!D6/12),IF(COUNTIF(B75:F75,"&gt;0")=0,'Debt Payoff'!E6+'Debt Payoff'!E10+'Debt Payoff'!E4+'Debt Payoff'!E5+'Debt Payoff'!E8+'Debt Payoff'!E11+'Debt Payoff'!C2,'Debt Payoff'!E6))))</f>
        <v>0</v>
      </c>
      <c r="H76" s="18">
        <f>IF(H75=0,0,MAX(0,H75*(1+'Debt Payoff'!D7/12)-MIN(H75*(1+'Debt Payoff'!D7/12),IF(COUNTIF(B75:G75,"&gt;0")=0,'Debt Payoff'!E7+'Debt Payoff'!E10+'Debt Payoff'!E4+'Debt Payoff'!E5+'Debt Payoff'!E8+'Debt Payoff'!E11+'Debt Payoff'!E6+'Debt Payoff'!C2,'Debt Payoff'!E7))))</f>
        <v>0</v>
      </c>
      <c r="I76" s="18">
        <f>IF(I75=0,0,MAX(0,I75*(1+'Debt Payoff'!D9/12)-MIN(I75*(1+'Debt Payoff'!D9/12),IF(COUNTIF(B75:H75,"&gt;0")=0,'Debt Payoff'!E9+'Debt Payoff'!E10+'Debt Payoff'!E4+'Debt Payoff'!E5+'Debt Payoff'!E8+'Debt Payoff'!E11+'Debt Payoff'!E6+'Debt Payoff'!E7+'Debt Payoff'!C2,'Debt Payoff'!E9))))</f>
        <v>0</v>
      </c>
      <c r="J76" s="18">
        <f>IF(B75=0,0,B75*'Debt Payoff'!D10/12)</f>
        <v>0</v>
      </c>
      <c r="K76" s="18">
        <f>IF(C75=0,0,C75*'Debt Payoff'!D4/12)</f>
        <v>0</v>
      </c>
      <c r="L76" s="18">
        <f>IF(D75=0,0,D75*'Debt Payoff'!D5/12)</f>
        <v>0</v>
      </c>
      <c r="M76" s="18">
        <f>IF(E75=0,0,E75*'Debt Payoff'!D8/12)</f>
        <v>0</v>
      </c>
      <c r="N76" s="18">
        <f>IF(F75=0,0,F75*'Debt Payoff'!D11/12)</f>
        <v>0</v>
      </c>
      <c r="O76" s="18">
        <f>IF(G75=0,0,G75*'Debt Payoff'!D6/12)</f>
        <v>0</v>
      </c>
      <c r="P76" s="18">
        <f>IF(H75=0,0,H75*'Debt Payoff'!D7/12)</f>
        <v>0</v>
      </c>
      <c r="Q76" s="18">
        <f>IF(I75=0,0,I75*'Debt Payoff'!D9/12)</f>
        <v>0</v>
      </c>
    </row>
    <row r="77" spans="1:17" x14ac:dyDescent="0.25">
      <c r="A77">
        <v>75</v>
      </c>
      <c r="B77" s="18">
        <f>IF(B76=0,0,MAX(0,B76*(1+'Debt Payoff'!D10/12)-MIN(B76*(1+'Debt Payoff'!D10/12),'Debt Payoff'!E10+'Debt Payoff'!C2)))</f>
        <v>0</v>
      </c>
      <c r="C77" s="18">
        <f>IF(C76=0,0,MAX(0,C76*(1+'Debt Payoff'!D4/12)-MIN(C76*(1+'Debt Payoff'!D4/12),IF(COUNTIF(B76:B76,"&gt;0")=0,'Debt Payoff'!E4+'Debt Payoff'!E10+'Debt Payoff'!C2,'Debt Payoff'!E4))))</f>
        <v>0</v>
      </c>
      <c r="D77" s="18">
        <f>IF(D76=0,0,MAX(0,D76*(1+'Debt Payoff'!D5/12)-MIN(D76*(1+'Debt Payoff'!D5/12),IF(COUNTIF(B76:C76,"&gt;0")=0,'Debt Payoff'!E5+'Debt Payoff'!E10+'Debt Payoff'!E4+'Debt Payoff'!C2,'Debt Payoff'!E5))))</f>
        <v>0</v>
      </c>
      <c r="E77" s="18">
        <f>IF(E76=0,0,MAX(0,E76*(1+'Debt Payoff'!D8/12)-MIN(E76*(1+'Debt Payoff'!D8/12),IF(COUNTIF(B76:D76,"&gt;0")=0,'Debt Payoff'!E8+'Debt Payoff'!E10+'Debt Payoff'!E4+'Debt Payoff'!E5+'Debt Payoff'!C2,'Debt Payoff'!E8))))</f>
        <v>0</v>
      </c>
      <c r="F77" s="18">
        <f>IF(F76=0,0,MAX(0,F76*(1+'Debt Payoff'!D11/12)-MIN(F76*(1+'Debt Payoff'!D11/12),IF(COUNTIF(B76:E76,"&gt;0")=0,'Debt Payoff'!E11+'Debt Payoff'!E10+'Debt Payoff'!E4+'Debt Payoff'!E5+'Debt Payoff'!E8+'Debt Payoff'!C2,'Debt Payoff'!E11))))</f>
        <v>0</v>
      </c>
      <c r="G77" s="18">
        <f>IF(G76=0,0,MAX(0,G76*(1+'Debt Payoff'!D6/12)-MIN(G76*(1+'Debt Payoff'!D6/12),IF(COUNTIF(B76:F76,"&gt;0")=0,'Debt Payoff'!E6+'Debt Payoff'!E10+'Debt Payoff'!E4+'Debt Payoff'!E5+'Debt Payoff'!E8+'Debt Payoff'!E11+'Debt Payoff'!C2,'Debt Payoff'!E6))))</f>
        <v>0</v>
      </c>
      <c r="H77" s="18">
        <f>IF(H76=0,0,MAX(0,H76*(1+'Debt Payoff'!D7/12)-MIN(H76*(1+'Debt Payoff'!D7/12),IF(COUNTIF(B76:G76,"&gt;0")=0,'Debt Payoff'!E7+'Debt Payoff'!E10+'Debt Payoff'!E4+'Debt Payoff'!E5+'Debt Payoff'!E8+'Debt Payoff'!E11+'Debt Payoff'!E6+'Debt Payoff'!C2,'Debt Payoff'!E7))))</f>
        <v>0</v>
      </c>
      <c r="I77" s="18">
        <f>IF(I76=0,0,MAX(0,I76*(1+'Debt Payoff'!D9/12)-MIN(I76*(1+'Debt Payoff'!D9/12),IF(COUNTIF(B76:H76,"&gt;0")=0,'Debt Payoff'!E9+'Debt Payoff'!E10+'Debt Payoff'!E4+'Debt Payoff'!E5+'Debt Payoff'!E8+'Debt Payoff'!E11+'Debt Payoff'!E6+'Debt Payoff'!E7+'Debt Payoff'!C2,'Debt Payoff'!E9))))</f>
        <v>0</v>
      </c>
      <c r="J77" s="18">
        <f>IF(B76=0,0,B76*'Debt Payoff'!D10/12)</f>
        <v>0</v>
      </c>
      <c r="K77" s="18">
        <f>IF(C76=0,0,C76*'Debt Payoff'!D4/12)</f>
        <v>0</v>
      </c>
      <c r="L77" s="18">
        <f>IF(D76=0,0,D76*'Debt Payoff'!D5/12)</f>
        <v>0</v>
      </c>
      <c r="M77" s="18">
        <f>IF(E76=0,0,E76*'Debt Payoff'!D8/12)</f>
        <v>0</v>
      </c>
      <c r="N77" s="18">
        <f>IF(F76=0,0,F76*'Debt Payoff'!D11/12)</f>
        <v>0</v>
      </c>
      <c r="O77" s="18">
        <f>IF(G76=0,0,G76*'Debt Payoff'!D6/12)</f>
        <v>0</v>
      </c>
      <c r="P77" s="18">
        <f>IF(H76=0,0,H76*'Debt Payoff'!D7/12)</f>
        <v>0</v>
      </c>
      <c r="Q77" s="18">
        <f>IF(I76=0,0,I76*'Debt Payoff'!D9/12)</f>
        <v>0</v>
      </c>
    </row>
    <row r="78" spans="1:17" x14ac:dyDescent="0.25">
      <c r="A78">
        <v>76</v>
      </c>
      <c r="B78" s="18">
        <f>IF(B77=0,0,MAX(0,B77*(1+'Debt Payoff'!D10/12)-MIN(B77*(1+'Debt Payoff'!D10/12),'Debt Payoff'!E10+'Debt Payoff'!C2)))</f>
        <v>0</v>
      </c>
      <c r="C78" s="18">
        <f>IF(C77=0,0,MAX(0,C77*(1+'Debt Payoff'!D4/12)-MIN(C77*(1+'Debt Payoff'!D4/12),IF(COUNTIF(B77:B77,"&gt;0")=0,'Debt Payoff'!E4+'Debt Payoff'!E10+'Debt Payoff'!C2,'Debt Payoff'!E4))))</f>
        <v>0</v>
      </c>
      <c r="D78" s="18">
        <f>IF(D77=0,0,MAX(0,D77*(1+'Debt Payoff'!D5/12)-MIN(D77*(1+'Debt Payoff'!D5/12),IF(COUNTIF(B77:C77,"&gt;0")=0,'Debt Payoff'!E5+'Debt Payoff'!E10+'Debt Payoff'!E4+'Debt Payoff'!C2,'Debt Payoff'!E5))))</f>
        <v>0</v>
      </c>
      <c r="E78" s="18">
        <f>IF(E77=0,0,MAX(0,E77*(1+'Debt Payoff'!D8/12)-MIN(E77*(1+'Debt Payoff'!D8/12),IF(COUNTIF(B77:D77,"&gt;0")=0,'Debt Payoff'!E8+'Debt Payoff'!E10+'Debt Payoff'!E4+'Debt Payoff'!E5+'Debt Payoff'!C2,'Debt Payoff'!E8))))</f>
        <v>0</v>
      </c>
      <c r="F78" s="18">
        <f>IF(F77=0,0,MAX(0,F77*(1+'Debt Payoff'!D11/12)-MIN(F77*(1+'Debt Payoff'!D11/12),IF(COUNTIF(B77:E77,"&gt;0")=0,'Debt Payoff'!E11+'Debt Payoff'!E10+'Debt Payoff'!E4+'Debt Payoff'!E5+'Debt Payoff'!E8+'Debt Payoff'!C2,'Debt Payoff'!E11))))</f>
        <v>0</v>
      </c>
      <c r="G78" s="18">
        <f>IF(G77=0,0,MAX(0,G77*(1+'Debt Payoff'!D6/12)-MIN(G77*(1+'Debt Payoff'!D6/12),IF(COUNTIF(B77:F77,"&gt;0")=0,'Debt Payoff'!E6+'Debt Payoff'!E10+'Debt Payoff'!E4+'Debt Payoff'!E5+'Debt Payoff'!E8+'Debt Payoff'!E11+'Debt Payoff'!C2,'Debt Payoff'!E6))))</f>
        <v>0</v>
      </c>
      <c r="H78" s="18">
        <f>IF(H77=0,0,MAX(0,H77*(1+'Debt Payoff'!D7/12)-MIN(H77*(1+'Debt Payoff'!D7/12),IF(COUNTIF(B77:G77,"&gt;0")=0,'Debt Payoff'!E7+'Debt Payoff'!E10+'Debt Payoff'!E4+'Debt Payoff'!E5+'Debt Payoff'!E8+'Debt Payoff'!E11+'Debt Payoff'!E6+'Debt Payoff'!C2,'Debt Payoff'!E7))))</f>
        <v>0</v>
      </c>
      <c r="I78" s="18">
        <f>IF(I77=0,0,MAX(0,I77*(1+'Debt Payoff'!D9/12)-MIN(I77*(1+'Debt Payoff'!D9/12),IF(COUNTIF(B77:H77,"&gt;0")=0,'Debt Payoff'!E9+'Debt Payoff'!E10+'Debt Payoff'!E4+'Debt Payoff'!E5+'Debt Payoff'!E8+'Debt Payoff'!E11+'Debt Payoff'!E6+'Debt Payoff'!E7+'Debt Payoff'!C2,'Debt Payoff'!E9))))</f>
        <v>0</v>
      </c>
      <c r="J78" s="18">
        <f>IF(B77=0,0,B77*'Debt Payoff'!D10/12)</f>
        <v>0</v>
      </c>
      <c r="K78" s="18">
        <f>IF(C77=0,0,C77*'Debt Payoff'!D4/12)</f>
        <v>0</v>
      </c>
      <c r="L78" s="18">
        <f>IF(D77=0,0,D77*'Debt Payoff'!D5/12)</f>
        <v>0</v>
      </c>
      <c r="M78" s="18">
        <f>IF(E77=0,0,E77*'Debt Payoff'!D8/12)</f>
        <v>0</v>
      </c>
      <c r="N78" s="18">
        <f>IF(F77=0,0,F77*'Debt Payoff'!D11/12)</f>
        <v>0</v>
      </c>
      <c r="O78" s="18">
        <f>IF(G77=0,0,G77*'Debt Payoff'!D6/12)</f>
        <v>0</v>
      </c>
      <c r="P78" s="18">
        <f>IF(H77=0,0,H77*'Debt Payoff'!D7/12)</f>
        <v>0</v>
      </c>
      <c r="Q78" s="18">
        <f>IF(I77=0,0,I77*'Debt Payoff'!D9/12)</f>
        <v>0</v>
      </c>
    </row>
    <row r="79" spans="1:17" x14ac:dyDescent="0.25">
      <c r="A79">
        <v>77</v>
      </c>
      <c r="B79" s="18">
        <f>IF(B78=0,0,MAX(0,B78*(1+'Debt Payoff'!D10/12)-MIN(B78*(1+'Debt Payoff'!D10/12),'Debt Payoff'!E10+'Debt Payoff'!C2)))</f>
        <v>0</v>
      </c>
      <c r="C79" s="18">
        <f>IF(C78=0,0,MAX(0,C78*(1+'Debt Payoff'!D4/12)-MIN(C78*(1+'Debt Payoff'!D4/12),IF(COUNTIF(B78:B78,"&gt;0")=0,'Debt Payoff'!E4+'Debt Payoff'!E10+'Debt Payoff'!C2,'Debt Payoff'!E4))))</f>
        <v>0</v>
      </c>
      <c r="D79" s="18">
        <f>IF(D78=0,0,MAX(0,D78*(1+'Debt Payoff'!D5/12)-MIN(D78*(1+'Debt Payoff'!D5/12),IF(COUNTIF(B78:C78,"&gt;0")=0,'Debt Payoff'!E5+'Debt Payoff'!E10+'Debt Payoff'!E4+'Debt Payoff'!C2,'Debt Payoff'!E5))))</f>
        <v>0</v>
      </c>
      <c r="E79" s="18">
        <f>IF(E78=0,0,MAX(0,E78*(1+'Debt Payoff'!D8/12)-MIN(E78*(1+'Debt Payoff'!D8/12),IF(COUNTIF(B78:D78,"&gt;0")=0,'Debt Payoff'!E8+'Debt Payoff'!E10+'Debt Payoff'!E4+'Debt Payoff'!E5+'Debt Payoff'!C2,'Debt Payoff'!E8))))</f>
        <v>0</v>
      </c>
      <c r="F79" s="18">
        <f>IF(F78=0,0,MAX(0,F78*(1+'Debt Payoff'!D11/12)-MIN(F78*(1+'Debt Payoff'!D11/12),IF(COUNTIF(B78:E78,"&gt;0")=0,'Debt Payoff'!E11+'Debt Payoff'!E10+'Debt Payoff'!E4+'Debt Payoff'!E5+'Debt Payoff'!E8+'Debt Payoff'!C2,'Debt Payoff'!E11))))</f>
        <v>0</v>
      </c>
      <c r="G79" s="18">
        <f>IF(G78=0,0,MAX(0,G78*(1+'Debt Payoff'!D6/12)-MIN(G78*(1+'Debt Payoff'!D6/12),IF(COUNTIF(B78:F78,"&gt;0")=0,'Debt Payoff'!E6+'Debt Payoff'!E10+'Debt Payoff'!E4+'Debt Payoff'!E5+'Debt Payoff'!E8+'Debt Payoff'!E11+'Debt Payoff'!C2,'Debt Payoff'!E6))))</f>
        <v>0</v>
      </c>
      <c r="H79" s="18">
        <f>IF(H78=0,0,MAX(0,H78*(1+'Debt Payoff'!D7/12)-MIN(H78*(1+'Debt Payoff'!D7/12),IF(COUNTIF(B78:G78,"&gt;0")=0,'Debt Payoff'!E7+'Debt Payoff'!E10+'Debt Payoff'!E4+'Debt Payoff'!E5+'Debt Payoff'!E8+'Debt Payoff'!E11+'Debt Payoff'!E6+'Debt Payoff'!C2,'Debt Payoff'!E7))))</f>
        <v>0</v>
      </c>
      <c r="I79" s="18">
        <f>IF(I78=0,0,MAX(0,I78*(1+'Debt Payoff'!D9/12)-MIN(I78*(1+'Debt Payoff'!D9/12),IF(COUNTIF(B78:H78,"&gt;0")=0,'Debt Payoff'!E9+'Debt Payoff'!E10+'Debt Payoff'!E4+'Debt Payoff'!E5+'Debt Payoff'!E8+'Debt Payoff'!E11+'Debt Payoff'!E6+'Debt Payoff'!E7+'Debt Payoff'!C2,'Debt Payoff'!E9))))</f>
        <v>0</v>
      </c>
      <c r="J79" s="18">
        <f>IF(B78=0,0,B78*'Debt Payoff'!D10/12)</f>
        <v>0</v>
      </c>
      <c r="K79" s="18">
        <f>IF(C78=0,0,C78*'Debt Payoff'!D4/12)</f>
        <v>0</v>
      </c>
      <c r="L79" s="18">
        <f>IF(D78=0,0,D78*'Debt Payoff'!D5/12)</f>
        <v>0</v>
      </c>
      <c r="M79" s="18">
        <f>IF(E78=0,0,E78*'Debt Payoff'!D8/12)</f>
        <v>0</v>
      </c>
      <c r="N79" s="18">
        <f>IF(F78=0,0,F78*'Debt Payoff'!D11/12)</f>
        <v>0</v>
      </c>
      <c r="O79" s="18">
        <f>IF(G78=0,0,G78*'Debt Payoff'!D6/12)</f>
        <v>0</v>
      </c>
      <c r="P79" s="18">
        <f>IF(H78=0,0,H78*'Debt Payoff'!D7/12)</f>
        <v>0</v>
      </c>
      <c r="Q79" s="18">
        <f>IF(I78=0,0,I78*'Debt Payoff'!D9/12)</f>
        <v>0</v>
      </c>
    </row>
    <row r="80" spans="1:17" x14ac:dyDescent="0.25">
      <c r="A80">
        <v>78</v>
      </c>
      <c r="B80" s="18">
        <f>IF(B79=0,0,MAX(0,B79*(1+'Debt Payoff'!D10/12)-MIN(B79*(1+'Debt Payoff'!D10/12),'Debt Payoff'!E10+'Debt Payoff'!C2)))</f>
        <v>0</v>
      </c>
      <c r="C80" s="18">
        <f>IF(C79=0,0,MAX(0,C79*(1+'Debt Payoff'!D4/12)-MIN(C79*(1+'Debt Payoff'!D4/12),IF(COUNTIF(B79:B79,"&gt;0")=0,'Debt Payoff'!E4+'Debt Payoff'!E10+'Debt Payoff'!C2,'Debt Payoff'!E4))))</f>
        <v>0</v>
      </c>
      <c r="D80" s="18">
        <f>IF(D79=0,0,MAX(0,D79*(1+'Debt Payoff'!D5/12)-MIN(D79*(1+'Debt Payoff'!D5/12),IF(COUNTIF(B79:C79,"&gt;0")=0,'Debt Payoff'!E5+'Debt Payoff'!E10+'Debt Payoff'!E4+'Debt Payoff'!C2,'Debt Payoff'!E5))))</f>
        <v>0</v>
      </c>
      <c r="E80" s="18">
        <f>IF(E79=0,0,MAX(0,E79*(1+'Debt Payoff'!D8/12)-MIN(E79*(1+'Debt Payoff'!D8/12),IF(COUNTIF(B79:D79,"&gt;0")=0,'Debt Payoff'!E8+'Debt Payoff'!E10+'Debt Payoff'!E4+'Debt Payoff'!E5+'Debt Payoff'!C2,'Debt Payoff'!E8))))</f>
        <v>0</v>
      </c>
      <c r="F80" s="18">
        <f>IF(F79=0,0,MAX(0,F79*(1+'Debt Payoff'!D11/12)-MIN(F79*(1+'Debt Payoff'!D11/12),IF(COUNTIF(B79:E79,"&gt;0")=0,'Debt Payoff'!E11+'Debt Payoff'!E10+'Debt Payoff'!E4+'Debt Payoff'!E5+'Debt Payoff'!E8+'Debt Payoff'!C2,'Debt Payoff'!E11))))</f>
        <v>0</v>
      </c>
      <c r="G80" s="18">
        <f>IF(G79=0,0,MAX(0,G79*(1+'Debt Payoff'!D6/12)-MIN(G79*(1+'Debt Payoff'!D6/12),IF(COUNTIF(B79:F79,"&gt;0")=0,'Debt Payoff'!E6+'Debt Payoff'!E10+'Debt Payoff'!E4+'Debt Payoff'!E5+'Debt Payoff'!E8+'Debt Payoff'!E11+'Debt Payoff'!C2,'Debt Payoff'!E6))))</f>
        <v>0</v>
      </c>
      <c r="H80" s="18">
        <f>IF(H79=0,0,MAX(0,H79*(1+'Debt Payoff'!D7/12)-MIN(H79*(1+'Debt Payoff'!D7/12),IF(COUNTIF(B79:G79,"&gt;0")=0,'Debt Payoff'!E7+'Debt Payoff'!E10+'Debt Payoff'!E4+'Debt Payoff'!E5+'Debt Payoff'!E8+'Debt Payoff'!E11+'Debt Payoff'!E6+'Debt Payoff'!C2,'Debt Payoff'!E7))))</f>
        <v>0</v>
      </c>
      <c r="I80" s="18">
        <f>IF(I79=0,0,MAX(0,I79*(1+'Debt Payoff'!D9/12)-MIN(I79*(1+'Debt Payoff'!D9/12),IF(COUNTIF(B79:H79,"&gt;0")=0,'Debt Payoff'!E9+'Debt Payoff'!E10+'Debt Payoff'!E4+'Debt Payoff'!E5+'Debt Payoff'!E8+'Debt Payoff'!E11+'Debt Payoff'!E6+'Debt Payoff'!E7+'Debt Payoff'!C2,'Debt Payoff'!E9))))</f>
        <v>0</v>
      </c>
      <c r="J80" s="18">
        <f>IF(B79=0,0,B79*'Debt Payoff'!D10/12)</f>
        <v>0</v>
      </c>
      <c r="K80" s="18">
        <f>IF(C79=0,0,C79*'Debt Payoff'!D4/12)</f>
        <v>0</v>
      </c>
      <c r="L80" s="18">
        <f>IF(D79=0,0,D79*'Debt Payoff'!D5/12)</f>
        <v>0</v>
      </c>
      <c r="M80" s="18">
        <f>IF(E79=0,0,E79*'Debt Payoff'!D8/12)</f>
        <v>0</v>
      </c>
      <c r="N80" s="18">
        <f>IF(F79=0,0,F79*'Debt Payoff'!D11/12)</f>
        <v>0</v>
      </c>
      <c r="O80" s="18">
        <f>IF(G79=0,0,G79*'Debt Payoff'!D6/12)</f>
        <v>0</v>
      </c>
      <c r="P80" s="18">
        <f>IF(H79=0,0,H79*'Debt Payoff'!D7/12)</f>
        <v>0</v>
      </c>
      <c r="Q80" s="18">
        <f>IF(I79=0,0,I79*'Debt Payoff'!D9/12)</f>
        <v>0</v>
      </c>
    </row>
    <row r="81" spans="1:17" x14ac:dyDescent="0.25">
      <c r="A81">
        <v>79</v>
      </c>
      <c r="B81" s="18">
        <f>IF(B80=0,0,MAX(0,B80*(1+'Debt Payoff'!D10/12)-MIN(B80*(1+'Debt Payoff'!D10/12),'Debt Payoff'!E10+'Debt Payoff'!C2)))</f>
        <v>0</v>
      </c>
      <c r="C81" s="18">
        <f>IF(C80=0,0,MAX(0,C80*(1+'Debt Payoff'!D4/12)-MIN(C80*(1+'Debt Payoff'!D4/12),IF(COUNTIF(B80:B80,"&gt;0")=0,'Debt Payoff'!E4+'Debt Payoff'!E10+'Debt Payoff'!C2,'Debt Payoff'!E4))))</f>
        <v>0</v>
      </c>
      <c r="D81" s="18">
        <f>IF(D80=0,0,MAX(0,D80*(1+'Debt Payoff'!D5/12)-MIN(D80*(1+'Debt Payoff'!D5/12),IF(COUNTIF(B80:C80,"&gt;0")=0,'Debt Payoff'!E5+'Debt Payoff'!E10+'Debt Payoff'!E4+'Debt Payoff'!C2,'Debt Payoff'!E5))))</f>
        <v>0</v>
      </c>
      <c r="E81" s="18">
        <f>IF(E80=0,0,MAX(0,E80*(1+'Debt Payoff'!D8/12)-MIN(E80*(1+'Debt Payoff'!D8/12),IF(COUNTIF(B80:D80,"&gt;0")=0,'Debt Payoff'!E8+'Debt Payoff'!E10+'Debt Payoff'!E4+'Debt Payoff'!E5+'Debt Payoff'!C2,'Debt Payoff'!E8))))</f>
        <v>0</v>
      </c>
      <c r="F81" s="18">
        <f>IF(F80=0,0,MAX(0,F80*(1+'Debt Payoff'!D11/12)-MIN(F80*(1+'Debt Payoff'!D11/12),IF(COUNTIF(B80:E80,"&gt;0")=0,'Debt Payoff'!E11+'Debt Payoff'!E10+'Debt Payoff'!E4+'Debt Payoff'!E5+'Debt Payoff'!E8+'Debt Payoff'!C2,'Debt Payoff'!E11))))</f>
        <v>0</v>
      </c>
      <c r="G81" s="18">
        <f>IF(G80=0,0,MAX(0,G80*(1+'Debt Payoff'!D6/12)-MIN(G80*(1+'Debt Payoff'!D6/12),IF(COUNTIF(B80:F80,"&gt;0")=0,'Debt Payoff'!E6+'Debt Payoff'!E10+'Debt Payoff'!E4+'Debt Payoff'!E5+'Debt Payoff'!E8+'Debt Payoff'!E11+'Debt Payoff'!C2,'Debt Payoff'!E6))))</f>
        <v>0</v>
      </c>
      <c r="H81" s="18">
        <f>IF(H80=0,0,MAX(0,H80*(1+'Debt Payoff'!D7/12)-MIN(H80*(1+'Debt Payoff'!D7/12),IF(COUNTIF(B80:G80,"&gt;0")=0,'Debt Payoff'!E7+'Debt Payoff'!E10+'Debt Payoff'!E4+'Debt Payoff'!E5+'Debt Payoff'!E8+'Debt Payoff'!E11+'Debt Payoff'!E6+'Debt Payoff'!C2,'Debt Payoff'!E7))))</f>
        <v>0</v>
      </c>
      <c r="I81" s="18">
        <f>IF(I80=0,0,MAX(0,I80*(1+'Debt Payoff'!D9/12)-MIN(I80*(1+'Debt Payoff'!D9/12),IF(COUNTIF(B80:H80,"&gt;0")=0,'Debt Payoff'!E9+'Debt Payoff'!E10+'Debt Payoff'!E4+'Debt Payoff'!E5+'Debt Payoff'!E8+'Debt Payoff'!E11+'Debt Payoff'!E6+'Debt Payoff'!E7+'Debt Payoff'!C2,'Debt Payoff'!E9))))</f>
        <v>0</v>
      </c>
      <c r="J81" s="18">
        <f>IF(B80=0,0,B80*'Debt Payoff'!D10/12)</f>
        <v>0</v>
      </c>
      <c r="K81" s="18">
        <f>IF(C80=0,0,C80*'Debt Payoff'!D4/12)</f>
        <v>0</v>
      </c>
      <c r="L81" s="18">
        <f>IF(D80=0,0,D80*'Debt Payoff'!D5/12)</f>
        <v>0</v>
      </c>
      <c r="M81" s="18">
        <f>IF(E80=0,0,E80*'Debt Payoff'!D8/12)</f>
        <v>0</v>
      </c>
      <c r="N81" s="18">
        <f>IF(F80=0,0,F80*'Debt Payoff'!D11/12)</f>
        <v>0</v>
      </c>
      <c r="O81" s="18">
        <f>IF(G80=0,0,G80*'Debt Payoff'!D6/12)</f>
        <v>0</v>
      </c>
      <c r="P81" s="18">
        <f>IF(H80=0,0,H80*'Debt Payoff'!D7/12)</f>
        <v>0</v>
      </c>
      <c r="Q81" s="18">
        <f>IF(I80=0,0,I80*'Debt Payoff'!D9/12)</f>
        <v>0</v>
      </c>
    </row>
    <row r="82" spans="1:17" x14ac:dyDescent="0.25">
      <c r="A82">
        <v>80</v>
      </c>
      <c r="B82" s="18">
        <f>IF(B81=0,0,MAX(0,B81*(1+'Debt Payoff'!D10/12)-MIN(B81*(1+'Debt Payoff'!D10/12),'Debt Payoff'!E10+'Debt Payoff'!C2)))</f>
        <v>0</v>
      </c>
      <c r="C82" s="18">
        <f>IF(C81=0,0,MAX(0,C81*(1+'Debt Payoff'!D4/12)-MIN(C81*(1+'Debt Payoff'!D4/12),IF(COUNTIF(B81:B81,"&gt;0")=0,'Debt Payoff'!E4+'Debt Payoff'!E10+'Debt Payoff'!C2,'Debt Payoff'!E4))))</f>
        <v>0</v>
      </c>
      <c r="D82" s="18">
        <f>IF(D81=0,0,MAX(0,D81*(1+'Debt Payoff'!D5/12)-MIN(D81*(1+'Debt Payoff'!D5/12),IF(COUNTIF(B81:C81,"&gt;0")=0,'Debt Payoff'!E5+'Debt Payoff'!E10+'Debt Payoff'!E4+'Debt Payoff'!C2,'Debt Payoff'!E5))))</f>
        <v>0</v>
      </c>
      <c r="E82" s="18">
        <f>IF(E81=0,0,MAX(0,E81*(1+'Debt Payoff'!D8/12)-MIN(E81*(1+'Debt Payoff'!D8/12),IF(COUNTIF(B81:D81,"&gt;0")=0,'Debt Payoff'!E8+'Debt Payoff'!E10+'Debt Payoff'!E4+'Debt Payoff'!E5+'Debt Payoff'!C2,'Debt Payoff'!E8))))</f>
        <v>0</v>
      </c>
      <c r="F82" s="18">
        <f>IF(F81=0,0,MAX(0,F81*(1+'Debt Payoff'!D11/12)-MIN(F81*(1+'Debt Payoff'!D11/12),IF(COUNTIF(B81:E81,"&gt;0")=0,'Debt Payoff'!E11+'Debt Payoff'!E10+'Debt Payoff'!E4+'Debt Payoff'!E5+'Debt Payoff'!E8+'Debt Payoff'!C2,'Debt Payoff'!E11))))</f>
        <v>0</v>
      </c>
      <c r="G82" s="18">
        <f>IF(G81=0,0,MAX(0,G81*(1+'Debt Payoff'!D6/12)-MIN(G81*(1+'Debt Payoff'!D6/12),IF(COUNTIF(B81:F81,"&gt;0")=0,'Debt Payoff'!E6+'Debt Payoff'!E10+'Debt Payoff'!E4+'Debt Payoff'!E5+'Debt Payoff'!E8+'Debt Payoff'!E11+'Debt Payoff'!C2,'Debt Payoff'!E6))))</f>
        <v>0</v>
      </c>
      <c r="H82" s="18">
        <f>IF(H81=0,0,MAX(0,H81*(1+'Debt Payoff'!D7/12)-MIN(H81*(1+'Debt Payoff'!D7/12),IF(COUNTIF(B81:G81,"&gt;0")=0,'Debt Payoff'!E7+'Debt Payoff'!E10+'Debt Payoff'!E4+'Debt Payoff'!E5+'Debt Payoff'!E8+'Debt Payoff'!E11+'Debt Payoff'!E6+'Debt Payoff'!C2,'Debt Payoff'!E7))))</f>
        <v>0</v>
      </c>
      <c r="I82" s="18">
        <f>IF(I81=0,0,MAX(0,I81*(1+'Debt Payoff'!D9/12)-MIN(I81*(1+'Debt Payoff'!D9/12),IF(COUNTIF(B81:H81,"&gt;0")=0,'Debt Payoff'!E9+'Debt Payoff'!E10+'Debt Payoff'!E4+'Debt Payoff'!E5+'Debt Payoff'!E8+'Debt Payoff'!E11+'Debt Payoff'!E6+'Debt Payoff'!E7+'Debt Payoff'!C2,'Debt Payoff'!E9))))</f>
        <v>0</v>
      </c>
      <c r="J82" s="18">
        <f>IF(B81=0,0,B81*'Debt Payoff'!D10/12)</f>
        <v>0</v>
      </c>
      <c r="K82" s="18">
        <f>IF(C81=0,0,C81*'Debt Payoff'!D4/12)</f>
        <v>0</v>
      </c>
      <c r="L82" s="18">
        <f>IF(D81=0,0,D81*'Debt Payoff'!D5/12)</f>
        <v>0</v>
      </c>
      <c r="M82" s="18">
        <f>IF(E81=0,0,E81*'Debt Payoff'!D8/12)</f>
        <v>0</v>
      </c>
      <c r="N82" s="18">
        <f>IF(F81=0,0,F81*'Debt Payoff'!D11/12)</f>
        <v>0</v>
      </c>
      <c r="O82" s="18">
        <f>IF(G81=0,0,G81*'Debt Payoff'!D6/12)</f>
        <v>0</v>
      </c>
      <c r="P82" s="18">
        <f>IF(H81=0,0,H81*'Debt Payoff'!D7/12)</f>
        <v>0</v>
      </c>
      <c r="Q82" s="18">
        <f>IF(I81=0,0,I81*'Debt Payoff'!D9/12)</f>
        <v>0</v>
      </c>
    </row>
    <row r="83" spans="1:17" x14ac:dyDescent="0.25">
      <c r="A83">
        <v>81</v>
      </c>
      <c r="B83" s="18">
        <f>IF(B82=0,0,MAX(0,B82*(1+'Debt Payoff'!D10/12)-MIN(B82*(1+'Debt Payoff'!D10/12),'Debt Payoff'!E10+'Debt Payoff'!C2)))</f>
        <v>0</v>
      </c>
      <c r="C83" s="18">
        <f>IF(C82=0,0,MAX(0,C82*(1+'Debt Payoff'!D4/12)-MIN(C82*(1+'Debt Payoff'!D4/12),IF(COUNTIF(B82:B82,"&gt;0")=0,'Debt Payoff'!E4+'Debt Payoff'!E10+'Debt Payoff'!C2,'Debt Payoff'!E4))))</f>
        <v>0</v>
      </c>
      <c r="D83" s="18">
        <f>IF(D82=0,0,MAX(0,D82*(1+'Debt Payoff'!D5/12)-MIN(D82*(1+'Debt Payoff'!D5/12),IF(COUNTIF(B82:C82,"&gt;0")=0,'Debt Payoff'!E5+'Debt Payoff'!E10+'Debt Payoff'!E4+'Debt Payoff'!C2,'Debt Payoff'!E5))))</f>
        <v>0</v>
      </c>
      <c r="E83" s="18">
        <f>IF(E82=0,0,MAX(0,E82*(1+'Debt Payoff'!D8/12)-MIN(E82*(1+'Debt Payoff'!D8/12),IF(COUNTIF(B82:D82,"&gt;0")=0,'Debt Payoff'!E8+'Debt Payoff'!E10+'Debt Payoff'!E4+'Debt Payoff'!E5+'Debt Payoff'!C2,'Debt Payoff'!E8))))</f>
        <v>0</v>
      </c>
      <c r="F83" s="18">
        <f>IF(F82=0,0,MAX(0,F82*(1+'Debt Payoff'!D11/12)-MIN(F82*(1+'Debt Payoff'!D11/12),IF(COUNTIF(B82:E82,"&gt;0")=0,'Debt Payoff'!E11+'Debt Payoff'!E10+'Debt Payoff'!E4+'Debt Payoff'!E5+'Debt Payoff'!E8+'Debt Payoff'!C2,'Debt Payoff'!E11))))</f>
        <v>0</v>
      </c>
      <c r="G83" s="18">
        <f>IF(G82=0,0,MAX(0,G82*(1+'Debt Payoff'!D6/12)-MIN(G82*(1+'Debt Payoff'!D6/12),IF(COUNTIF(B82:F82,"&gt;0")=0,'Debt Payoff'!E6+'Debt Payoff'!E10+'Debt Payoff'!E4+'Debt Payoff'!E5+'Debt Payoff'!E8+'Debt Payoff'!E11+'Debt Payoff'!C2,'Debt Payoff'!E6))))</f>
        <v>0</v>
      </c>
      <c r="H83" s="18">
        <f>IF(H82=0,0,MAX(0,H82*(1+'Debt Payoff'!D7/12)-MIN(H82*(1+'Debt Payoff'!D7/12),IF(COUNTIF(B82:G82,"&gt;0")=0,'Debt Payoff'!E7+'Debt Payoff'!E10+'Debt Payoff'!E4+'Debt Payoff'!E5+'Debt Payoff'!E8+'Debt Payoff'!E11+'Debt Payoff'!E6+'Debt Payoff'!C2,'Debt Payoff'!E7))))</f>
        <v>0</v>
      </c>
      <c r="I83" s="18">
        <f>IF(I82=0,0,MAX(0,I82*(1+'Debt Payoff'!D9/12)-MIN(I82*(1+'Debt Payoff'!D9/12),IF(COUNTIF(B82:H82,"&gt;0")=0,'Debt Payoff'!E9+'Debt Payoff'!E10+'Debt Payoff'!E4+'Debt Payoff'!E5+'Debt Payoff'!E8+'Debt Payoff'!E11+'Debt Payoff'!E6+'Debt Payoff'!E7+'Debt Payoff'!C2,'Debt Payoff'!E9))))</f>
        <v>0</v>
      </c>
      <c r="J83" s="18">
        <f>IF(B82=0,0,B82*'Debt Payoff'!D10/12)</f>
        <v>0</v>
      </c>
      <c r="K83" s="18">
        <f>IF(C82=0,0,C82*'Debt Payoff'!D4/12)</f>
        <v>0</v>
      </c>
      <c r="L83" s="18">
        <f>IF(D82=0,0,D82*'Debt Payoff'!D5/12)</f>
        <v>0</v>
      </c>
      <c r="M83" s="18">
        <f>IF(E82=0,0,E82*'Debt Payoff'!D8/12)</f>
        <v>0</v>
      </c>
      <c r="N83" s="18">
        <f>IF(F82=0,0,F82*'Debt Payoff'!D11/12)</f>
        <v>0</v>
      </c>
      <c r="O83" s="18">
        <f>IF(G82=0,0,G82*'Debt Payoff'!D6/12)</f>
        <v>0</v>
      </c>
      <c r="P83" s="18">
        <f>IF(H82=0,0,H82*'Debt Payoff'!D7/12)</f>
        <v>0</v>
      </c>
      <c r="Q83" s="18">
        <f>IF(I82=0,0,I82*'Debt Payoff'!D9/12)</f>
        <v>0</v>
      </c>
    </row>
    <row r="84" spans="1:17" x14ac:dyDescent="0.25">
      <c r="A84">
        <v>82</v>
      </c>
      <c r="B84" s="18">
        <f>IF(B83=0,0,MAX(0,B83*(1+'Debt Payoff'!D10/12)-MIN(B83*(1+'Debt Payoff'!D10/12),'Debt Payoff'!E10+'Debt Payoff'!C2)))</f>
        <v>0</v>
      </c>
      <c r="C84" s="18">
        <f>IF(C83=0,0,MAX(0,C83*(1+'Debt Payoff'!D4/12)-MIN(C83*(1+'Debt Payoff'!D4/12),IF(COUNTIF(B83:B83,"&gt;0")=0,'Debt Payoff'!E4+'Debt Payoff'!E10+'Debt Payoff'!C2,'Debt Payoff'!E4))))</f>
        <v>0</v>
      </c>
      <c r="D84" s="18">
        <f>IF(D83=0,0,MAX(0,D83*(1+'Debt Payoff'!D5/12)-MIN(D83*(1+'Debt Payoff'!D5/12),IF(COUNTIF(B83:C83,"&gt;0")=0,'Debt Payoff'!E5+'Debt Payoff'!E10+'Debt Payoff'!E4+'Debt Payoff'!C2,'Debt Payoff'!E5))))</f>
        <v>0</v>
      </c>
      <c r="E84" s="18">
        <f>IF(E83=0,0,MAX(0,E83*(1+'Debt Payoff'!D8/12)-MIN(E83*(1+'Debt Payoff'!D8/12),IF(COUNTIF(B83:D83,"&gt;0")=0,'Debt Payoff'!E8+'Debt Payoff'!E10+'Debt Payoff'!E4+'Debt Payoff'!E5+'Debt Payoff'!C2,'Debt Payoff'!E8))))</f>
        <v>0</v>
      </c>
      <c r="F84" s="18">
        <f>IF(F83=0,0,MAX(0,F83*(1+'Debt Payoff'!D11/12)-MIN(F83*(1+'Debt Payoff'!D11/12),IF(COUNTIF(B83:E83,"&gt;0")=0,'Debt Payoff'!E11+'Debt Payoff'!E10+'Debt Payoff'!E4+'Debt Payoff'!E5+'Debt Payoff'!E8+'Debt Payoff'!C2,'Debt Payoff'!E11))))</f>
        <v>0</v>
      </c>
      <c r="G84" s="18">
        <f>IF(G83=0,0,MAX(0,G83*(1+'Debt Payoff'!D6/12)-MIN(G83*(1+'Debt Payoff'!D6/12),IF(COUNTIF(B83:F83,"&gt;0")=0,'Debt Payoff'!E6+'Debt Payoff'!E10+'Debt Payoff'!E4+'Debt Payoff'!E5+'Debt Payoff'!E8+'Debt Payoff'!E11+'Debt Payoff'!C2,'Debt Payoff'!E6))))</f>
        <v>0</v>
      </c>
      <c r="H84" s="18">
        <f>IF(H83=0,0,MAX(0,H83*(1+'Debt Payoff'!D7/12)-MIN(H83*(1+'Debt Payoff'!D7/12),IF(COUNTIF(B83:G83,"&gt;0")=0,'Debt Payoff'!E7+'Debt Payoff'!E10+'Debt Payoff'!E4+'Debt Payoff'!E5+'Debt Payoff'!E8+'Debt Payoff'!E11+'Debt Payoff'!E6+'Debt Payoff'!C2,'Debt Payoff'!E7))))</f>
        <v>0</v>
      </c>
      <c r="I84" s="18">
        <f>IF(I83=0,0,MAX(0,I83*(1+'Debt Payoff'!D9/12)-MIN(I83*(1+'Debt Payoff'!D9/12),IF(COUNTIF(B83:H83,"&gt;0")=0,'Debt Payoff'!E9+'Debt Payoff'!E10+'Debt Payoff'!E4+'Debt Payoff'!E5+'Debt Payoff'!E8+'Debt Payoff'!E11+'Debt Payoff'!E6+'Debt Payoff'!E7+'Debt Payoff'!C2,'Debt Payoff'!E9))))</f>
        <v>0</v>
      </c>
      <c r="J84" s="18">
        <f>IF(B83=0,0,B83*'Debt Payoff'!D10/12)</f>
        <v>0</v>
      </c>
      <c r="K84" s="18">
        <f>IF(C83=0,0,C83*'Debt Payoff'!D4/12)</f>
        <v>0</v>
      </c>
      <c r="L84" s="18">
        <f>IF(D83=0,0,D83*'Debt Payoff'!D5/12)</f>
        <v>0</v>
      </c>
      <c r="M84" s="18">
        <f>IF(E83=0,0,E83*'Debt Payoff'!D8/12)</f>
        <v>0</v>
      </c>
      <c r="N84" s="18">
        <f>IF(F83=0,0,F83*'Debt Payoff'!D11/12)</f>
        <v>0</v>
      </c>
      <c r="O84" s="18">
        <f>IF(G83=0,0,G83*'Debt Payoff'!D6/12)</f>
        <v>0</v>
      </c>
      <c r="P84" s="18">
        <f>IF(H83=0,0,H83*'Debt Payoff'!D7/12)</f>
        <v>0</v>
      </c>
      <c r="Q84" s="18">
        <f>IF(I83=0,0,I83*'Debt Payoff'!D9/12)</f>
        <v>0</v>
      </c>
    </row>
    <row r="85" spans="1:17" x14ac:dyDescent="0.25">
      <c r="A85">
        <v>83</v>
      </c>
      <c r="B85" s="18">
        <f>IF(B84=0,0,MAX(0,B84*(1+'Debt Payoff'!D10/12)-MIN(B84*(1+'Debt Payoff'!D10/12),'Debt Payoff'!E10+'Debt Payoff'!C2)))</f>
        <v>0</v>
      </c>
      <c r="C85" s="18">
        <f>IF(C84=0,0,MAX(0,C84*(1+'Debt Payoff'!D4/12)-MIN(C84*(1+'Debt Payoff'!D4/12),IF(COUNTIF(B84:B84,"&gt;0")=0,'Debt Payoff'!E4+'Debt Payoff'!E10+'Debt Payoff'!C2,'Debt Payoff'!E4))))</f>
        <v>0</v>
      </c>
      <c r="D85" s="18">
        <f>IF(D84=0,0,MAX(0,D84*(1+'Debt Payoff'!D5/12)-MIN(D84*(1+'Debt Payoff'!D5/12),IF(COUNTIF(B84:C84,"&gt;0")=0,'Debt Payoff'!E5+'Debt Payoff'!E10+'Debt Payoff'!E4+'Debt Payoff'!C2,'Debt Payoff'!E5))))</f>
        <v>0</v>
      </c>
      <c r="E85" s="18">
        <f>IF(E84=0,0,MAX(0,E84*(1+'Debt Payoff'!D8/12)-MIN(E84*(1+'Debt Payoff'!D8/12),IF(COUNTIF(B84:D84,"&gt;0")=0,'Debt Payoff'!E8+'Debt Payoff'!E10+'Debt Payoff'!E4+'Debt Payoff'!E5+'Debt Payoff'!C2,'Debt Payoff'!E8))))</f>
        <v>0</v>
      </c>
      <c r="F85" s="18">
        <f>IF(F84=0,0,MAX(0,F84*(1+'Debt Payoff'!D11/12)-MIN(F84*(1+'Debt Payoff'!D11/12),IF(COUNTIF(B84:E84,"&gt;0")=0,'Debt Payoff'!E11+'Debt Payoff'!E10+'Debt Payoff'!E4+'Debt Payoff'!E5+'Debt Payoff'!E8+'Debt Payoff'!C2,'Debt Payoff'!E11))))</f>
        <v>0</v>
      </c>
      <c r="G85" s="18">
        <f>IF(G84=0,0,MAX(0,G84*(1+'Debt Payoff'!D6/12)-MIN(G84*(1+'Debt Payoff'!D6/12),IF(COUNTIF(B84:F84,"&gt;0")=0,'Debt Payoff'!E6+'Debt Payoff'!E10+'Debt Payoff'!E4+'Debt Payoff'!E5+'Debt Payoff'!E8+'Debt Payoff'!E11+'Debt Payoff'!C2,'Debt Payoff'!E6))))</f>
        <v>0</v>
      </c>
      <c r="H85" s="18">
        <f>IF(H84=0,0,MAX(0,H84*(1+'Debt Payoff'!D7/12)-MIN(H84*(1+'Debt Payoff'!D7/12),IF(COUNTIF(B84:G84,"&gt;0")=0,'Debt Payoff'!E7+'Debt Payoff'!E10+'Debt Payoff'!E4+'Debt Payoff'!E5+'Debt Payoff'!E8+'Debt Payoff'!E11+'Debt Payoff'!E6+'Debt Payoff'!C2,'Debt Payoff'!E7))))</f>
        <v>0</v>
      </c>
      <c r="I85" s="18">
        <f>IF(I84=0,0,MAX(0,I84*(1+'Debt Payoff'!D9/12)-MIN(I84*(1+'Debt Payoff'!D9/12),IF(COUNTIF(B84:H84,"&gt;0")=0,'Debt Payoff'!E9+'Debt Payoff'!E10+'Debt Payoff'!E4+'Debt Payoff'!E5+'Debt Payoff'!E8+'Debt Payoff'!E11+'Debt Payoff'!E6+'Debt Payoff'!E7+'Debt Payoff'!C2,'Debt Payoff'!E9))))</f>
        <v>0</v>
      </c>
      <c r="J85" s="18">
        <f>IF(B84=0,0,B84*'Debt Payoff'!D10/12)</f>
        <v>0</v>
      </c>
      <c r="K85" s="18">
        <f>IF(C84=0,0,C84*'Debt Payoff'!D4/12)</f>
        <v>0</v>
      </c>
      <c r="L85" s="18">
        <f>IF(D84=0,0,D84*'Debt Payoff'!D5/12)</f>
        <v>0</v>
      </c>
      <c r="M85" s="18">
        <f>IF(E84=0,0,E84*'Debt Payoff'!D8/12)</f>
        <v>0</v>
      </c>
      <c r="N85" s="18">
        <f>IF(F84=0,0,F84*'Debt Payoff'!D11/12)</f>
        <v>0</v>
      </c>
      <c r="O85" s="18">
        <f>IF(G84=0,0,G84*'Debt Payoff'!D6/12)</f>
        <v>0</v>
      </c>
      <c r="P85" s="18">
        <f>IF(H84=0,0,H84*'Debt Payoff'!D7/12)</f>
        <v>0</v>
      </c>
      <c r="Q85" s="18">
        <f>IF(I84=0,0,I84*'Debt Payoff'!D9/12)</f>
        <v>0</v>
      </c>
    </row>
    <row r="86" spans="1:17" x14ac:dyDescent="0.25">
      <c r="A86">
        <v>84</v>
      </c>
      <c r="B86" s="18">
        <f>IF(B85=0,0,MAX(0,B85*(1+'Debt Payoff'!D10/12)-MIN(B85*(1+'Debt Payoff'!D10/12),'Debt Payoff'!E10+'Debt Payoff'!C2)))</f>
        <v>0</v>
      </c>
      <c r="C86" s="18">
        <f>IF(C85=0,0,MAX(0,C85*(1+'Debt Payoff'!D4/12)-MIN(C85*(1+'Debt Payoff'!D4/12),IF(COUNTIF(B85:B85,"&gt;0")=0,'Debt Payoff'!E4+'Debt Payoff'!E10+'Debt Payoff'!C2,'Debt Payoff'!E4))))</f>
        <v>0</v>
      </c>
      <c r="D86" s="18">
        <f>IF(D85=0,0,MAX(0,D85*(1+'Debt Payoff'!D5/12)-MIN(D85*(1+'Debt Payoff'!D5/12),IF(COUNTIF(B85:C85,"&gt;0")=0,'Debt Payoff'!E5+'Debt Payoff'!E10+'Debt Payoff'!E4+'Debt Payoff'!C2,'Debt Payoff'!E5))))</f>
        <v>0</v>
      </c>
      <c r="E86" s="18">
        <f>IF(E85=0,0,MAX(0,E85*(1+'Debt Payoff'!D8/12)-MIN(E85*(1+'Debt Payoff'!D8/12),IF(COUNTIF(B85:D85,"&gt;0")=0,'Debt Payoff'!E8+'Debt Payoff'!E10+'Debt Payoff'!E4+'Debt Payoff'!E5+'Debt Payoff'!C2,'Debt Payoff'!E8))))</f>
        <v>0</v>
      </c>
      <c r="F86" s="18">
        <f>IF(F85=0,0,MAX(0,F85*(1+'Debt Payoff'!D11/12)-MIN(F85*(1+'Debt Payoff'!D11/12),IF(COUNTIF(B85:E85,"&gt;0")=0,'Debt Payoff'!E11+'Debt Payoff'!E10+'Debt Payoff'!E4+'Debt Payoff'!E5+'Debt Payoff'!E8+'Debt Payoff'!C2,'Debt Payoff'!E11))))</f>
        <v>0</v>
      </c>
      <c r="G86" s="18">
        <f>IF(G85=0,0,MAX(0,G85*(1+'Debt Payoff'!D6/12)-MIN(G85*(1+'Debt Payoff'!D6/12),IF(COUNTIF(B85:F85,"&gt;0")=0,'Debt Payoff'!E6+'Debt Payoff'!E10+'Debt Payoff'!E4+'Debt Payoff'!E5+'Debt Payoff'!E8+'Debt Payoff'!E11+'Debt Payoff'!C2,'Debt Payoff'!E6))))</f>
        <v>0</v>
      </c>
      <c r="H86" s="18">
        <f>IF(H85=0,0,MAX(0,H85*(1+'Debt Payoff'!D7/12)-MIN(H85*(1+'Debt Payoff'!D7/12),IF(COUNTIF(B85:G85,"&gt;0")=0,'Debt Payoff'!E7+'Debt Payoff'!E10+'Debt Payoff'!E4+'Debt Payoff'!E5+'Debt Payoff'!E8+'Debt Payoff'!E11+'Debt Payoff'!E6+'Debt Payoff'!C2,'Debt Payoff'!E7))))</f>
        <v>0</v>
      </c>
      <c r="I86" s="18">
        <f>IF(I85=0,0,MAX(0,I85*(1+'Debt Payoff'!D9/12)-MIN(I85*(1+'Debt Payoff'!D9/12),IF(COUNTIF(B85:H85,"&gt;0")=0,'Debt Payoff'!E9+'Debt Payoff'!E10+'Debt Payoff'!E4+'Debt Payoff'!E5+'Debt Payoff'!E8+'Debt Payoff'!E11+'Debt Payoff'!E6+'Debt Payoff'!E7+'Debt Payoff'!C2,'Debt Payoff'!E9))))</f>
        <v>0</v>
      </c>
      <c r="J86" s="18">
        <f>IF(B85=0,0,B85*'Debt Payoff'!D10/12)</f>
        <v>0</v>
      </c>
      <c r="K86" s="18">
        <f>IF(C85=0,0,C85*'Debt Payoff'!D4/12)</f>
        <v>0</v>
      </c>
      <c r="L86" s="18">
        <f>IF(D85=0,0,D85*'Debt Payoff'!D5/12)</f>
        <v>0</v>
      </c>
      <c r="M86" s="18">
        <f>IF(E85=0,0,E85*'Debt Payoff'!D8/12)</f>
        <v>0</v>
      </c>
      <c r="N86" s="18">
        <f>IF(F85=0,0,F85*'Debt Payoff'!D11/12)</f>
        <v>0</v>
      </c>
      <c r="O86" s="18">
        <f>IF(G85=0,0,G85*'Debt Payoff'!D6/12)</f>
        <v>0</v>
      </c>
      <c r="P86" s="18">
        <f>IF(H85=0,0,H85*'Debt Payoff'!D7/12)</f>
        <v>0</v>
      </c>
      <c r="Q86" s="18">
        <f>IF(I85=0,0,I85*'Debt Payoff'!D9/12)</f>
        <v>0</v>
      </c>
    </row>
    <row r="87" spans="1:17" x14ac:dyDescent="0.25">
      <c r="A87">
        <v>85</v>
      </c>
      <c r="B87" s="18">
        <f>IF(B86=0,0,MAX(0,B86*(1+'Debt Payoff'!D10/12)-MIN(B86*(1+'Debt Payoff'!D10/12),'Debt Payoff'!E10+'Debt Payoff'!C2)))</f>
        <v>0</v>
      </c>
      <c r="C87" s="18">
        <f>IF(C86=0,0,MAX(0,C86*(1+'Debt Payoff'!D4/12)-MIN(C86*(1+'Debt Payoff'!D4/12),IF(COUNTIF(B86:B86,"&gt;0")=0,'Debt Payoff'!E4+'Debt Payoff'!E10+'Debt Payoff'!C2,'Debt Payoff'!E4))))</f>
        <v>0</v>
      </c>
      <c r="D87" s="18">
        <f>IF(D86=0,0,MAX(0,D86*(1+'Debt Payoff'!D5/12)-MIN(D86*(1+'Debt Payoff'!D5/12),IF(COUNTIF(B86:C86,"&gt;0")=0,'Debt Payoff'!E5+'Debt Payoff'!E10+'Debt Payoff'!E4+'Debt Payoff'!C2,'Debt Payoff'!E5))))</f>
        <v>0</v>
      </c>
      <c r="E87" s="18">
        <f>IF(E86=0,0,MAX(0,E86*(1+'Debt Payoff'!D8/12)-MIN(E86*(1+'Debt Payoff'!D8/12),IF(COUNTIF(B86:D86,"&gt;0")=0,'Debt Payoff'!E8+'Debt Payoff'!E10+'Debt Payoff'!E4+'Debt Payoff'!E5+'Debt Payoff'!C2,'Debt Payoff'!E8))))</f>
        <v>0</v>
      </c>
      <c r="F87" s="18">
        <f>IF(F86=0,0,MAX(0,F86*(1+'Debt Payoff'!D11/12)-MIN(F86*(1+'Debt Payoff'!D11/12),IF(COUNTIF(B86:E86,"&gt;0")=0,'Debt Payoff'!E11+'Debt Payoff'!E10+'Debt Payoff'!E4+'Debt Payoff'!E5+'Debt Payoff'!E8+'Debt Payoff'!C2,'Debt Payoff'!E11))))</f>
        <v>0</v>
      </c>
      <c r="G87" s="18">
        <f>IF(G86=0,0,MAX(0,G86*(1+'Debt Payoff'!D6/12)-MIN(G86*(1+'Debt Payoff'!D6/12),IF(COUNTIF(B86:F86,"&gt;0")=0,'Debt Payoff'!E6+'Debt Payoff'!E10+'Debt Payoff'!E4+'Debt Payoff'!E5+'Debt Payoff'!E8+'Debt Payoff'!E11+'Debt Payoff'!C2,'Debt Payoff'!E6))))</f>
        <v>0</v>
      </c>
      <c r="H87" s="18">
        <f>IF(H86=0,0,MAX(0,H86*(1+'Debt Payoff'!D7/12)-MIN(H86*(1+'Debt Payoff'!D7/12),IF(COUNTIF(B86:G86,"&gt;0")=0,'Debt Payoff'!E7+'Debt Payoff'!E10+'Debt Payoff'!E4+'Debt Payoff'!E5+'Debt Payoff'!E8+'Debt Payoff'!E11+'Debt Payoff'!E6+'Debt Payoff'!C2,'Debt Payoff'!E7))))</f>
        <v>0</v>
      </c>
      <c r="I87" s="18">
        <f>IF(I86=0,0,MAX(0,I86*(1+'Debt Payoff'!D9/12)-MIN(I86*(1+'Debt Payoff'!D9/12),IF(COUNTIF(B86:H86,"&gt;0")=0,'Debt Payoff'!E9+'Debt Payoff'!E10+'Debt Payoff'!E4+'Debt Payoff'!E5+'Debt Payoff'!E8+'Debt Payoff'!E11+'Debt Payoff'!E6+'Debt Payoff'!E7+'Debt Payoff'!C2,'Debt Payoff'!E9))))</f>
        <v>0</v>
      </c>
      <c r="J87" s="18">
        <f>IF(B86=0,0,B86*'Debt Payoff'!D10/12)</f>
        <v>0</v>
      </c>
      <c r="K87" s="18">
        <f>IF(C86=0,0,C86*'Debt Payoff'!D4/12)</f>
        <v>0</v>
      </c>
      <c r="L87" s="18">
        <f>IF(D86=0,0,D86*'Debt Payoff'!D5/12)</f>
        <v>0</v>
      </c>
      <c r="M87" s="18">
        <f>IF(E86=0,0,E86*'Debt Payoff'!D8/12)</f>
        <v>0</v>
      </c>
      <c r="N87" s="18">
        <f>IF(F86=0,0,F86*'Debt Payoff'!D11/12)</f>
        <v>0</v>
      </c>
      <c r="O87" s="18">
        <f>IF(G86=0,0,G86*'Debt Payoff'!D6/12)</f>
        <v>0</v>
      </c>
      <c r="P87" s="18">
        <f>IF(H86=0,0,H86*'Debt Payoff'!D7/12)</f>
        <v>0</v>
      </c>
      <c r="Q87" s="18">
        <f>IF(I86=0,0,I86*'Debt Payoff'!D9/12)</f>
        <v>0</v>
      </c>
    </row>
    <row r="88" spans="1:17" x14ac:dyDescent="0.25">
      <c r="A88">
        <v>86</v>
      </c>
      <c r="B88" s="18">
        <f>IF(B87=0,0,MAX(0,B87*(1+'Debt Payoff'!D10/12)-MIN(B87*(1+'Debt Payoff'!D10/12),'Debt Payoff'!E10+'Debt Payoff'!C2)))</f>
        <v>0</v>
      </c>
      <c r="C88" s="18">
        <f>IF(C87=0,0,MAX(0,C87*(1+'Debt Payoff'!D4/12)-MIN(C87*(1+'Debt Payoff'!D4/12),IF(COUNTIF(B87:B87,"&gt;0")=0,'Debt Payoff'!E4+'Debt Payoff'!E10+'Debt Payoff'!C2,'Debt Payoff'!E4))))</f>
        <v>0</v>
      </c>
      <c r="D88" s="18">
        <f>IF(D87=0,0,MAX(0,D87*(1+'Debt Payoff'!D5/12)-MIN(D87*(1+'Debt Payoff'!D5/12),IF(COUNTIF(B87:C87,"&gt;0")=0,'Debt Payoff'!E5+'Debt Payoff'!E10+'Debt Payoff'!E4+'Debt Payoff'!C2,'Debt Payoff'!E5))))</f>
        <v>0</v>
      </c>
      <c r="E88" s="18">
        <f>IF(E87=0,0,MAX(0,E87*(1+'Debt Payoff'!D8/12)-MIN(E87*(1+'Debt Payoff'!D8/12),IF(COUNTIF(B87:D87,"&gt;0")=0,'Debt Payoff'!E8+'Debt Payoff'!E10+'Debt Payoff'!E4+'Debt Payoff'!E5+'Debt Payoff'!C2,'Debt Payoff'!E8))))</f>
        <v>0</v>
      </c>
      <c r="F88" s="18">
        <f>IF(F87=0,0,MAX(0,F87*(1+'Debt Payoff'!D11/12)-MIN(F87*(1+'Debt Payoff'!D11/12),IF(COUNTIF(B87:E87,"&gt;0")=0,'Debt Payoff'!E11+'Debt Payoff'!E10+'Debt Payoff'!E4+'Debt Payoff'!E5+'Debt Payoff'!E8+'Debt Payoff'!C2,'Debt Payoff'!E11))))</f>
        <v>0</v>
      </c>
      <c r="G88" s="18">
        <f>IF(G87=0,0,MAX(0,G87*(1+'Debt Payoff'!D6/12)-MIN(G87*(1+'Debt Payoff'!D6/12),IF(COUNTIF(B87:F87,"&gt;0")=0,'Debt Payoff'!E6+'Debt Payoff'!E10+'Debt Payoff'!E4+'Debt Payoff'!E5+'Debt Payoff'!E8+'Debt Payoff'!E11+'Debt Payoff'!C2,'Debt Payoff'!E6))))</f>
        <v>0</v>
      </c>
      <c r="H88" s="18">
        <f>IF(H87=0,0,MAX(0,H87*(1+'Debt Payoff'!D7/12)-MIN(H87*(1+'Debt Payoff'!D7/12),IF(COUNTIF(B87:G87,"&gt;0")=0,'Debt Payoff'!E7+'Debt Payoff'!E10+'Debt Payoff'!E4+'Debt Payoff'!E5+'Debt Payoff'!E8+'Debt Payoff'!E11+'Debt Payoff'!E6+'Debt Payoff'!C2,'Debt Payoff'!E7))))</f>
        <v>0</v>
      </c>
      <c r="I88" s="18">
        <f>IF(I87=0,0,MAX(0,I87*(1+'Debt Payoff'!D9/12)-MIN(I87*(1+'Debt Payoff'!D9/12),IF(COUNTIF(B87:H87,"&gt;0")=0,'Debt Payoff'!E9+'Debt Payoff'!E10+'Debt Payoff'!E4+'Debt Payoff'!E5+'Debt Payoff'!E8+'Debt Payoff'!E11+'Debt Payoff'!E6+'Debt Payoff'!E7+'Debt Payoff'!C2,'Debt Payoff'!E9))))</f>
        <v>0</v>
      </c>
      <c r="J88" s="18">
        <f>IF(B87=0,0,B87*'Debt Payoff'!D10/12)</f>
        <v>0</v>
      </c>
      <c r="K88" s="18">
        <f>IF(C87=0,0,C87*'Debt Payoff'!D4/12)</f>
        <v>0</v>
      </c>
      <c r="L88" s="18">
        <f>IF(D87=0,0,D87*'Debt Payoff'!D5/12)</f>
        <v>0</v>
      </c>
      <c r="M88" s="18">
        <f>IF(E87=0,0,E87*'Debt Payoff'!D8/12)</f>
        <v>0</v>
      </c>
      <c r="N88" s="18">
        <f>IF(F87=0,0,F87*'Debt Payoff'!D11/12)</f>
        <v>0</v>
      </c>
      <c r="O88" s="18">
        <f>IF(G87=0,0,G87*'Debt Payoff'!D6/12)</f>
        <v>0</v>
      </c>
      <c r="P88" s="18">
        <f>IF(H87=0,0,H87*'Debt Payoff'!D7/12)</f>
        <v>0</v>
      </c>
      <c r="Q88" s="18">
        <f>IF(I87=0,0,I87*'Debt Payoff'!D9/12)</f>
        <v>0</v>
      </c>
    </row>
    <row r="89" spans="1:17" x14ac:dyDescent="0.25">
      <c r="A89">
        <v>87</v>
      </c>
      <c r="B89" s="18">
        <f>IF(B88=0,0,MAX(0,B88*(1+'Debt Payoff'!D10/12)-MIN(B88*(1+'Debt Payoff'!D10/12),'Debt Payoff'!E10+'Debt Payoff'!C2)))</f>
        <v>0</v>
      </c>
      <c r="C89" s="18">
        <f>IF(C88=0,0,MAX(0,C88*(1+'Debt Payoff'!D4/12)-MIN(C88*(1+'Debt Payoff'!D4/12),IF(COUNTIF(B88:B88,"&gt;0")=0,'Debt Payoff'!E4+'Debt Payoff'!E10+'Debt Payoff'!C2,'Debt Payoff'!E4))))</f>
        <v>0</v>
      </c>
      <c r="D89" s="18">
        <f>IF(D88=0,0,MAX(0,D88*(1+'Debt Payoff'!D5/12)-MIN(D88*(1+'Debt Payoff'!D5/12),IF(COUNTIF(B88:C88,"&gt;0")=0,'Debt Payoff'!E5+'Debt Payoff'!E10+'Debt Payoff'!E4+'Debt Payoff'!C2,'Debt Payoff'!E5))))</f>
        <v>0</v>
      </c>
      <c r="E89" s="18">
        <f>IF(E88=0,0,MAX(0,E88*(1+'Debt Payoff'!D8/12)-MIN(E88*(1+'Debt Payoff'!D8/12),IF(COUNTIF(B88:D88,"&gt;0")=0,'Debt Payoff'!E8+'Debt Payoff'!E10+'Debt Payoff'!E4+'Debt Payoff'!E5+'Debt Payoff'!C2,'Debt Payoff'!E8))))</f>
        <v>0</v>
      </c>
      <c r="F89" s="18">
        <f>IF(F88=0,0,MAX(0,F88*(1+'Debt Payoff'!D11/12)-MIN(F88*(1+'Debt Payoff'!D11/12),IF(COUNTIF(B88:E88,"&gt;0")=0,'Debt Payoff'!E11+'Debt Payoff'!E10+'Debt Payoff'!E4+'Debt Payoff'!E5+'Debt Payoff'!E8+'Debt Payoff'!C2,'Debt Payoff'!E11))))</f>
        <v>0</v>
      </c>
      <c r="G89" s="18">
        <f>IF(G88=0,0,MAX(0,G88*(1+'Debt Payoff'!D6/12)-MIN(G88*(1+'Debt Payoff'!D6/12),IF(COUNTIF(B88:F88,"&gt;0")=0,'Debt Payoff'!E6+'Debt Payoff'!E10+'Debt Payoff'!E4+'Debt Payoff'!E5+'Debt Payoff'!E8+'Debt Payoff'!E11+'Debt Payoff'!C2,'Debt Payoff'!E6))))</f>
        <v>0</v>
      </c>
      <c r="H89" s="18">
        <f>IF(H88=0,0,MAX(0,H88*(1+'Debt Payoff'!D7/12)-MIN(H88*(1+'Debt Payoff'!D7/12),IF(COUNTIF(B88:G88,"&gt;0")=0,'Debt Payoff'!E7+'Debt Payoff'!E10+'Debt Payoff'!E4+'Debt Payoff'!E5+'Debt Payoff'!E8+'Debt Payoff'!E11+'Debt Payoff'!E6+'Debt Payoff'!C2,'Debt Payoff'!E7))))</f>
        <v>0</v>
      </c>
      <c r="I89" s="18">
        <f>IF(I88=0,0,MAX(0,I88*(1+'Debt Payoff'!D9/12)-MIN(I88*(1+'Debt Payoff'!D9/12),IF(COUNTIF(B88:H88,"&gt;0")=0,'Debt Payoff'!E9+'Debt Payoff'!E10+'Debt Payoff'!E4+'Debt Payoff'!E5+'Debt Payoff'!E8+'Debt Payoff'!E11+'Debt Payoff'!E6+'Debt Payoff'!E7+'Debt Payoff'!C2,'Debt Payoff'!E9))))</f>
        <v>0</v>
      </c>
      <c r="J89" s="18">
        <f>IF(B88=0,0,B88*'Debt Payoff'!D10/12)</f>
        <v>0</v>
      </c>
      <c r="K89" s="18">
        <f>IF(C88=0,0,C88*'Debt Payoff'!D4/12)</f>
        <v>0</v>
      </c>
      <c r="L89" s="18">
        <f>IF(D88=0,0,D88*'Debt Payoff'!D5/12)</f>
        <v>0</v>
      </c>
      <c r="M89" s="18">
        <f>IF(E88=0,0,E88*'Debt Payoff'!D8/12)</f>
        <v>0</v>
      </c>
      <c r="N89" s="18">
        <f>IF(F88=0,0,F88*'Debt Payoff'!D11/12)</f>
        <v>0</v>
      </c>
      <c r="O89" s="18">
        <f>IF(G88=0,0,G88*'Debt Payoff'!D6/12)</f>
        <v>0</v>
      </c>
      <c r="P89" s="18">
        <f>IF(H88=0,0,H88*'Debt Payoff'!D7/12)</f>
        <v>0</v>
      </c>
      <c r="Q89" s="18">
        <f>IF(I88=0,0,I88*'Debt Payoff'!D9/12)</f>
        <v>0</v>
      </c>
    </row>
    <row r="90" spans="1:17" x14ac:dyDescent="0.25">
      <c r="A90">
        <v>88</v>
      </c>
      <c r="B90" s="18">
        <f>IF(B89=0,0,MAX(0,B89*(1+'Debt Payoff'!D10/12)-MIN(B89*(1+'Debt Payoff'!D10/12),'Debt Payoff'!E10+'Debt Payoff'!C2)))</f>
        <v>0</v>
      </c>
      <c r="C90" s="18">
        <f>IF(C89=0,0,MAX(0,C89*(1+'Debt Payoff'!D4/12)-MIN(C89*(1+'Debt Payoff'!D4/12),IF(COUNTIF(B89:B89,"&gt;0")=0,'Debt Payoff'!E4+'Debt Payoff'!E10+'Debt Payoff'!C2,'Debt Payoff'!E4))))</f>
        <v>0</v>
      </c>
      <c r="D90" s="18">
        <f>IF(D89=0,0,MAX(0,D89*(1+'Debt Payoff'!D5/12)-MIN(D89*(1+'Debt Payoff'!D5/12),IF(COUNTIF(B89:C89,"&gt;0")=0,'Debt Payoff'!E5+'Debt Payoff'!E10+'Debt Payoff'!E4+'Debt Payoff'!C2,'Debt Payoff'!E5))))</f>
        <v>0</v>
      </c>
      <c r="E90" s="18">
        <f>IF(E89=0,0,MAX(0,E89*(1+'Debt Payoff'!D8/12)-MIN(E89*(1+'Debt Payoff'!D8/12),IF(COUNTIF(B89:D89,"&gt;0")=0,'Debt Payoff'!E8+'Debt Payoff'!E10+'Debt Payoff'!E4+'Debt Payoff'!E5+'Debt Payoff'!C2,'Debt Payoff'!E8))))</f>
        <v>0</v>
      </c>
      <c r="F90" s="18">
        <f>IF(F89=0,0,MAX(0,F89*(1+'Debt Payoff'!D11/12)-MIN(F89*(1+'Debt Payoff'!D11/12),IF(COUNTIF(B89:E89,"&gt;0")=0,'Debt Payoff'!E11+'Debt Payoff'!E10+'Debt Payoff'!E4+'Debt Payoff'!E5+'Debt Payoff'!E8+'Debt Payoff'!C2,'Debt Payoff'!E11))))</f>
        <v>0</v>
      </c>
      <c r="G90" s="18">
        <f>IF(G89=0,0,MAX(0,G89*(1+'Debt Payoff'!D6/12)-MIN(G89*(1+'Debt Payoff'!D6/12),IF(COUNTIF(B89:F89,"&gt;0")=0,'Debt Payoff'!E6+'Debt Payoff'!E10+'Debt Payoff'!E4+'Debt Payoff'!E5+'Debt Payoff'!E8+'Debt Payoff'!E11+'Debt Payoff'!C2,'Debt Payoff'!E6))))</f>
        <v>0</v>
      </c>
      <c r="H90" s="18">
        <f>IF(H89=0,0,MAX(0,H89*(1+'Debt Payoff'!D7/12)-MIN(H89*(1+'Debt Payoff'!D7/12),IF(COUNTIF(B89:G89,"&gt;0")=0,'Debt Payoff'!E7+'Debt Payoff'!E10+'Debt Payoff'!E4+'Debt Payoff'!E5+'Debt Payoff'!E8+'Debt Payoff'!E11+'Debt Payoff'!E6+'Debt Payoff'!C2,'Debt Payoff'!E7))))</f>
        <v>0</v>
      </c>
      <c r="I90" s="18">
        <f>IF(I89=0,0,MAX(0,I89*(1+'Debt Payoff'!D9/12)-MIN(I89*(1+'Debt Payoff'!D9/12),IF(COUNTIF(B89:H89,"&gt;0")=0,'Debt Payoff'!E9+'Debt Payoff'!E10+'Debt Payoff'!E4+'Debt Payoff'!E5+'Debt Payoff'!E8+'Debt Payoff'!E11+'Debt Payoff'!E6+'Debt Payoff'!E7+'Debt Payoff'!C2,'Debt Payoff'!E9))))</f>
        <v>0</v>
      </c>
      <c r="J90" s="18">
        <f>IF(B89=0,0,B89*'Debt Payoff'!D10/12)</f>
        <v>0</v>
      </c>
      <c r="K90" s="18">
        <f>IF(C89=0,0,C89*'Debt Payoff'!D4/12)</f>
        <v>0</v>
      </c>
      <c r="L90" s="18">
        <f>IF(D89=0,0,D89*'Debt Payoff'!D5/12)</f>
        <v>0</v>
      </c>
      <c r="M90" s="18">
        <f>IF(E89=0,0,E89*'Debt Payoff'!D8/12)</f>
        <v>0</v>
      </c>
      <c r="N90" s="18">
        <f>IF(F89=0,0,F89*'Debt Payoff'!D11/12)</f>
        <v>0</v>
      </c>
      <c r="O90" s="18">
        <f>IF(G89=0,0,G89*'Debt Payoff'!D6/12)</f>
        <v>0</v>
      </c>
      <c r="P90" s="18">
        <f>IF(H89=0,0,H89*'Debt Payoff'!D7/12)</f>
        <v>0</v>
      </c>
      <c r="Q90" s="18">
        <f>IF(I89=0,0,I89*'Debt Payoff'!D9/12)</f>
        <v>0</v>
      </c>
    </row>
    <row r="91" spans="1:17" x14ac:dyDescent="0.25">
      <c r="A91">
        <v>89</v>
      </c>
      <c r="B91" s="18">
        <f>IF(B90=0,0,MAX(0,B90*(1+'Debt Payoff'!D10/12)-MIN(B90*(1+'Debt Payoff'!D10/12),'Debt Payoff'!E10+'Debt Payoff'!C2)))</f>
        <v>0</v>
      </c>
      <c r="C91" s="18">
        <f>IF(C90=0,0,MAX(0,C90*(1+'Debt Payoff'!D4/12)-MIN(C90*(1+'Debt Payoff'!D4/12),IF(COUNTIF(B90:B90,"&gt;0")=0,'Debt Payoff'!E4+'Debt Payoff'!E10+'Debt Payoff'!C2,'Debt Payoff'!E4))))</f>
        <v>0</v>
      </c>
      <c r="D91" s="18">
        <f>IF(D90=0,0,MAX(0,D90*(1+'Debt Payoff'!D5/12)-MIN(D90*(1+'Debt Payoff'!D5/12),IF(COUNTIF(B90:C90,"&gt;0")=0,'Debt Payoff'!E5+'Debt Payoff'!E10+'Debt Payoff'!E4+'Debt Payoff'!C2,'Debt Payoff'!E5))))</f>
        <v>0</v>
      </c>
      <c r="E91" s="18">
        <f>IF(E90=0,0,MAX(0,E90*(1+'Debt Payoff'!D8/12)-MIN(E90*(1+'Debt Payoff'!D8/12),IF(COUNTIF(B90:D90,"&gt;0")=0,'Debt Payoff'!E8+'Debt Payoff'!E10+'Debt Payoff'!E4+'Debt Payoff'!E5+'Debt Payoff'!C2,'Debt Payoff'!E8))))</f>
        <v>0</v>
      </c>
      <c r="F91" s="18">
        <f>IF(F90=0,0,MAX(0,F90*(1+'Debt Payoff'!D11/12)-MIN(F90*(1+'Debt Payoff'!D11/12),IF(COUNTIF(B90:E90,"&gt;0")=0,'Debt Payoff'!E11+'Debt Payoff'!E10+'Debt Payoff'!E4+'Debt Payoff'!E5+'Debt Payoff'!E8+'Debt Payoff'!C2,'Debt Payoff'!E11))))</f>
        <v>0</v>
      </c>
      <c r="G91" s="18">
        <f>IF(G90=0,0,MAX(0,G90*(1+'Debt Payoff'!D6/12)-MIN(G90*(1+'Debt Payoff'!D6/12),IF(COUNTIF(B90:F90,"&gt;0")=0,'Debt Payoff'!E6+'Debt Payoff'!E10+'Debt Payoff'!E4+'Debt Payoff'!E5+'Debt Payoff'!E8+'Debt Payoff'!E11+'Debt Payoff'!C2,'Debt Payoff'!E6))))</f>
        <v>0</v>
      </c>
      <c r="H91" s="18">
        <f>IF(H90=0,0,MAX(0,H90*(1+'Debt Payoff'!D7/12)-MIN(H90*(1+'Debt Payoff'!D7/12),IF(COUNTIF(B90:G90,"&gt;0")=0,'Debt Payoff'!E7+'Debt Payoff'!E10+'Debt Payoff'!E4+'Debt Payoff'!E5+'Debt Payoff'!E8+'Debt Payoff'!E11+'Debt Payoff'!E6+'Debt Payoff'!C2,'Debt Payoff'!E7))))</f>
        <v>0</v>
      </c>
      <c r="I91" s="18">
        <f>IF(I90=0,0,MAX(0,I90*(1+'Debt Payoff'!D9/12)-MIN(I90*(1+'Debt Payoff'!D9/12),IF(COUNTIF(B90:H90,"&gt;0")=0,'Debt Payoff'!E9+'Debt Payoff'!E10+'Debt Payoff'!E4+'Debt Payoff'!E5+'Debt Payoff'!E8+'Debt Payoff'!E11+'Debt Payoff'!E6+'Debt Payoff'!E7+'Debt Payoff'!C2,'Debt Payoff'!E9))))</f>
        <v>0</v>
      </c>
      <c r="J91" s="18">
        <f>IF(B90=0,0,B90*'Debt Payoff'!D10/12)</f>
        <v>0</v>
      </c>
      <c r="K91" s="18">
        <f>IF(C90=0,0,C90*'Debt Payoff'!D4/12)</f>
        <v>0</v>
      </c>
      <c r="L91" s="18">
        <f>IF(D90=0,0,D90*'Debt Payoff'!D5/12)</f>
        <v>0</v>
      </c>
      <c r="M91" s="18">
        <f>IF(E90=0,0,E90*'Debt Payoff'!D8/12)</f>
        <v>0</v>
      </c>
      <c r="N91" s="18">
        <f>IF(F90=0,0,F90*'Debt Payoff'!D11/12)</f>
        <v>0</v>
      </c>
      <c r="O91" s="18">
        <f>IF(G90=0,0,G90*'Debt Payoff'!D6/12)</f>
        <v>0</v>
      </c>
      <c r="P91" s="18">
        <f>IF(H90=0,0,H90*'Debt Payoff'!D7/12)</f>
        <v>0</v>
      </c>
      <c r="Q91" s="18">
        <f>IF(I90=0,0,I90*'Debt Payoff'!D9/12)</f>
        <v>0</v>
      </c>
    </row>
    <row r="92" spans="1:17" x14ac:dyDescent="0.25">
      <c r="A92">
        <v>90</v>
      </c>
      <c r="B92" s="18">
        <f>IF(B91=0,0,MAX(0,B91*(1+'Debt Payoff'!D10/12)-MIN(B91*(1+'Debt Payoff'!D10/12),'Debt Payoff'!E10+'Debt Payoff'!C2)))</f>
        <v>0</v>
      </c>
      <c r="C92" s="18">
        <f>IF(C91=0,0,MAX(0,C91*(1+'Debt Payoff'!D4/12)-MIN(C91*(1+'Debt Payoff'!D4/12),IF(COUNTIF(B91:B91,"&gt;0")=0,'Debt Payoff'!E4+'Debt Payoff'!E10+'Debt Payoff'!C2,'Debt Payoff'!E4))))</f>
        <v>0</v>
      </c>
      <c r="D92" s="18">
        <f>IF(D91=0,0,MAX(0,D91*(1+'Debt Payoff'!D5/12)-MIN(D91*(1+'Debt Payoff'!D5/12),IF(COUNTIF(B91:C91,"&gt;0")=0,'Debt Payoff'!E5+'Debt Payoff'!E10+'Debt Payoff'!E4+'Debt Payoff'!C2,'Debt Payoff'!E5))))</f>
        <v>0</v>
      </c>
      <c r="E92" s="18">
        <f>IF(E91=0,0,MAX(0,E91*(1+'Debt Payoff'!D8/12)-MIN(E91*(1+'Debt Payoff'!D8/12),IF(COUNTIF(B91:D91,"&gt;0")=0,'Debt Payoff'!E8+'Debt Payoff'!E10+'Debt Payoff'!E4+'Debt Payoff'!E5+'Debt Payoff'!C2,'Debt Payoff'!E8))))</f>
        <v>0</v>
      </c>
      <c r="F92" s="18">
        <f>IF(F91=0,0,MAX(0,F91*(1+'Debt Payoff'!D11/12)-MIN(F91*(1+'Debt Payoff'!D11/12),IF(COUNTIF(B91:E91,"&gt;0")=0,'Debt Payoff'!E11+'Debt Payoff'!E10+'Debt Payoff'!E4+'Debt Payoff'!E5+'Debt Payoff'!E8+'Debt Payoff'!C2,'Debt Payoff'!E11))))</f>
        <v>0</v>
      </c>
      <c r="G92" s="18">
        <f>IF(G91=0,0,MAX(0,G91*(1+'Debt Payoff'!D6/12)-MIN(G91*(1+'Debt Payoff'!D6/12),IF(COUNTIF(B91:F91,"&gt;0")=0,'Debt Payoff'!E6+'Debt Payoff'!E10+'Debt Payoff'!E4+'Debt Payoff'!E5+'Debt Payoff'!E8+'Debt Payoff'!E11+'Debt Payoff'!C2,'Debt Payoff'!E6))))</f>
        <v>0</v>
      </c>
      <c r="H92" s="18">
        <f>IF(H91=0,0,MAX(0,H91*(1+'Debt Payoff'!D7/12)-MIN(H91*(1+'Debt Payoff'!D7/12),IF(COUNTIF(B91:G91,"&gt;0")=0,'Debt Payoff'!E7+'Debt Payoff'!E10+'Debt Payoff'!E4+'Debt Payoff'!E5+'Debt Payoff'!E8+'Debt Payoff'!E11+'Debt Payoff'!E6+'Debt Payoff'!C2,'Debt Payoff'!E7))))</f>
        <v>0</v>
      </c>
      <c r="I92" s="18">
        <f>IF(I91=0,0,MAX(0,I91*(1+'Debt Payoff'!D9/12)-MIN(I91*(1+'Debt Payoff'!D9/12),IF(COUNTIF(B91:H91,"&gt;0")=0,'Debt Payoff'!E9+'Debt Payoff'!E10+'Debt Payoff'!E4+'Debt Payoff'!E5+'Debt Payoff'!E8+'Debt Payoff'!E11+'Debt Payoff'!E6+'Debt Payoff'!E7+'Debt Payoff'!C2,'Debt Payoff'!E9))))</f>
        <v>0</v>
      </c>
      <c r="J92" s="18">
        <f>IF(B91=0,0,B91*'Debt Payoff'!D10/12)</f>
        <v>0</v>
      </c>
      <c r="K92" s="18">
        <f>IF(C91=0,0,C91*'Debt Payoff'!D4/12)</f>
        <v>0</v>
      </c>
      <c r="L92" s="18">
        <f>IF(D91=0,0,D91*'Debt Payoff'!D5/12)</f>
        <v>0</v>
      </c>
      <c r="M92" s="18">
        <f>IF(E91=0,0,E91*'Debt Payoff'!D8/12)</f>
        <v>0</v>
      </c>
      <c r="N92" s="18">
        <f>IF(F91=0,0,F91*'Debt Payoff'!D11/12)</f>
        <v>0</v>
      </c>
      <c r="O92" s="18">
        <f>IF(G91=0,0,G91*'Debt Payoff'!D6/12)</f>
        <v>0</v>
      </c>
      <c r="P92" s="18">
        <f>IF(H91=0,0,H91*'Debt Payoff'!D7/12)</f>
        <v>0</v>
      </c>
      <c r="Q92" s="18">
        <f>IF(I91=0,0,I91*'Debt Payoff'!D9/12)</f>
        <v>0</v>
      </c>
    </row>
    <row r="93" spans="1:17" x14ac:dyDescent="0.25">
      <c r="A93">
        <v>91</v>
      </c>
      <c r="B93" s="18">
        <f>IF(B92=0,0,MAX(0,B92*(1+'Debt Payoff'!D10/12)-MIN(B92*(1+'Debt Payoff'!D10/12),'Debt Payoff'!E10+'Debt Payoff'!C2)))</f>
        <v>0</v>
      </c>
      <c r="C93" s="18">
        <f>IF(C92=0,0,MAX(0,C92*(1+'Debt Payoff'!D4/12)-MIN(C92*(1+'Debt Payoff'!D4/12),IF(COUNTIF(B92:B92,"&gt;0")=0,'Debt Payoff'!E4+'Debt Payoff'!E10+'Debt Payoff'!C2,'Debt Payoff'!E4))))</f>
        <v>0</v>
      </c>
      <c r="D93" s="18">
        <f>IF(D92=0,0,MAX(0,D92*(1+'Debt Payoff'!D5/12)-MIN(D92*(1+'Debt Payoff'!D5/12),IF(COUNTIF(B92:C92,"&gt;0")=0,'Debt Payoff'!E5+'Debt Payoff'!E10+'Debt Payoff'!E4+'Debt Payoff'!C2,'Debt Payoff'!E5))))</f>
        <v>0</v>
      </c>
      <c r="E93" s="18">
        <f>IF(E92=0,0,MAX(0,E92*(1+'Debt Payoff'!D8/12)-MIN(E92*(1+'Debt Payoff'!D8/12),IF(COUNTIF(B92:D92,"&gt;0")=0,'Debt Payoff'!E8+'Debt Payoff'!E10+'Debt Payoff'!E4+'Debt Payoff'!E5+'Debt Payoff'!C2,'Debt Payoff'!E8))))</f>
        <v>0</v>
      </c>
      <c r="F93" s="18">
        <f>IF(F92=0,0,MAX(0,F92*(1+'Debt Payoff'!D11/12)-MIN(F92*(1+'Debt Payoff'!D11/12),IF(COUNTIF(B92:E92,"&gt;0")=0,'Debt Payoff'!E11+'Debt Payoff'!E10+'Debt Payoff'!E4+'Debt Payoff'!E5+'Debt Payoff'!E8+'Debt Payoff'!C2,'Debt Payoff'!E11))))</f>
        <v>0</v>
      </c>
      <c r="G93" s="18">
        <f>IF(G92=0,0,MAX(0,G92*(1+'Debt Payoff'!D6/12)-MIN(G92*(1+'Debt Payoff'!D6/12),IF(COUNTIF(B92:F92,"&gt;0")=0,'Debt Payoff'!E6+'Debt Payoff'!E10+'Debt Payoff'!E4+'Debt Payoff'!E5+'Debt Payoff'!E8+'Debt Payoff'!E11+'Debt Payoff'!C2,'Debt Payoff'!E6))))</f>
        <v>0</v>
      </c>
      <c r="H93" s="18">
        <f>IF(H92=0,0,MAX(0,H92*(1+'Debt Payoff'!D7/12)-MIN(H92*(1+'Debt Payoff'!D7/12),IF(COUNTIF(B92:G92,"&gt;0")=0,'Debt Payoff'!E7+'Debt Payoff'!E10+'Debt Payoff'!E4+'Debt Payoff'!E5+'Debt Payoff'!E8+'Debt Payoff'!E11+'Debt Payoff'!E6+'Debt Payoff'!C2,'Debt Payoff'!E7))))</f>
        <v>0</v>
      </c>
      <c r="I93" s="18">
        <f>IF(I92=0,0,MAX(0,I92*(1+'Debt Payoff'!D9/12)-MIN(I92*(1+'Debt Payoff'!D9/12),IF(COUNTIF(B92:H92,"&gt;0")=0,'Debt Payoff'!E9+'Debt Payoff'!E10+'Debt Payoff'!E4+'Debt Payoff'!E5+'Debt Payoff'!E8+'Debt Payoff'!E11+'Debt Payoff'!E6+'Debt Payoff'!E7+'Debt Payoff'!C2,'Debt Payoff'!E9))))</f>
        <v>0</v>
      </c>
      <c r="J93" s="18">
        <f>IF(B92=0,0,B92*'Debt Payoff'!D10/12)</f>
        <v>0</v>
      </c>
      <c r="K93" s="18">
        <f>IF(C92=0,0,C92*'Debt Payoff'!D4/12)</f>
        <v>0</v>
      </c>
      <c r="L93" s="18">
        <f>IF(D92=0,0,D92*'Debt Payoff'!D5/12)</f>
        <v>0</v>
      </c>
      <c r="M93" s="18">
        <f>IF(E92=0,0,E92*'Debt Payoff'!D8/12)</f>
        <v>0</v>
      </c>
      <c r="N93" s="18">
        <f>IF(F92=0,0,F92*'Debt Payoff'!D11/12)</f>
        <v>0</v>
      </c>
      <c r="O93" s="18">
        <f>IF(G92=0,0,G92*'Debt Payoff'!D6/12)</f>
        <v>0</v>
      </c>
      <c r="P93" s="18">
        <f>IF(H92=0,0,H92*'Debt Payoff'!D7/12)</f>
        <v>0</v>
      </c>
      <c r="Q93" s="18">
        <f>IF(I92=0,0,I92*'Debt Payoff'!D9/12)</f>
        <v>0</v>
      </c>
    </row>
    <row r="94" spans="1:17" x14ac:dyDescent="0.25">
      <c r="A94">
        <v>92</v>
      </c>
      <c r="B94" s="18">
        <f>IF(B93=0,0,MAX(0,B93*(1+'Debt Payoff'!D10/12)-MIN(B93*(1+'Debt Payoff'!D10/12),'Debt Payoff'!E10+'Debt Payoff'!C2)))</f>
        <v>0</v>
      </c>
      <c r="C94" s="18">
        <f>IF(C93=0,0,MAX(0,C93*(1+'Debt Payoff'!D4/12)-MIN(C93*(1+'Debt Payoff'!D4/12),IF(COUNTIF(B93:B93,"&gt;0")=0,'Debt Payoff'!E4+'Debt Payoff'!E10+'Debt Payoff'!C2,'Debt Payoff'!E4))))</f>
        <v>0</v>
      </c>
      <c r="D94" s="18">
        <f>IF(D93=0,0,MAX(0,D93*(1+'Debt Payoff'!D5/12)-MIN(D93*(1+'Debt Payoff'!D5/12),IF(COUNTIF(B93:C93,"&gt;0")=0,'Debt Payoff'!E5+'Debt Payoff'!E10+'Debt Payoff'!E4+'Debt Payoff'!C2,'Debt Payoff'!E5))))</f>
        <v>0</v>
      </c>
      <c r="E94" s="18">
        <f>IF(E93=0,0,MAX(0,E93*(1+'Debt Payoff'!D8/12)-MIN(E93*(1+'Debt Payoff'!D8/12),IF(COUNTIF(B93:D93,"&gt;0")=0,'Debt Payoff'!E8+'Debt Payoff'!E10+'Debt Payoff'!E4+'Debt Payoff'!E5+'Debt Payoff'!C2,'Debt Payoff'!E8))))</f>
        <v>0</v>
      </c>
      <c r="F94" s="18">
        <f>IF(F93=0,0,MAX(0,F93*(1+'Debt Payoff'!D11/12)-MIN(F93*(1+'Debt Payoff'!D11/12),IF(COUNTIF(B93:E93,"&gt;0")=0,'Debt Payoff'!E11+'Debt Payoff'!E10+'Debt Payoff'!E4+'Debt Payoff'!E5+'Debt Payoff'!E8+'Debt Payoff'!C2,'Debt Payoff'!E11))))</f>
        <v>0</v>
      </c>
      <c r="G94" s="18">
        <f>IF(G93=0,0,MAX(0,G93*(1+'Debt Payoff'!D6/12)-MIN(G93*(1+'Debt Payoff'!D6/12),IF(COUNTIF(B93:F93,"&gt;0")=0,'Debt Payoff'!E6+'Debt Payoff'!E10+'Debt Payoff'!E4+'Debt Payoff'!E5+'Debt Payoff'!E8+'Debt Payoff'!E11+'Debt Payoff'!C2,'Debt Payoff'!E6))))</f>
        <v>0</v>
      </c>
      <c r="H94" s="18">
        <f>IF(H93=0,0,MAX(0,H93*(1+'Debt Payoff'!D7/12)-MIN(H93*(1+'Debt Payoff'!D7/12),IF(COUNTIF(B93:G93,"&gt;0")=0,'Debt Payoff'!E7+'Debt Payoff'!E10+'Debt Payoff'!E4+'Debt Payoff'!E5+'Debt Payoff'!E8+'Debt Payoff'!E11+'Debt Payoff'!E6+'Debt Payoff'!C2,'Debt Payoff'!E7))))</f>
        <v>0</v>
      </c>
      <c r="I94" s="18">
        <f>IF(I93=0,0,MAX(0,I93*(1+'Debt Payoff'!D9/12)-MIN(I93*(1+'Debt Payoff'!D9/12),IF(COUNTIF(B93:H93,"&gt;0")=0,'Debt Payoff'!E9+'Debt Payoff'!E10+'Debt Payoff'!E4+'Debt Payoff'!E5+'Debt Payoff'!E8+'Debt Payoff'!E11+'Debt Payoff'!E6+'Debt Payoff'!E7+'Debt Payoff'!C2,'Debt Payoff'!E9))))</f>
        <v>0</v>
      </c>
      <c r="J94" s="18">
        <f>IF(B93=0,0,B93*'Debt Payoff'!D10/12)</f>
        <v>0</v>
      </c>
      <c r="K94" s="18">
        <f>IF(C93=0,0,C93*'Debt Payoff'!D4/12)</f>
        <v>0</v>
      </c>
      <c r="L94" s="18">
        <f>IF(D93=0,0,D93*'Debt Payoff'!D5/12)</f>
        <v>0</v>
      </c>
      <c r="M94" s="18">
        <f>IF(E93=0,0,E93*'Debt Payoff'!D8/12)</f>
        <v>0</v>
      </c>
      <c r="N94" s="18">
        <f>IF(F93=0,0,F93*'Debt Payoff'!D11/12)</f>
        <v>0</v>
      </c>
      <c r="O94" s="18">
        <f>IF(G93=0,0,G93*'Debt Payoff'!D6/12)</f>
        <v>0</v>
      </c>
      <c r="P94" s="18">
        <f>IF(H93=0,0,H93*'Debt Payoff'!D7/12)</f>
        <v>0</v>
      </c>
      <c r="Q94" s="18">
        <f>IF(I93=0,0,I93*'Debt Payoff'!D9/12)</f>
        <v>0</v>
      </c>
    </row>
    <row r="95" spans="1:17" x14ac:dyDescent="0.25">
      <c r="A95">
        <v>93</v>
      </c>
      <c r="B95" s="18">
        <f>IF(B94=0,0,MAX(0,B94*(1+'Debt Payoff'!D10/12)-MIN(B94*(1+'Debt Payoff'!D10/12),'Debt Payoff'!E10+'Debt Payoff'!C2)))</f>
        <v>0</v>
      </c>
      <c r="C95" s="18">
        <f>IF(C94=0,0,MAX(0,C94*(1+'Debt Payoff'!D4/12)-MIN(C94*(1+'Debt Payoff'!D4/12),IF(COUNTIF(B94:B94,"&gt;0")=0,'Debt Payoff'!E4+'Debt Payoff'!E10+'Debt Payoff'!C2,'Debt Payoff'!E4))))</f>
        <v>0</v>
      </c>
      <c r="D95" s="18">
        <f>IF(D94=0,0,MAX(0,D94*(1+'Debt Payoff'!D5/12)-MIN(D94*(1+'Debt Payoff'!D5/12),IF(COUNTIF(B94:C94,"&gt;0")=0,'Debt Payoff'!E5+'Debt Payoff'!E10+'Debt Payoff'!E4+'Debt Payoff'!C2,'Debt Payoff'!E5))))</f>
        <v>0</v>
      </c>
      <c r="E95" s="18">
        <f>IF(E94=0,0,MAX(0,E94*(1+'Debt Payoff'!D8/12)-MIN(E94*(1+'Debt Payoff'!D8/12),IF(COUNTIF(B94:D94,"&gt;0")=0,'Debt Payoff'!E8+'Debt Payoff'!E10+'Debt Payoff'!E4+'Debt Payoff'!E5+'Debt Payoff'!C2,'Debt Payoff'!E8))))</f>
        <v>0</v>
      </c>
      <c r="F95" s="18">
        <f>IF(F94=0,0,MAX(0,F94*(1+'Debt Payoff'!D11/12)-MIN(F94*(1+'Debt Payoff'!D11/12),IF(COUNTIF(B94:E94,"&gt;0")=0,'Debt Payoff'!E11+'Debt Payoff'!E10+'Debt Payoff'!E4+'Debt Payoff'!E5+'Debt Payoff'!E8+'Debt Payoff'!C2,'Debt Payoff'!E11))))</f>
        <v>0</v>
      </c>
      <c r="G95" s="18">
        <f>IF(G94=0,0,MAX(0,G94*(1+'Debt Payoff'!D6/12)-MIN(G94*(1+'Debt Payoff'!D6/12),IF(COUNTIF(B94:F94,"&gt;0")=0,'Debt Payoff'!E6+'Debt Payoff'!E10+'Debt Payoff'!E4+'Debt Payoff'!E5+'Debt Payoff'!E8+'Debt Payoff'!E11+'Debt Payoff'!C2,'Debt Payoff'!E6))))</f>
        <v>0</v>
      </c>
      <c r="H95" s="18">
        <f>IF(H94=0,0,MAX(0,H94*(1+'Debt Payoff'!D7/12)-MIN(H94*(1+'Debt Payoff'!D7/12),IF(COUNTIF(B94:G94,"&gt;0")=0,'Debt Payoff'!E7+'Debt Payoff'!E10+'Debt Payoff'!E4+'Debt Payoff'!E5+'Debt Payoff'!E8+'Debt Payoff'!E11+'Debt Payoff'!E6+'Debt Payoff'!C2,'Debt Payoff'!E7))))</f>
        <v>0</v>
      </c>
      <c r="I95" s="18">
        <f>IF(I94=0,0,MAX(0,I94*(1+'Debt Payoff'!D9/12)-MIN(I94*(1+'Debt Payoff'!D9/12),IF(COUNTIF(B94:H94,"&gt;0")=0,'Debt Payoff'!E9+'Debt Payoff'!E10+'Debt Payoff'!E4+'Debt Payoff'!E5+'Debt Payoff'!E8+'Debt Payoff'!E11+'Debt Payoff'!E6+'Debt Payoff'!E7+'Debt Payoff'!C2,'Debt Payoff'!E9))))</f>
        <v>0</v>
      </c>
      <c r="J95" s="18">
        <f>IF(B94=0,0,B94*'Debt Payoff'!D10/12)</f>
        <v>0</v>
      </c>
      <c r="K95" s="18">
        <f>IF(C94=0,0,C94*'Debt Payoff'!D4/12)</f>
        <v>0</v>
      </c>
      <c r="L95" s="18">
        <f>IF(D94=0,0,D94*'Debt Payoff'!D5/12)</f>
        <v>0</v>
      </c>
      <c r="M95" s="18">
        <f>IF(E94=0,0,E94*'Debt Payoff'!D8/12)</f>
        <v>0</v>
      </c>
      <c r="N95" s="18">
        <f>IF(F94=0,0,F94*'Debt Payoff'!D11/12)</f>
        <v>0</v>
      </c>
      <c r="O95" s="18">
        <f>IF(G94=0,0,G94*'Debt Payoff'!D6/12)</f>
        <v>0</v>
      </c>
      <c r="P95" s="18">
        <f>IF(H94=0,0,H94*'Debt Payoff'!D7/12)</f>
        <v>0</v>
      </c>
      <c r="Q95" s="18">
        <f>IF(I94=0,0,I94*'Debt Payoff'!D9/12)</f>
        <v>0</v>
      </c>
    </row>
    <row r="96" spans="1:17" x14ac:dyDescent="0.25">
      <c r="A96">
        <v>94</v>
      </c>
      <c r="B96" s="18">
        <f>IF(B95=0,0,MAX(0,B95*(1+'Debt Payoff'!D10/12)-MIN(B95*(1+'Debt Payoff'!D10/12),'Debt Payoff'!E10+'Debt Payoff'!C2)))</f>
        <v>0</v>
      </c>
      <c r="C96" s="18">
        <f>IF(C95=0,0,MAX(0,C95*(1+'Debt Payoff'!D4/12)-MIN(C95*(1+'Debt Payoff'!D4/12),IF(COUNTIF(B95:B95,"&gt;0")=0,'Debt Payoff'!E4+'Debt Payoff'!E10+'Debt Payoff'!C2,'Debt Payoff'!E4))))</f>
        <v>0</v>
      </c>
      <c r="D96" s="18">
        <f>IF(D95=0,0,MAX(0,D95*(1+'Debt Payoff'!D5/12)-MIN(D95*(1+'Debt Payoff'!D5/12),IF(COUNTIF(B95:C95,"&gt;0")=0,'Debt Payoff'!E5+'Debt Payoff'!E10+'Debt Payoff'!E4+'Debt Payoff'!C2,'Debt Payoff'!E5))))</f>
        <v>0</v>
      </c>
      <c r="E96" s="18">
        <f>IF(E95=0,0,MAX(0,E95*(1+'Debt Payoff'!D8/12)-MIN(E95*(1+'Debt Payoff'!D8/12),IF(COUNTIF(B95:D95,"&gt;0")=0,'Debt Payoff'!E8+'Debt Payoff'!E10+'Debt Payoff'!E4+'Debt Payoff'!E5+'Debt Payoff'!C2,'Debt Payoff'!E8))))</f>
        <v>0</v>
      </c>
      <c r="F96" s="18">
        <f>IF(F95=0,0,MAX(0,F95*(1+'Debt Payoff'!D11/12)-MIN(F95*(1+'Debt Payoff'!D11/12),IF(COUNTIF(B95:E95,"&gt;0")=0,'Debt Payoff'!E11+'Debt Payoff'!E10+'Debt Payoff'!E4+'Debt Payoff'!E5+'Debt Payoff'!E8+'Debt Payoff'!C2,'Debt Payoff'!E11))))</f>
        <v>0</v>
      </c>
      <c r="G96" s="18">
        <f>IF(G95=0,0,MAX(0,G95*(1+'Debt Payoff'!D6/12)-MIN(G95*(1+'Debt Payoff'!D6/12),IF(COUNTIF(B95:F95,"&gt;0")=0,'Debt Payoff'!E6+'Debt Payoff'!E10+'Debt Payoff'!E4+'Debt Payoff'!E5+'Debt Payoff'!E8+'Debt Payoff'!E11+'Debt Payoff'!C2,'Debt Payoff'!E6))))</f>
        <v>0</v>
      </c>
      <c r="H96" s="18">
        <f>IF(H95=0,0,MAX(0,H95*(1+'Debt Payoff'!D7/12)-MIN(H95*(1+'Debt Payoff'!D7/12),IF(COUNTIF(B95:G95,"&gt;0")=0,'Debt Payoff'!E7+'Debt Payoff'!E10+'Debt Payoff'!E4+'Debt Payoff'!E5+'Debt Payoff'!E8+'Debt Payoff'!E11+'Debt Payoff'!E6+'Debt Payoff'!C2,'Debt Payoff'!E7))))</f>
        <v>0</v>
      </c>
      <c r="I96" s="18">
        <f>IF(I95=0,0,MAX(0,I95*(1+'Debt Payoff'!D9/12)-MIN(I95*(1+'Debt Payoff'!D9/12),IF(COUNTIF(B95:H95,"&gt;0")=0,'Debt Payoff'!E9+'Debt Payoff'!E10+'Debt Payoff'!E4+'Debt Payoff'!E5+'Debt Payoff'!E8+'Debt Payoff'!E11+'Debt Payoff'!E6+'Debt Payoff'!E7+'Debt Payoff'!C2,'Debt Payoff'!E9))))</f>
        <v>0</v>
      </c>
      <c r="J96" s="18">
        <f>IF(B95=0,0,B95*'Debt Payoff'!D10/12)</f>
        <v>0</v>
      </c>
      <c r="K96" s="18">
        <f>IF(C95=0,0,C95*'Debt Payoff'!D4/12)</f>
        <v>0</v>
      </c>
      <c r="L96" s="18">
        <f>IF(D95=0,0,D95*'Debt Payoff'!D5/12)</f>
        <v>0</v>
      </c>
      <c r="M96" s="18">
        <f>IF(E95=0,0,E95*'Debt Payoff'!D8/12)</f>
        <v>0</v>
      </c>
      <c r="N96" s="18">
        <f>IF(F95=0,0,F95*'Debt Payoff'!D11/12)</f>
        <v>0</v>
      </c>
      <c r="O96" s="18">
        <f>IF(G95=0,0,G95*'Debt Payoff'!D6/12)</f>
        <v>0</v>
      </c>
      <c r="P96" s="18">
        <f>IF(H95=0,0,H95*'Debt Payoff'!D7/12)</f>
        <v>0</v>
      </c>
      <c r="Q96" s="18">
        <f>IF(I95=0,0,I95*'Debt Payoff'!D9/12)</f>
        <v>0</v>
      </c>
    </row>
    <row r="97" spans="1:17" x14ac:dyDescent="0.25">
      <c r="A97">
        <v>95</v>
      </c>
      <c r="B97" s="18">
        <f>IF(B96=0,0,MAX(0,B96*(1+'Debt Payoff'!D10/12)-MIN(B96*(1+'Debt Payoff'!D10/12),'Debt Payoff'!E10+'Debt Payoff'!C2)))</f>
        <v>0</v>
      </c>
      <c r="C97" s="18">
        <f>IF(C96=0,0,MAX(0,C96*(1+'Debt Payoff'!D4/12)-MIN(C96*(1+'Debt Payoff'!D4/12),IF(COUNTIF(B96:B96,"&gt;0")=0,'Debt Payoff'!E4+'Debt Payoff'!E10+'Debt Payoff'!C2,'Debt Payoff'!E4))))</f>
        <v>0</v>
      </c>
      <c r="D97" s="18">
        <f>IF(D96=0,0,MAX(0,D96*(1+'Debt Payoff'!D5/12)-MIN(D96*(1+'Debt Payoff'!D5/12),IF(COUNTIF(B96:C96,"&gt;0")=0,'Debt Payoff'!E5+'Debt Payoff'!E10+'Debt Payoff'!E4+'Debt Payoff'!C2,'Debt Payoff'!E5))))</f>
        <v>0</v>
      </c>
      <c r="E97" s="18">
        <f>IF(E96=0,0,MAX(0,E96*(1+'Debt Payoff'!D8/12)-MIN(E96*(1+'Debt Payoff'!D8/12),IF(COUNTIF(B96:D96,"&gt;0")=0,'Debt Payoff'!E8+'Debt Payoff'!E10+'Debt Payoff'!E4+'Debt Payoff'!E5+'Debt Payoff'!C2,'Debt Payoff'!E8))))</f>
        <v>0</v>
      </c>
      <c r="F97" s="18">
        <f>IF(F96=0,0,MAX(0,F96*(1+'Debt Payoff'!D11/12)-MIN(F96*(1+'Debt Payoff'!D11/12),IF(COUNTIF(B96:E96,"&gt;0")=0,'Debt Payoff'!E11+'Debt Payoff'!E10+'Debt Payoff'!E4+'Debt Payoff'!E5+'Debt Payoff'!E8+'Debt Payoff'!C2,'Debt Payoff'!E11))))</f>
        <v>0</v>
      </c>
      <c r="G97" s="18">
        <f>IF(G96=0,0,MAX(0,G96*(1+'Debt Payoff'!D6/12)-MIN(G96*(1+'Debt Payoff'!D6/12),IF(COUNTIF(B96:F96,"&gt;0")=0,'Debt Payoff'!E6+'Debt Payoff'!E10+'Debt Payoff'!E4+'Debt Payoff'!E5+'Debt Payoff'!E8+'Debt Payoff'!E11+'Debt Payoff'!C2,'Debt Payoff'!E6))))</f>
        <v>0</v>
      </c>
      <c r="H97" s="18">
        <f>IF(H96=0,0,MAX(0,H96*(1+'Debt Payoff'!D7/12)-MIN(H96*(1+'Debt Payoff'!D7/12),IF(COUNTIF(B96:G96,"&gt;0")=0,'Debt Payoff'!E7+'Debt Payoff'!E10+'Debt Payoff'!E4+'Debt Payoff'!E5+'Debt Payoff'!E8+'Debt Payoff'!E11+'Debt Payoff'!E6+'Debt Payoff'!C2,'Debt Payoff'!E7))))</f>
        <v>0</v>
      </c>
      <c r="I97" s="18">
        <f>IF(I96=0,0,MAX(0,I96*(1+'Debt Payoff'!D9/12)-MIN(I96*(1+'Debt Payoff'!D9/12),IF(COUNTIF(B96:H96,"&gt;0")=0,'Debt Payoff'!E9+'Debt Payoff'!E10+'Debt Payoff'!E4+'Debt Payoff'!E5+'Debt Payoff'!E8+'Debt Payoff'!E11+'Debt Payoff'!E6+'Debt Payoff'!E7+'Debt Payoff'!C2,'Debt Payoff'!E9))))</f>
        <v>0</v>
      </c>
      <c r="J97" s="18">
        <f>IF(B96=0,0,B96*'Debt Payoff'!D10/12)</f>
        <v>0</v>
      </c>
      <c r="K97" s="18">
        <f>IF(C96=0,0,C96*'Debt Payoff'!D4/12)</f>
        <v>0</v>
      </c>
      <c r="L97" s="18">
        <f>IF(D96=0,0,D96*'Debt Payoff'!D5/12)</f>
        <v>0</v>
      </c>
      <c r="M97" s="18">
        <f>IF(E96=0,0,E96*'Debt Payoff'!D8/12)</f>
        <v>0</v>
      </c>
      <c r="N97" s="18">
        <f>IF(F96=0,0,F96*'Debt Payoff'!D11/12)</f>
        <v>0</v>
      </c>
      <c r="O97" s="18">
        <f>IF(G96=0,0,G96*'Debt Payoff'!D6/12)</f>
        <v>0</v>
      </c>
      <c r="P97" s="18">
        <f>IF(H96=0,0,H96*'Debt Payoff'!D7/12)</f>
        <v>0</v>
      </c>
      <c r="Q97" s="18">
        <f>IF(I96=0,0,I96*'Debt Payoff'!D9/12)</f>
        <v>0</v>
      </c>
    </row>
    <row r="98" spans="1:17" x14ac:dyDescent="0.25">
      <c r="A98">
        <v>96</v>
      </c>
      <c r="B98" s="18">
        <f>IF(B97=0,0,MAX(0,B97*(1+'Debt Payoff'!D10/12)-MIN(B97*(1+'Debt Payoff'!D10/12),'Debt Payoff'!E10+'Debt Payoff'!C2)))</f>
        <v>0</v>
      </c>
      <c r="C98" s="18">
        <f>IF(C97=0,0,MAX(0,C97*(1+'Debt Payoff'!D4/12)-MIN(C97*(1+'Debt Payoff'!D4/12),IF(COUNTIF(B97:B97,"&gt;0")=0,'Debt Payoff'!E4+'Debt Payoff'!E10+'Debt Payoff'!C2,'Debt Payoff'!E4))))</f>
        <v>0</v>
      </c>
      <c r="D98" s="18">
        <f>IF(D97=0,0,MAX(0,D97*(1+'Debt Payoff'!D5/12)-MIN(D97*(1+'Debt Payoff'!D5/12),IF(COUNTIF(B97:C97,"&gt;0")=0,'Debt Payoff'!E5+'Debt Payoff'!E10+'Debt Payoff'!E4+'Debt Payoff'!C2,'Debt Payoff'!E5))))</f>
        <v>0</v>
      </c>
      <c r="E98" s="18">
        <f>IF(E97=0,0,MAX(0,E97*(1+'Debt Payoff'!D8/12)-MIN(E97*(1+'Debt Payoff'!D8/12),IF(COUNTIF(B97:D97,"&gt;0")=0,'Debt Payoff'!E8+'Debt Payoff'!E10+'Debt Payoff'!E4+'Debt Payoff'!E5+'Debt Payoff'!C2,'Debt Payoff'!E8))))</f>
        <v>0</v>
      </c>
      <c r="F98" s="18">
        <f>IF(F97=0,0,MAX(0,F97*(1+'Debt Payoff'!D11/12)-MIN(F97*(1+'Debt Payoff'!D11/12),IF(COUNTIF(B97:E97,"&gt;0")=0,'Debt Payoff'!E11+'Debt Payoff'!E10+'Debt Payoff'!E4+'Debt Payoff'!E5+'Debt Payoff'!E8+'Debt Payoff'!C2,'Debt Payoff'!E11))))</f>
        <v>0</v>
      </c>
      <c r="G98" s="18">
        <f>IF(G97=0,0,MAX(0,G97*(1+'Debt Payoff'!D6/12)-MIN(G97*(1+'Debt Payoff'!D6/12),IF(COUNTIF(B97:F97,"&gt;0")=0,'Debt Payoff'!E6+'Debt Payoff'!E10+'Debt Payoff'!E4+'Debt Payoff'!E5+'Debt Payoff'!E8+'Debt Payoff'!E11+'Debt Payoff'!C2,'Debt Payoff'!E6))))</f>
        <v>0</v>
      </c>
      <c r="H98" s="18">
        <f>IF(H97=0,0,MAX(0,H97*(1+'Debt Payoff'!D7/12)-MIN(H97*(1+'Debt Payoff'!D7/12),IF(COUNTIF(B97:G97,"&gt;0")=0,'Debt Payoff'!E7+'Debt Payoff'!E10+'Debt Payoff'!E4+'Debt Payoff'!E5+'Debt Payoff'!E8+'Debt Payoff'!E11+'Debt Payoff'!E6+'Debt Payoff'!C2,'Debt Payoff'!E7))))</f>
        <v>0</v>
      </c>
      <c r="I98" s="18">
        <f>IF(I97=0,0,MAX(0,I97*(1+'Debt Payoff'!D9/12)-MIN(I97*(1+'Debt Payoff'!D9/12),IF(COUNTIF(B97:H97,"&gt;0")=0,'Debt Payoff'!E9+'Debt Payoff'!E10+'Debt Payoff'!E4+'Debt Payoff'!E5+'Debt Payoff'!E8+'Debt Payoff'!E11+'Debt Payoff'!E6+'Debt Payoff'!E7+'Debt Payoff'!C2,'Debt Payoff'!E9))))</f>
        <v>0</v>
      </c>
      <c r="J98" s="18">
        <f>IF(B97=0,0,B97*'Debt Payoff'!D10/12)</f>
        <v>0</v>
      </c>
      <c r="K98" s="18">
        <f>IF(C97=0,0,C97*'Debt Payoff'!D4/12)</f>
        <v>0</v>
      </c>
      <c r="L98" s="18">
        <f>IF(D97=0,0,D97*'Debt Payoff'!D5/12)</f>
        <v>0</v>
      </c>
      <c r="M98" s="18">
        <f>IF(E97=0,0,E97*'Debt Payoff'!D8/12)</f>
        <v>0</v>
      </c>
      <c r="N98" s="18">
        <f>IF(F97=0,0,F97*'Debt Payoff'!D11/12)</f>
        <v>0</v>
      </c>
      <c r="O98" s="18">
        <f>IF(G97=0,0,G97*'Debt Payoff'!D6/12)</f>
        <v>0</v>
      </c>
      <c r="P98" s="18">
        <f>IF(H97=0,0,H97*'Debt Payoff'!D7/12)</f>
        <v>0</v>
      </c>
      <c r="Q98" s="18">
        <f>IF(I97=0,0,I97*'Debt Payoff'!D9/12)</f>
        <v>0</v>
      </c>
    </row>
    <row r="99" spans="1:17" x14ac:dyDescent="0.25">
      <c r="A99">
        <v>97</v>
      </c>
      <c r="B99" s="18">
        <f>IF(B98=0,0,MAX(0,B98*(1+'Debt Payoff'!D10/12)-MIN(B98*(1+'Debt Payoff'!D10/12),'Debt Payoff'!E10+'Debt Payoff'!C2)))</f>
        <v>0</v>
      </c>
      <c r="C99" s="18">
        <f>IF(C98=0,0,MAX(0,C98*(1+'Debt Payoff'!D4/12)-MIN(C98*(1+'Debt Payoff'!D4/12),IF(COUNTIF(B98:B98,"&gt;0")=0,'Debt Payoff'!E4+'Debt Payoff'!E10+'Debt Payoff'!C2,'Debt Payoff'!E4))))</f>
        <v>0</v>
      </c>
      <c r="D99" s="18">
        <f>IF(D98=0,0,MAX(0,D98*(1+'Debt Payoff'!D5/12)-MIN(D98*(1+'Debt Payoff'!D5/12),IF(COUNTIF(B98:C98,"&gt;0")=0,'Debt Payoff'!E5+'Debt Payoff'!E10+'Debt Payoff'!E4+'Debt Payoff'!C2,'Debt Payoff'!E5))))</f>
        <v>0</v>
      </c>
      <c r="E99" s="18">
        <f>IF(E98=0,0,MAX(0,E98*(1+'Debt Payoff'!D8/12)-MIN(E98*(1+'Debt Payoff'!D8/12),IF(COUNTIF(B98:D98,"&gt;0")=0,'Debt Payoff'!E8+'Debt Payoff'!E10+'Debt Payoff'!E4+'Debt Payoff'!E5+'Debt Payoff'!C2,'Debt Payoff'!E8))))</f>
        <v>0</v>
      </c>
      <c r="F99" s="18">
        <f>IF(F98=0,0,MAX(0,F98*(1+'Debt Payoff'!D11/12)-MIN(F98*(1+'Debt Payoff'!D11/12),IF(COUNTIF(B98:E98,"&gt;0")=0,'Debt Payoff'!E11+'Debt Payoff'!E10+'Debt Payoff'!E4+'Debt Payoff'!E5+'Debt Payoff'!E8+'Debt Payoff'!C2,'Debt Payoff'!E11))))</f>
        <v>0</v>
      </c>
      <c r="G99" s="18">
        <f>IF(G98=0,0,MAX(0,G98*(1+'Debt Payoff'!D6/12)-MIN(G98*(1+'Debt Payoff'!D6/12),IF(COUNTIF(B98:F98,"&gt;0")=0,'Debt Payoff'!E6+'Debt Payoff'!E10+'Debt Payoff'!E4+'Debt Payoff'!E5+'Debt Payoff'!E8+'Debt Payoff'!E11+'Debt Payoff'!C2,'Debt Payoff'!E6))))</f>
        <v>0</v>
      </c>
      <c r="H99" s="18">
        <f>IF(H98=0,0,MAX(0,H98*(1+'Debt Payoff'!D7/12)-MIN(H98*(1+'Debt Payoff'!D7/12),IF(COUNTIF(B98:G98,"&gt;0")=0,'Debt Payoff'!E7+'Debt Payoff'!E10+'Debt Payoff'!E4+'Debt Payoff'!E5+'Debt Payoff'!E8+'Debt Payoff'!E11+'Debt Payoff'!E6+'Debt Payoff'!C2,'Debt Payoff'!E7))))</f>
        <v>0</v>
      </c>
      <c r="I99" s="18">
        <f>IF(I98=0,0,MAX(0,I98*(1+'Debt Payoff'!D9/12)-MIN(I98*(1+'Debt Payoff'!D9/12),IF(COUNTIF(B98:H98,"&gt;0")=0,'Debt Payoff'!E9+'Debt Payoff'!E10+'Debt Payoff'!E4+'Debt Payoff'!E5+'Debt Payoff'!E8+'Debt Payoff'!E11+'Debt Payoff'!E6+'Debt Payoff'!E7+'Debt Payoff'!C2,'Debt Payoff'!E9))))</f>
        <v>0</v>
      </c>
      <c r="J99" s="18">
        <f>IF(B98=0,0,B98*'Debt Payoff'!D10/12)</f>
        <v>0</v>
      </c>
      <c r="K99" s="18">
        <f>IF(C98=0,0,C98*'Debt Payoff'!D4/12)</f>
        <v>0</v>
      </c>
      <c r="L99" s="18">
        <f>IF(D98=0,0,D98*'Debt Payoff'!D5/12)</f>
        <v>0</v>
      </c>
      <c r="M99" s="18">
        <f>IF(E98=0,0,E98*'Debt Payoff'!D8/12)</f>
        <v>0</v>
      </c>
      <c r="N99" s="18">
        <f>IF(F98=0,0,F98*'Debt Payoff'!D11/12)</f>
        <v>0</v>
      </c>
      <c r="O99" s="18">
        <f>IF(G98=0,0,G98*'Debt Payoff'!D6/12)</f>
        <v>0</v>
      </c>
      <c r="P99" s="18">
        <f>IF(H98=0,0,H98*'Debt Payoff'!D7/12)</f>
        <v>0</v>
      </c>
      <c r="Q99" s="18">
        <f>IF(I98=0,0,I98*'Debt Payoff'!D9/12)</f>
        <v>0</v>
      </c>
    </row>
    <row r="100" spans="1:17" x14ac:dyDescent="0.25">
      <c r="A100">
        <v>98</v>
      </c>
      <c r="B100" s="18">
        <f>IF(B99=0,0,MAX(0,B99*(1+'Debt Payoff'!D10/12)-MIN(B99*(1+'Debt Payoff'!D10/12),'Debt Payoff'!E10+'Debt Payoff'!C2)))</f>
        <v>0</v>
      </c>
      <c r="C100" s="18">
        <f>IF(C99=0,0,MAX(0,C99*(1+'Debt Payoff'!D4/12)-MIN(C99*(1+'Debt Payoff'!D4/12),IF(COUNTIF(B99:B99,"&gt;0")=0,'Debt Payoff'!E4+'Debt Payoff'!E10+'Debt Payoff'!C2,'Debt Payoff'!E4))))</f>
        <v>0</v>
      </c>
      <c r="D100" s="18">
        <f>IF(D99=0,0,MAX(0,D99*(1+'Debt Payoff'!D5/12)-MIN(D99*(1+'Debt Payoff'!D5/12),IF(COUNTIF(B99:C99,"&gt;0")=0,'Debt Payoff'!E5+'Debt Payoff'!E10+'Debt Payoff'!E4+'Debt Payoff'!C2,'Debt Payoff'!E5))))</f>
        <v>0</v>
      </c>
      <c r="E100" s="18">
        <f>IF(E99=0,0,MAX(0,E99*(1+'Debt Payoff'!D8/12)-MIN(E99*(1+'Debt Payoff'!D8/12),IF(COUNTIF(B99:D99,"&gt;0")=0,'Debt Payoff'!E8+'Debt Payoff'!E10+'Debt Payoff'!E4+'Debt Payoff'!E5+'Debt Payoff'!C2,'Debt Payoff'!E8))))</f>
        <v>0</v>
      </c>
      <c r="F100" s="18">
        <f>IF(F99=0,0,MAX(0,F99*(1+'Debt Payoff'!D11/12)-MIN(F99*(1+'Debt Payoff'!D11/12),IF(COUNTIF(B99:E99,"&gt;0")=0,'Debt Payoff'!E11+'Debt Payoff'!E10+'Debt Payoff'!E4+'Debt Payoff'!E5+'Debt Payoff'!E8+'Debt Payoff'!C2,'Debt Payoff'!E11))))</f>
        <v>0</v>
      </c>
      <c r="G100" s="18">
        <f>IF(G99=0,0,MAX(0,G99*(1+'Debt Payoff'!D6/12)-MIN(G99*(1+'Debt Payoff'!D6/12),IF(COUNTIF(B99:F99,"&gt;0")=0,'Debt Payoff'!E6+'Debt Payoff'!E10+'Debt Payoff'!E4+'Debt Payoff'!E5+'Debt Payoff'!E8+'Debt Payoff'!E11+'Debt Payoff'!C2,'Debt Payoff'!E6))))</f>
        <v>0</v>
      </c>
      <c r="H100" s="18">
        <f>IF(H99=0,0,MAX(0,H99*(1+'Debt Payoff'!D7/12)-MIN(H99*(1+'Debt Payoff'!D7/12),IF(COUNTIF(B99:G99,"&gt;0")=0,'Debt Payoff'!E7+'Debt Payoff'!E10+'Debt Payoff'!E4+'Debt Payoff'!E5+'Debt Payoff'!E8+'Debt Payoff'!E11+'Debt Payoff'!E6+'Debt Payoff'!C2,'Debt Payoff'!E7))))</f>
        <v>0</v>
      </c>
      <c r="I100" s="18">
        <f>IF(I99=0,0,MAX(0,I99*(1+'Debt Payoff'!D9/12)-MIN(I99*(1+'Debt Payoff'!D9/12),IF(COUNTIF(B99:H99,"&gt;0")=0,'Debt Payoff'!E9+'Debt Payoff'!E10+'Debt Payoff'!E4+'Debt Payoff'!E5+'Debt Payoff'!E8+'Debt Payoff'!E11+'Debt Payoff'!E6+'Debt Payoff'!E7+'Debt Payoff'!C2,'Debt Payoff'!E9))))</f>
        <v>0</v>
      </c>
      <c r="J100" s="18">
        <f>IF(B99=0,0,B99*'Debt Payoff'!D10/12)</f>
        <v>0</v>
      </c>
      <c r="K100" s="18">
        <f>IF(C99=0,0,C99*'Debt Payoff'!D4/12)</f>
        <v>0</v>
      </c>
      <c r="L100" s="18">
        <f>IF(D99=0,0,D99*'Debt Payoff'!D5/12)</f>
        <v>0</v>
      </c>
      <c r="M100" s="18">
        <f>IF(E99=0,0,E99*'Debt Payoff'!D8/12)</f>
        <v>0</v>
      </c>
      <c r="N100" s="18">
        <f>IF(F99=0,0,F99*'Debt Payoff'!D11/12)</f>
        <v>0</v>
      </c>
      <c r="O100" s="18">
        <f>IF(G99=0,0,G99*'Debt Payoff'!D6/12)</f>
        <v>0</v>
      </c>
      <c r="P100" s="18">
        <f>IF(H99=0,0,H99*'Debt Payoff'!D7/12)</f>
        <v>0</v>
      </c>
      <c r="Q100" s="18">
        <f>IF(I99=0,0,I99*'Debt Payoff'!D9/12)</f>
        <v>0</v>
      </c>
    </row>
    <row r="101" spans="1:17" x14ac:dyDescent="0.25">
      <c r="A101">
        <v>99</v>
      </c>
      <c r="B101" s="18">
        <f>IF(B100=0,0,MAX(0,B100*(1+'Debt Payoff'!D10/12)-MIN(B100*(1+'Debt Payoff'!D10/12),'Debt Payoff'!E10+'Debt Payoff'!C2)))</f>
        <v>0</v>
      </c>
      <c r="C101" s="18">
        <f>IF(C100=0,0,MAX(0,C100*(1+'Debt Payoff'!D4/12)-MIN(C100*(1+'Debt Payoff'!D4/12),IF(COUNTIF(B100:B100,"&gt;0")=0,'Debt Payoff'!E4+'Debt Payoff'!E10+'Debt Payoff'!C2,'Debt Payoff'!E4))))</f>
        <v>0</v>
      </c>
      <c r="D101" s="18">
        <f>IF(D100=0,0,MAX(0,D100*(1+'Debt Payoff'!D5/12)-MIN(D100*(1+'Debt Payoff'!D5/12),IF(COUNTIF(B100:C100,"&gt;0")=0,'Debt Payoff'!E5+'Debt Payoff'!E10+'Debt Payoff'!E4+'Debt Payoff'!C2,'Debt Payoff'!E5))))</f>
        <v>0</v>
      </c>
      <c r="E101" s="18">
        <f>IF(E100=0,0,MAX(0,E100*(1+'Debt Payoff'!D8/12)-MIN(E100*(1+'Debt Payoff'!D8/12),IF(COUNTIF(B100:D100,"&gt;0")=0,'Debt Payoff'!E8+'Debt Payoff'!E10+'Debt Payoff'!E4+'Debt Payoff'!E5+'Debt Payoff'!C2,'Debt Payoff'!E8))))</f>
        <v>0</v>
      </c>
      <c r="F101" s="18">
        <f>IF(F100=0,0,MAX(0,F100*(1+'Debt Payoff'!D11/12)-MIN(F100*(1+'Debt Payoff'!D11/12),IF(COUNTIF(B100:E100,"&gt;0")=0,'Debt Payoff'!E11+'Debt Payoff'!E10+'Debt Payoff'!E4+'Debt Payoff'!E5+'Debt Payoff'!E8+'Debt Payoff'!C2,'Debt Payoff'!E11))))</f>
        <v>0</v>
      </c>
      <c r="G101" s="18">
        <f>IF(G100=0,0,MAX(0,G100*(1+'Debt Payoff'!D6/12)-MIN(G100*(1+'Debt Payoff'!D6/12),IF(COUNTIF(B100:F100,"&gt;0")=0,'Debt Payoff'!E6+'Debt Payoff'!E10+'Debt Payoff'!E4+'Debt Payoff'!E5+'Debt Payoff'!E8+'Debt Payoff'!E11+'Debt Payoff'!C2,'Debt Payoff'!E6))))</f>
        <v>0</v>
      </c>
      <c r="H101" s="18">
        <f>IF(H100=0,0,MAX(0,H100*(1+'Debt Payoff'!D7/12)-MIN(H100*(1+'Debt Payoff'!D7/12),IF(COUNTIF(B100:G100,"&gt;0")=0,'Debt Payoff'!E7+'Debt Payoff'!E10+'Debt Payoff'!E4+'Debt Payoff'!E5+'Debt Payoff'!E8+'Debt Payoff'!E11+'Debt Payoff'!E6+'Debt Payoff'!C2,'Debt Payoff'!E7))))</f>
        <v>0</v>
      </c>
      <c r="I101" s="18">
        <f>IF(I100=0,0,MAX(0,I100*(1+'Debt Payoff'!D9/12)-MIN(I100*(1+'Debt Payoff'!D9/12),IF(COUNTIF(B100:H100,"&gt;0")=0,'Debt Payoff'!E9+'Debt Payoff'!E10+'Debt Payoff'!E4+'Debt Payoff'!E5+'Debt Payoff'!E8+'Debt Payoff'!E11+'Debt Payoff'!E6+'Debt Payoff'!E7+'Debt Payoff'!C2,'Debt Payoff'!E9))))</f>
        <v>0</v>
      </c>
      <c r="J101" s="18">
        <f>IF(B100=0,0,B100*'Debt Payoff'!D10/12)</f>
        <v>0</v>
      </c>
      <c r="K101" s="18">
        <f>IF(C100=0,0,C100*'Debt Payoff'!D4/12)</f>
        <v>0</v>
      </c>
      <c r="L101" s="18">
        <f>IF(D100=0,0,D100*'Debt Payoff'!D5/12)</f>
        <v>0</v>
      </c>
      <c r="M101" s="18">
        <f>IF(E100=0,0,E100*'Debt Payoff'!D8/12)</f>
        <v>0</v>
      </c>
      <c r="N101" s="18">
        <f>IF(F100=0,0,F100*'Debt Payoff'!D11/12)</f>
        <v>0</v>
      </c>
      <c r="O101" s="18">
        <f>IF(G100=0,0,G100*'Debt Payoff'!D6/12)</f>
        <v>0</v>
      </c>
      <c r="P101" s="18">
        <f>IF(H100=0,0,H100*'Debt Payoff'!D7/12)</f>
        <v>0</v>
      </c>
      <c r="Q101" s="18">
        <f>IF(I100=0,0,I100*'Debt Payoff'!D9/12)</f>
        <v>0</v>
      </c>
    </row>
    <row r="102" spans="1:17" x14ac:dyDescent="0.25">
      <c r="A102">
        <v>100</v>
      </c>
      <c r="B102" s="18">
        <f>IF(B101=0,0,MAX(0,B101*(1+'Debt Payoff'!D10/12)-MIN(B101*(1+'Debt Payoff'!D10/12),'Debt Payoff'!E10+'Debt Payoff'!C2)))</f>
        <v>0</v>
      </c>
      <c r="C102" s="18">
        <f>IF(C101=0,0,MAX(0,C101*(1+'Debt Payoff'!D4/12)-MIN(C101*(1+'Debt Payoff'!D4/12),IF(COUNTIF(B101:B101,"&gt;0")=0,'Debt Payoff'!E4+'Debt Payoff'!E10+'Debt Payoff'!C2,'Debt Payoff'!E4))))</f>
        <v>0</v>
      </c>
      <c r="D102" s="18">
        <f>IF(D101=0,0,MAX(0,D101*(1+'Debt Payoff'!D5/12)-MIN(D101*(1+'Debt Payoff'!D5/12),IF(COUNTIF(B101:C101,"&gt;0")=0,'Debt Payoff'!E5+'Debt Payoff'!E10+'Debt Payoff'!E4+'Debt Payoff'!C2,'Debt Payoff'!E5))))</f>
        <v>0</v>
      </c>
      <c r="E102" s="18">
        <f>IF(E101=0,0,MAX(0,E101*(1+'Debt Payoff'!D8/12)-MIN(E101*(1+'Debt Payoff'!D8/12),IF(COUNTIF(B101:D101,"&gt;0")=0,'Debt Payoff'!E8+'Debt Payoff'!E10+'Debt Payoff'!E4+'Debt Payoff'!E5+'Debt Payoff'!C2,'Debt Payoff'!E8))))</f>
        <v>0</v>
      </c>
      <c r="F102" s="18">
        <f>IF(F101=0,0,MAX(0,F101*(1+'Debt Payoff'!D11/12)-MIN(F101*(1+'Debt Payoff'!D11/12),IF(COUNTIF(B101:E101,"&gt;0")=0,'Debt Payoff'!E11+'Debt Payoff'!E10+'Debt Payoff'!E4+'Debt Payoff'!E5+'Debt Payoff'!E8+'Debt Payoff'!C2,'Debt Payoff'!E11))))</f>
        <v>0</v>
      </c>
      <c r="G102" s="18">
        <f>IF(G101=0,0,MAX(0,G101*(1+'Debt Payoff'!D6/12)-MIN(G101*(1+'Debt Payoff'!D6/12),IF(COUNTIF(B101:F101,"&gt;0")=0,'Debt Payoff'!E6+'Debt Payoff'!E10+'Debt Payoff'!E4+'Debt Payoff'!E5+'Debt Payoff'!E8+'Debt Payoff'!E11+'Debt Payoff'!C2,'Debt Payoff'!E6))))</f>
        <v>0</v>
      </c>
      <c r="H102" s="18">
        <f>IF(H101=0,0,MAX(0,H101*(1+'Debt Payoff'!D7/12)-MIN(H101*(1+'Debt Payoff'!D7/12),IF(COUNTIF(B101:G101,"&gt;0")=0,'Debt Payoff'!E7+'Debt Payoff'!E10+'Debt Payoff'!E4+'Debt Payoff'!E5+'Debt Payoff'!E8+'Debt Payoff'!E11+'Debt Payoff'!E6+'Debt Payoff'!C2,'Debt Payoff'!E7))))</f>
        <v>0</v>
      </c>
      <c r="I102" s="18">
        <f>IF(I101=0,0,MAX(0,I101*(1+'Debt Payoff'!D9/12)-MIN(I101*(1+'Debt Payoff'!D9/12),IF(COUNTIF(B101:H101,"&gt;0")=0,'Debt Payoff'!E9+'Debt Payoff'!E10+'Debt Payoff'!E4+'Debt Payoff'!E5+'Debt Payoff'!E8+'Debt Payoff'!E11+'Debt Payoff'!E6+'Debt Payoff'!E7+'Debt Payoff'!C2,'Debt Payoff'!E9))))</f>
        <v>0</v>
      </c>
      <c r="J102" s="18">
        <f>IF(B101=0,0,B101*'Debt Payoff'!D10/12)</f>
        <v>0</v>
      </c>
      <c r="K102" s="18">
        <f>IF(C101=0,0,C101*'Debt Payoff'!D4/12)</f>
        <v>0</v>
      </c>
      <c r="L102" s="18">
        <f>IF(D101=0,0,D101*'Debt Payoff'!D5/12)</f>
        <v>0</v>
      </c>
      <c r="M102" s="18">
        <f>IF(E101=0,0,E101*'Debt Payoff'!D8/12)</f>
        <v>0</v>
      </c>
      <c r="N102" s="18">
        <f>IF(F101=0,0,F101*'Debt Payoff'!D11/12)</f>
        <v>0</v>
      </c>
      <c r="O102" s="18">
        <f>IF(G101=0,0,G101*'Debt Payoff'!D6/12)</f>
        <v>0</v>
      </c>
      <c r="P102" s="18">
        <f>IF(H101=0,0,H101*'Debt Payoff'!D7/12)</f>
        <v>0</v>
      </c>
      <c r="Q102" s="18">
        <f>IF(I101=0,0,I101*'Debt Payoff'!D9/12)</f>
        <v>0</v>
      </c>
    </row>
    <row r="103" spans="1:17" x14ac:dyDescent="0.25">
      <c r="A103">
        <v>101</v>
      </c>
      <c r="B103" s="18">
        <f>IF(B102=0,0,MAX(0,B102*(1+'Debt Payoff'!D10/12)-MIN(B102*(1+'Debt Payoff'!D10/12),'Debt Payoff'!E10+'Debt Payoff'!C2)))</f>
        <v>0</v>
      </c>
      <c r="C103" s="18">
        <f>IF(C102=0,0,MAX(0,C102*(1+'Debt Payoff'!D4/12)-MIN(C102*(1+'Debt Payoff'!D4/12),IF(COUNTIF(B102:B102,"&gt;0")=0,'Debt Payoff'!E4+'Debt Payoff'!E10+'Debt Payoff'!C2,'Debt Payoff'!E4))))</f>
        <v>0</v>
      </c>
      <c r="D103" s="18">
        <f>IF(D102=0,0,MAX(0,D102*(1+'Debt Payoff'!D5/12)-MIN(D102*(1+'Debt Payoff'!D5/12),IF(COUNTIF(B102:C102,"&gt;0")=0,'Debt Payoff'!E5+'Debt Payoff'!E10+'Debt Payoff'!E4+'Debt Payoff'!C2,'Debt Payoff'!E5))))</f>
        <v>0</v>
      </c>
      <c r="E103" s="18">
        <f>IF(E102=0,0,MAX(0,E102*(1+'Debt Payoff'!D8/12)-MIN(E102*(1+'Debt Payoff'!D8/12),IF(COUNTIF(B102:D102,"&gt;0")=0,'Debt Payoff'!E8+'Debt Payoff'!E10+'Debt Payoff'!E4+'Debt Payoff'!E5+'Debt Payoff'!C2,'Debt Payoff'!E8))))</f>
        <v>0</v>
      </c>
      <c r="F103" s="18">
        <f>IF(F102=0,0,MAX(0,F102*(1+'Debt Payoff'!D11/12)-MIN(F102*(1+'Debt Payoff'!D11/12),IF(COUNTIF(B102:E102,"&gt;0")=0,'Debt Payoff'!E11+'Debt Payoff'!E10+'Debt Payoff'!E4+'Debt Payoff'!E5+'Debt Payoff'!E8+'Debt Payoff'!C2,'Debt Payoff'!E11))))</f>
        <v>0</v>
      </c>
      <c r="G103" s="18">
        <f>IF(G102=0,0,MAX(0,G102*(1+'Debt Payoff'!D6/12)-MIN(G102*(1+'Debt Payoff'!D6/12),IF(COUNTIF(B102:F102,"&gt;0")=0,'Debt Payoff'!E6+'Debt Payoff'!E10+'Debt Payoff'!E4+'Debt Payoff'!E5+'Debt Payoff'!E8+'Debt Payoff'!E11+'Debt Payoff'!C2,'Debt Payoff'!E6))))</f>
        <v>0</v>
      </c>
      <c r="H103" s="18">
        <f>IF(H102=0,0,MAX(0,H102*(1+'Debt Payoff'!D7/12)-MIN(H102*(1+'Debt Payoff'!D7/12),IF(COUNTIF(B102:G102,"&gt;0")=0,'Debt Payoff'!E7+'Debt Payoff'!E10+'Debt Payoff'!E4+'Debt Payoff'!E5+'Debt Payoff'!E8+'Debt Payoff'!E11+'Debt Payoff'!E6+'Debt Payoff'!C2,'Debt Payoff'!E7))))</f>
        <v>0</v>
      </c>
      <c r="I103" s="18">
        <f>IF(I102=0,0,MAX(0,I102*(1+'Debt Payoff'!D9/12)-MIN(I102*(1+'Debt Payoff'!D9/12),IF(COUNTIF(B102:H102,"&gt;0")=0,'Debt Payoff'!E9+'Debt Payoff'!E10+'Debt Payoff'!E4+'Debt Payoff'!E5+'Debt Payoff'!E8+'Debt Payoff'!E11+'Debt Payoff'!E6+'Debt Payoff'!E7+'Debt Payoff'!C2,'Debt Payoff'!E9))))</f>
        <v>0</v>
      </c>
      <c r="J103" s="18">
        <f>IF(B102=0,0,B102*'Debt Payoff'!D10/12)</f>
        <v>0</v>
      </c>
      <c r="K103" s="18">
        <f>IF(C102=0,0,C102*'Debt Payoff'!D4/12)</f>
        <v>0</v>
      </c>
      <c r="L103" s="18">
        <f>IF(D102=0,0,D102*'Debt Payoff'!D5/12)</f>
        <v>0</v>
      </c>
      <c r="M103" s="18">
        <f>IF(E102=0,0,E102*'Debt Payoff'!D8/12)</f>
        <v>0</v>
      </c>
      <c r="N103" s="18">
        <f>IF(F102=0,0,F102*'Debt Payoff'!D11/12)</f>
        <v>0</v>
      </c>
      <c r="O103" s="18">
        <f>IF(G102=0,0,G102*'Debt Payoff'!D6/12)</f>
        <v>0</v>
      </c>
      <c r="P103" s="18">
        <f>IF(H102=0,0,H102*'Debt Payoff'!D7/12)</f>
        <v>0</v>
      </c>
      <c r="Q103" s="18">
        <f>IF(I102=0,0,I102*'Debt Payoff'!D9/12)</f>
        <v>0</v>
      </c>
    </row>
    <row r="104" spans="1:17" x14ac:dyDescent="0.25">
      <c r="A104">
        <v>102</v>
      </c>
      <c r="B104" s="18">
        <f>IF(B103=0,0,MAX(0,B103*(1+'Debt Payoff'!D10/12)-MIN(B103*(1+'Debt Payoff'!D10/12),'Debt Payoff'!E10+'Debt Payoff'!C2)))</f>
        <v>0</v>
      </c>
      <c r="C104" s="18">
        <f>IF(C103=0,0,MAX(0,C103*(1+'Debt Payoff'!D4/12)-MIN(C103*(1+'Debt Payoff'!D4/12),IF(COUNTIF(B103:B103,"&gt;0")=0,'Debt Payoff'!E4+'Debt Payoff'!E10+'Debt Payoff'!C2,'Debt Payoff'!E4))))</f>
        <v>0</v>
      </c>
      <c r="D104" s="18">
        <f>IF(D103=0,0,MAX(0,D103*(1+'Debt Payoff'!D5/12)-MIN(D103*(1+'Debt Payoff'!D5/12),IF(COUNTIF(B103:C103,"&gt;0")=0,'Debt Payoff'!E5+'Debt Payoff'!E10+'Debt Payoff'!E4+'Debt Payoff'!C2,'Debt Payoff'!E5))))</f>
        <v>0</v>
      </c>
      <c r="E104" s="18">
        <f>IF(E103=0,0,MAX(0,E103*(1+'Debt Payoff'!D8/12)-MIN(E103*(1+'Debt Payoff'!D8/12),IF(COUNTIF(B103:D103,"&gt;0")=0,'Debt Payoff'!E8+'Debt Payoff'!E10+'Debt Payoff'!E4+'Debt Payoff'!E5+'Debt Payoff'!C2,'Debt Payoff'!E8))))</f>
        <v>0</v>
      </c>
      <c r="F104" s="18">
        <f>IF(F103=0,0,MAX(0,F103*(1+'Debt Payoff'!D11/12)-MIN(F103*(1+'Debt Payoff'!D11/12),IF(COUNTIF(B103:E103,"&gt;0")=0,'Debt Payoff'!E11+'Debt Payoff'!E10+'Debt Payoff'!E4+'Debt Payoff'!E5+'Debt Payoff'!E8+'Debt Payoff'!C2,'Debt Payoff'!E11))))</f>
        <v>0</v>
      </c>
      <c r="G104" s="18">
        <f>IF(G103=0,0,MAX(0,G103*(1+'Debt Payoff'!D6/12)-MIN(G103*(1+'Debt Payoff'!D6/12),IF(COUNTIF(B103:F103,"&gt;0")=0,'Debt Payoff'!E6+'Debt Payoff'!E10+'Debt Payoff'!E4+'Debt Payoff'!E5+'Debt Payoff'!E8+'Debt Payoff'!E11+'Debt Payoff'!C2,'Debt Payoff'!E6))))</f>
        <v>0</v>
      </c>
      <c r="H104" s="18">
        <f>IF(H103=0,0,MAX(0,H103*(1+'Debt Payoff'!D7/12)-MIN(H103*(1+'Debt Payoff'!D7/12),IF(COUNTIF(B103:G103,"&gt;0")=0,'Debt Payoff'!E7+'Debt Payoff'!E10+'Debt Payoff'!E4+'Debt Payoff'!E5+'Debt Payoff'!E8+'Debt Payoff'!E11+'Debt Payoff'!E6+'Debt Payoff'!C2,'Debt Payoff'!E7))))</f>
        <v>0</v>
      </c>
      <c r="I104" s="18">
        <f>IF(I103=0,0,MAX(0,I103*(1+'Debt Payoff'!D9/12)-MIN(I103*(1+'Debt Payoff'!D9/12),IF(COUNTIF(B103:H103,"&gt;0")=0,'Debt Payoff'!E9+'Debt Payoff'!E10+'Debt Payoff'!E4+'Debt Payoff'!E5+'Debt Payoff'!E8+'Debt Payoff'!E11+'Debt Payoff'!E6+'Debt Payoff'!E7+'Debt Payoff'!C2,'Debt Payoff'!E9))))</f>
        <v>0</v>
      </c>
      <c r="J104" s="18">
        <f>IF(B103=0,0,B103*'Debt Payoff'!D10/12)</f>
        <v>0</v>
      </c>
      <c r="K104" s="18">
        <f>IF(C103=0,0,C103*'Debt Payoff'!D4/12)</f>
        <v>0</v>
      </c>
      <c r="L104" s="18">
        <f>IF(D103=0,0,D103*'Debt Payoff'!D5/12)</f>
        <v>0</v>
      </c>
      <c r="M104" s="18">
        <f>IF(E103=0,0,E103*'Debt Payoff'!D8/12)</f>
        <v>0</v>
      </c>
      <c r="N104" s="18">
        <f>IF(F103=0,0,F103*'Debt Payoff'!D11/12)</f>
        <v>0</v>
      </c>
      <c r="O104" s="18">
        <f>IF(G103=0,0,G103*'Debt Payoff'!D6/12)</f>
        <v>0</v>
      </c>
      <c r="P104" s="18">
        <f>IF(H103=0,0,H103*'Debt Payoff'!D7/12)</f>
        <v>0</v>
      </c>
      <c r="Q104" s="18">
        <f>IF(I103=0,0,I103*'Debt Payoff'!D9/12)</f>
        <v>0</v>
      </c>
    </row>
    <row r="105" spans="1:17" x14ac:dyDescent="0.25">
      <c r="A105">
        <v>103</v>
      </c>
      <c r="B105" s="18">
        <f>IF(B104=0,0,MAX(0,B104*(1+'Debt Payoff'!D10/12)-MIN(B104*(1+'Debt Payoff'!D10/12),'Debt Payoff'!E10+'Debt Payoff'!C2)))</f>
        <v>0</v>
      </c>
      <c r="C105" s="18">
        <f>IF(C104=0,0,MAX(0,C104*(1+'Debt Payoff'!D4/12)-MIN(C104*(1+'Debt Payoff'!D4/12),IF(COUNTIF(B104:B104,"&gt;0")=0,'Debt Payoff'!E4+'Debt Payoff'!E10+'Debt Payoff'!C2,'Debt Payoff'!E4))))</f>
        <v>0</v>
      </c>
      <c r="D105" s="18">
        <f>IF(D104=0,0,MAX(0,D104*(1+'Debt Payoff'!D5/12)-MIN(D104*(1+'Debt Payoff'!D5/12),IF(COUNTIF(B104:C104,"&gt;0")=0,'Debt Payoff'!E5+'Debt Payoff'!E10+'Debt Payoff'!E4+'Debt Payoff'!C2,'Debt Payoff'!E5))))</f>
        <v>0</v>
      </c>
      <c r="E105" s="18">
        <f>IF(E104=0,0,MAX(0,E104*(1+'Debt Payoff'!D8/12)-MIN(E104*(1+'Debt Payoff'!D8/12),IF(COUNTIF(B104:D104,"&gt;0")=0,'Debt Payoff'!E8+'Debt Payoff'!E10+'Debt Payoff'!E4+'Debt Payoff'!E5+'Debt Payoff'!C2,'Debt Payoff'!E8))))</f>
        <v>0</v>
      </c>
      <c r="F105" s="18">
        <f>IF(F104=0,0,MAX(0,F104*(1+'Debt Payoff'!D11/12)-MIN(F104*(1+'Debt Payoff'!D11/12),IF(COUNTIF(B104:E104,"&gt;0")=0,'Debt Payoff'!E11+'Debt Payoff'!E10+'Debt Payoff'!E4+'Debt Payoff'!E5+'Debt Payoff'!E8+'Debt Payoff'!C2,'Debt Payoff'!E11))))</f>
        <v>0</v>
      </c>
      <c r="G105" s="18">
        <f>IF(G104=0,0,MAX(0,G104*(1+'Debt Payoff'!D6/12)-MIN(G104*(1+'Debt Payoff'!D6/12),IF(COUNTIF(B104:F104,"&gt;0")=0,'Debt Payoff'!E6+'Debt Payoff'!E10+'Debt Payoff'!E4+'Debt Payoff'!E5+'Debt Payoff'!E8+'Debt Payoff'!E11+'Debt Payoff'!C2,'Debt Payoff'!E6))))</f>
        <v>0</v>
      </c>
      <c r="H105" s="18">
        <f>IF(H104=0,0,MAX(0,H104*(1+'Debt Payoff'!D7/12)-MIN(H104*(1+'Debt Payoff'!D7/12),IF(COUNTIF(B104:G104,"&gt;0")=0,'Debt Payoff'!E7+'Debt Payoff'!E10+'Debt Payoff'!E4+'Debt Payoff'!E5+'Debt Payoff'!E8+'Debt Payoff'!E11+'Debt Payoff'!E6+'Debt Payoff'!C2,'Debt Payoff'!E7))))</f>
        <v>0</v>
      </c>
      <c r="I105" s="18">
        <f>IF(I104=0,0,MAX(0,I104*(1+'Debt Payoff'!D9/12)-MIN(I104*(1+'Debt Payoff'!D9/12),IF(COUNTIF(B104:H104,"&gt;0")=0,'Debt Payoff'!E9+'Debt Payoff'!E10+'Debt Payoff'!E4+'Debt Payoff'!E5+'Debt Payoff'!E8+'Debt Payoff'!E11+'Debt Payoff'!E6+'Debt Payoff'!E7+'Debt Payoff'!C2,'Debt Payoff'!E9))))</f>
        <v>0</v>
      </c>
      <c r="J105" s="18">
        <f>IF(B104=0,0,B104*'Debt Payoff'!D10/12)</f>
        <v>0</v>
      </c>
      <c r="K105" s="18">
        <f>IF(C104=0,0,C104*'Debt Payoff'!D4/12)</f>
        <v>0</v>
      </c>
      <c r="L105" s="18">
        <f>IF(D104=0,0,D104*'Debt Payoff'!D5/12)</f>
        <v>0</v>
      </c>
      <c r="M105" s="18">
        <f>IF(E104=0,0,E104*'Debt Payoff'!D8/12)</f>
        <v>0</v>
      </c>
      <c r="N105" s="18">
        <f>IF(F104=0,0,F104*'Debt Payoff'!D11/12)</f>
        <v>0</v>
      </c>
      <c r="O105" s="18">
        <f>IF(G104=0,0,G104*'Debt Payoff'!D6/12)</f>
        <v>0</v>
      </c>
      <c r="P105" s="18">
        <f>IF(H104=0,0,H104*'Debt Payoff'!D7/12)</f>
        <v>0</v>
      </c>
      <c r="Q105" s="18">
        <f>IF(I104=0,0,I104*'Debt Payoff'!D9/12)</f>
        <v>0</v>
      </c>
    </row>
    <row r="106" spans="1:17" x14ac:dyDescent="0.25">
      <c r="A106">
        <v>104</v>
      </c>
      <c r="B106" s="18">
        <f>IF(B105=0,0,MAX(0,B105*(1+'Debt Payoff'!D10/12)-MIN(B105*(1+'Debt Payoff'!D10/12),'Debt Payoff'!E10+'Debt Payoff'!C2)))</f>
        <v>0</v>
      </c>
      <c r="C106" s="18">
        <f>IF(C105=0,0,MAX(0,C105*(1+'Debt Payoff'!D4/12)-MIN(C105*(1+'Debt Payoff'!D4/12),IF(COUNTIF(B105:B105,"&gt;0")=0,'Debt Payoff'!E4+'Debt Payoff'!E10+'Debt Payoff'!C2,'Debt Payoff'!E4))))</f>
        <v>0</v>
      </c>
      <c r="D106" s="18">
        <f>IF(D105=0,0,MAX(0,D105*(1+'Debt Payoff'!D5/12)-MIN(D105*(1+'Debt Payoff'!D5/12),IF(COUNTIF(B105:C105,"&gt;0")=0,'Debt Payoff'!E5+'Debt Payoff'!E10+'Debt Payoff'!E4+'Debt Payoff'!C2,'Debt Payoff'!E5))))</f>
        <v>0</v>
      </c>
      <c r="E106" s="18">
        <f>IF(E105=0,0,MAX(0,E105*(1+'Debt Payoff'!D8/12)-MIN(E105*(1+'Debt Payoff'!D8/12),IF(COUNTIF(B105:D105,"&gt;0")=0,'Debt Payoff'!E8+'Debt Payoff'!E10+'Debt Payoff'!E4+'Debt Payoff'!E5+'Debt Payoff'!C2,'Debt Payoff'!E8))))</f>
        <v>0</v>
      </c>
      <c r="F106" s="18">
        <f>IF(F105=0,0,MAX(0,F105*(1+'Debt Payoff'!D11/12)-MIN(F105*(1+'Debt Payoff'!D11/12),IF(COUNTIF(B105:E105,"&gt;0")=0,'Debt Payoff'!E11+'Debt Payoff'!E10+'Debt Payoff'!E4+'Debt Payoff'!E5+'Debt Payoff'!E8+'Debt Payoff'!C2,'Debt Payoff'!E11))))</f>
        <v>0</v>
      </c>
      <c r="G106" s="18">
        <f>IF(G105=0,0,MAX(0,G105*(1+'Debt Payoff'!D6/12)-MIN(G105*(1+'Debt Payoff'!D6/12),IF(COUNTIF(B105:F105,"&gt;0")=0,'Debt Payoff'!E6+'Debt Payoff'!E10+'Debt Payoff'!E4+'Debt Payoff'!E5+'Debt Payoff'!E8+'Debt Payoff'!E11+'Debt Payoff'!C2,'Debt Payoff'!E6))))</f>
        <v>0</v>
      </c>
      <c r="H106" s="18">
        <f>IF(H105=0,0,MAX(0,H105*(1+'Debt Payoff'!D7/12)-MIN(H105*(1+'Debt Payoff'!D7/12),IF(COUNTIF(B105:G105,"&gt;0")=0,'Debt Payoff'!E7+'Debt Payoff'!E10+'Debt Payoff'!E4+'Debt Payoff'!E5+'Debt Payoff'!E8+'Debt Payoff'!E11+'Debt Payoff'!E6+'Debt Payoff'!C2,'Debt Payoff'!E7))))</f>
        <v>0</v>
      </c>
      <c r="I106" s="18">
        <f>IF(I105=0,0,MAX(0,I105*(1+'Debt Payoff'!D9/12)-MIN(I105*(1+'Debt Payoff'!D9/12),IF(COUNTIF(B105:H105,"&gt;0")=0,'Debt Payoff'!E9+'Debt Payoff'!E10+'Debt Payoff'!E4+'Debt Payoff'!E5+'Debt Payoff'!E8+'Debt Payoff'!E11+'Debt Payoff'!E6+'Debt Payoff'!E7+'Debt Payoff'!C2,'Debt Payoff'!E9))))</f>
        <v>0</v>
      </c>
      <c r="J106" s="18">
        <f>IF(B105=0,0,B105*'Debt Payoff'!D10/12)</f>
        <v>0</v>
      </c>
      <c r="K106" s="18">
        <f>IF(C105=0,0,C105*'Debt Payoff'!D4/12)</f>
        <v>0</v>
      </c>
      <c r="L106" s="18">
        <f>IF(D105=0,0,D105*'Debt Payoff'!D5/12)</f>
        <v>0</v>
      </c>
      <c r="M106" s="18">
        <f>IF(E105=0,0,E105*'Debt Payoff'!D8/12)</f>
        <v>0</v>
      </c>
      <c r="N106" s="18">
        <f>IF(F105=0,0,F105*'Debt Payoff'!D11/12)</f>
        <v>0</v>
      </c>
      <c r="O106" s="18">
        <f>IF(G105=0,0,G105*'Debt Payoff'!D6/12)</f>
        <v>0</v>
      </c>
      <c r="P106" s="18">
        <f>IF(H105=0,0,H105*'Debt Payoff'!D7/12)</f>
        <v>0</v>
      </c>
      <c r="Q106" s="18">
        <f>IF(I105=0,0,I105*'Debt Payoff'!D9/12)</f>
        <v>0</v>
      </c>
    </row>
    <row r="107" spans="1:17" x14ac:dyDescent="0.25">
      <c r="A107">
        <v>105</v>
      </c>
      <c r="B107" s="18">
        <f>IF(B106=0,0,MAX(0,B106*(1+'Debt Payoff'!D10/12)-MIN(B106*(1+'Debt Payoff'!D10/12),'Debt Payoff'!E10+'Debt Payoff'!C2)))</f>
        <v>0</v>
      </c>
      <c r="C107" s="18">
        <f>IF(C106=0,0,MAX(0,C106*(1+'Debt Payoff'!D4/12)-MIN(C106*(1+'Debt Payoff'!D4/12),IF(COUNTIF(B106:B106,"&gt;0")=0,'Debt Payoff'!E4+'Debt Payoff'!E10+'Debt Payoff'!C2,'Debt Payoff'!E4))))</f>
        <v>0</v>
      </c>
      <c r="D107" s="18">
        <f>IF(D106=0,0,MAX(0,D106*(1+'Debt Payoff'!D5/12)-MIN(D106*(1+'Debt Payoff'!D5/12),IF(COUNTIF(B106:C106,"&gt;0")=0,'Debt Payoff'!E5+'Debt Payoff'!E10+'Debt Payoff'!E4+'Debt Payoff'!C2,'Debt Payoff'!E5))))</f>
        <v>0</v>
      </c>
      <c r="E107" s="18">
        <f>IF(E106=0,0,MAX(0,E106*(1+'Debt Payoff'!D8/12)-MIN(E106*(1+'Debt Payoff'!D8/12),IF(COUNTIF(B106:D106,"&gt;0")=0,'Debt Payoff'!E8+'Debt Payoff'!E10+'Debt Payoff'!E4+'Debt Payoff'!E5+'Debt Payoff'!C2,'Debt Payoff'!E8))))</f>
        <v>0</v>
      </c>
      <c r="F107" s="18">
        <f>IF(F106=0,0,MAX(0,F106*(1+'Debt Payoff'!D11/12)-MIN(F106*(1+'Debt Payoff'!D11/12),IF(COUNTIF(B106:E106,"&gt;0")=0,'Debt Payoff'!E11+'Debt Payoff'!E10+'Debt Payoff'!E4+'Debt Payoff'!E5+'Debt Payoff'!E8+'Debt Payoff'!C2,'Debt Payoff'!E11))))</f>
        <v>0</v>
      </c>
      <c r="G107" s="18">
        <f>IF(G106=0,0,MAX(0,G106*(1+'Debt Payoff'!D6/12)-MIN(G106*(1+'Debt Payoff'!D6/12),IF(COUNTIF(B106:F106,"&gt;0")=0,'Debt Payoff'!E6+'Debt Payoff'!E10+'Debt Payoff'!E4+'Debt Payoff'!E5+'Debt Payoff'!E8+'Debt Payoff'!E11+'Debt Payoff'!C2,'Debt Payoff'!E6))))</f>
        <v>0</v>
      </c>
      <c r="H107" s="18">
        <f>IF(H106=0,0,MAX(0,H106*(1+'Debt Payoff'!D7/12)-MIN(H106*(1+'Debt Payoff'!D7/12),IF(COUNTIF(B106:G106,"&gt;0")=0,'Debt Payoff'!E7+'Debt Payoff'!E10+'Debt Payoff'!E4+'Debt Payoff'!E5+'Debt Payoff'!E8+'Debt Payoff'!E11+'Debt Payoff'!E6+'Debt Payoff'!C2,'Debt Payoff'!E7))))</f>
        <v>0</v>
      </c>
      <c r="I107" s="18">
        <f>IF(I106=0,0,MAX(0,I106*(1+'Debt Payoff'!D9/12)-MIN(I106*(1+'Debt Payoff'!D9/12),IF(COUNTIF(B106:H106,"&gt;0")=0,'Debt Payoff'!E9+'Debt Payoff'!E10+'Debt Payoff'!E4+'Debt Payoff'!E5+'Debt Payoff'!E8+'Debt Payoff'!E11+'Debt Payoff'!E6+'Debt Payoff'!E7+'Debt Payoff'!C2,'Debt Payoff'!E9))))</f>
        <v>0</v>
      </c>
      <c r="J107" s="18">
        <f>IF(B106=0,0,B106*'Debt Payoff'!D10/12)</f>
        <v>0</v>
      </c>
      <c r="K107" s="18">
        <f>IF(C106=0,0,C106*'Debt Payoff'!D4/12)</f>
        <v>0</v>
      </c>
      <c r="L107" s="18">
        <f>IF(D106=0,0,D106*'Debt Payoff'!D5/12)</f>
        <v>0</v>
      </c>
      <c r="M107" s="18">
        <f>IF(E106=0,0,E106*'Debt Payoff'!D8/12)</f>
        <v>0</v>
      </c>
      <c r="N107" s="18">
        <f>IF(F106=0,0,F106*'Debt Payoff'!D11/12)</f>
        <v>0</v>
      </c>
      <c r="O107" s="18">
        <f>IF(G106=0,0,G106*'Debt Payoff'!D6/12)</f>
        <v>0</v>
      </c>
      <c r="P107" s="18">
        <f>IF(H106=0,0,H106*'Debt Payoff'!D7/12)</f>
        <v>0</v>
      </c>
      <c r="Q107" s="18">
        <f>IF(I106=0,0,I106*'Debt Payoff'!D9/12)</f>
        <v>0</v>
      </c>
    </row>
    <row r="108" spans="1:17" x14ac:dyDescent="0.25">
      <c r="A108">
        <v>106</v>
      </c>
      <c r="B108" s="18">
        <f>IF(B107=0,0,MAX(0,B107*(1+'Debt Payoff'!D10/12)-MIN(B107*(1+'Debt Payoff'!D10/12),'Debt Payoff'!E10+'Debt Payoff'!C2)))</f>
        <v>0</v>
      </c>
      <c r="C108" s="18">
        <f>IF(C107=0,0,MAX(0,C107*(1+'Debt Payoff'!D4/12)-MIN(C107*(1+'Debt Payoff'!D4/12),IF(COUNTIF(B107:B107,"&gt;0")=0,'Debt Payoff'!E4+'Debt Payoff'!E10+'Debt Payoff'!C2,'Debt Payoff'!E4))))</f>
        <v>0</v>
      </c>
      <c r="D108" s="18">
        <f>IF(D107=0,0,MAX(0,D107*(1+'Debt Payoff'!D5/12)-MIN(D107*(1+'Debt Payoff'!D5/12),IF(COUNTIF(B107:C107,"&gt;0")=0,'Debt Payoff'!E5+'Debt Payoff'!E10+'Debt Payoff'!E4+'Debt Payoff'!C2,'Debt Payoff'!E5))))</f>
        <v>0</v>
      </c>
      <c r="E108" s="18">
        <f>IF(E107=0,0,MAX(0,E107*(1+'Debt Payoff'!D8/12)-MIN(E107*(1+'Debt Payoff'!D8/12),IF(COUNTIF(B107:D107,"&gt;0")=0,'Debt Payoff'!E8+'Debt Payoff'!E10+'Debt Payoff'!E4+'Debt Payoff'!E5+'Debt Payoff'!C2,'Debt Payoff'!E8))))</f>
        <v>0</v>
      </c>
      <c r="F108" s="18">
        <f>IF(F107=0,0,MAX(0,F107*(1+'Debt Payoff'!D11/12)-MIN(F107*(1+'Debt Payoff'!D11/12),IF(COUNTIF(B107:E107,"&gt;0")=0,'Debt Payoff'!E11+'Debt Payoff'!E10+'Debt Payoff'!E4+'Debt Payoff'!E5+'Debt Payoff'!E8+'Debt Payoff'!C2,'Debt Payoff'!E11))))</f>
        <v>0</v>
      </c>
      <c r="G108" s="18">
        <f>IF(G107=0,0,MAX(0,G107*(1+'Debt Payoff'!D6/12)-MIN(G107*(1+'Debt Payoff'!D6/12),IF(COUNTIF(B107:F107,"&gt;0")=0,'Debt Payoff'!E6+'Debt Payoff'!E10+'Debt Payoff'!E4+'Debt Payoff'!E5+'Debt Payoff'!E8+'Debt Payoff'!E11+'Debt Payoff'!C2,'Debt Payoff'!E6))))</f>
        <v>0</v>
      </c>
      <c r="H108" s="18">
        <f>IF(H107=0,0,MAX(0,H107*(1+'Debt Payoff'!D7/12)-MIN(H107*(1+'Debt Payoff'!D7/12),IF(COUNTIF(B107:G107,"&gt;0")=0,'Debt Payoff'!E7+'Debt Payoff'!E10+'Debt Payoff'!E4+'Debt Payoff'!E5+'Debt Payoff'!E8+'Debt Payoff'!E11+'Debt Payoff'!E6+'Debt Payoff'!C2,'Debt Payoff'!E7))))</f>
        <v>0</v>
      </c>
      <c r="I108" s="18">
        <f>IF(I107=0,0,MAX(0,I107*(1+'Debt Payoff'!D9/12)-MIN(I107*(1+'Debt Payoff'!D9/12),IF(COUNTIF(B107:H107,"&gt;0")=0,'Debt Payoff'!E9+'Debt Payoff'!E10+'Debt Payoff'!E4+'Debt Payoff'!E5+'Debt Payoff'!E8+'Debt Payoff'!E11+'Debt Payoff'!E6+'Debt Payoff'!E7+'Debt Payoff'!C2,'Debt Payoff'!E9))))</f>
        <v>0</v>
      </c>
      <c r="J108" s="18">
        <f>IF(B107=0,0,B107*'Debt Payoff'!D10/12)</f>
        <v>0</v>
      </c>
      <c r="K108" s="18">
        <f>IF(C107=0,0,C107*'Debt Payoff'!D4/12)</f>
        <v>0</v>
      </c>
      <c r="L108" s="18">
        <f>IF(D107=0,0,D107*'Debt Payoff'!D5/12)</f>
        <v>0</v>
      </c>
      <c r="M108" s="18">
        <f>IF(E107=0,0,E107*'Debt Payoff'!D8/12)</f>
        <v>0</v>
      </c>
      <c r="N108" s="18">
        <f>IF(F107=0,0,F107*'Debt Payoff'!D11/12)</f>
        <v>0</v>
      </c>
      <c r="O108" s="18">
        <f>IF(G107=0,0,G107*'Debt Payoff'!D6/12)</f>
        <v>0</v>
      </c>
      <c r="P108" s="18">
        <f>IF(H107=0,0,H107*'Debt Payoff'!D7/12)</f>
        <v>0</v>
      </c>
      <c r="Q108" s="18">
        <f>IF(I107=0,0,I107*'Debt Payoff'!D9/12)</f>
        <v>0</v>
      </c>
    </row>
    <row r="109" spans="1:17" x14ac:dyDescent="0.25">
      <c r="A109">
        <v>107</v>
      </c>
      <c r="B109" s="18">
        <f>IF(B108=0,0,MAX(0,B108*(1+'Debt Payoff'!D10/12)-MIN(B108*(1+'Debt Payoff'!D10/12),'Debt Payoff'!E10+'Debt Payoff'!C2)))</f>
        <v>0</v>
      </c>
      <c r="C109" s="18">
        <f>IF(C108=0,0,MAX(0,C108*(1+'Debt Payoff'!D4/12)-MIN(C108*(1+'Debt Payoff'!D4/12),IF(COUNTIF(B108:B108,"&gt;0")=0,'Debt Payoff'!E4+'Debt Payoff'!E10+'Debt Payoff'!C2,'Debt Payoff'!E4))))</f>
        <v>0</v>
      </c>
      <c r="D109" s="18">
        <f>IF(D108=0,0,MAX(0,D108*(1+'Debt Payoff'!D5/12)-MIN(D108*(1+'Debt Payoff'!D5/12),IF(COUNTIF(B108:C108,"&gt;0")=0,'Debt Payoff'!E5+'Debt Payoff'!E10+'Debt Payoff'!E4+'Debt Payoff'!C2,'Debt Payoff'!E5))))</f>
        <v>0</v>
      </c>
      <c r="E109" s="18">
        <f>IF(E108=0,0,MAX(0,E108*(1+'Debt Payoff'!D8/12)-MIN(E108*(1+'Debt Payoff'!D8/12),IF(COUNTIF(B108:D108,"&gt;0")=0,'Debt Payoff'!E8+'Debt Payoff'!E10+'Debt Payoff'!E4+'Debt Payoff'!E5+'Debt Payoff'!C2,'Debt Payoff'!E8))))</f>
        <v>0</v>
      </c>
      <c r="F109" s="18">
        <f>IF(F108=0,0,MAX(0,F108*(1+'Debt Payoff'!D11/12)-MIN(F108*(1+'Debt Payoff'!D11/12),IF(COUNTIF(B108:E108,"&gt;0")=0,'Debt Payoff'!E11+'Debt Payoff'!E10+'Debt Payoff'!E4+'Debt Payoff'!E5+'Debt Payoff'!E8+'Debt Payoff'!C2,'Debt Payoff'!E11))))</f>
        <v>0</v>
      </c>
      <c r="G109" s="18">
        <f>IF(G108=0,0,MAX(0,G108*(1+'Debt Payoff'!D6/12)-MIN(G108*(1+'Debt Payoff'!D6/12),IF(COUNTIF(B108:F108,"&gt;0")=0,'Debt Payoff'!E6+'Debt Payoff'!E10+'Debt Payoff'!E4+'Debt Payoff'!E5+'Debt Payoff'!E8+'Debt Payoff'!E11+'Debt Payoff'!C2,'Debt Payoff'!E6))))</f>
        <v>0</v>
      </c>
      <c r="H109" s="18">
        <f>IF(H108=0,0,MAX(0,H108*(1+'Debt Payoff'!D7/12)-MIN(H108*(1+'Debt Payoff'!D7/12),IF(COUNTIF(B108:G108,"&gt;0")=0,'Debt Payoff'!E7+'Debt Payoff'!E10+'Debt Payoff'!E4+'Debt Payoff'!E5+'Debt Payoff'!E8+'Debt Payoff'!E11+'Debt Payoff'!E6+'Debt Payoff'!C2,'Debt Payoff'!E7))))</f>
        <v>0</v>
      </c>
      <c r="I109" s="18">
        <f>IF(I108=0,0,MAX(0,I108*(1+'Debt Payoff'!D9/12)-MIN(I108*(1+'Debt Payoff'!D9/12),IF(COUNTIF(B108:H108,"&gt;0")=0,'Debt Payoff'!E9+'Debt Payoff'!E10+'Debt Payoff'!E4+'Debt Payoff'!E5+'Debt Payoff'!E8+'Debt Payoff'!E11+'Debt Payoff'!E6+'Debt Payoff'!E7+'Debt Payoff'!C2,'Debt Payoff'!E9))))</f>
        <v>0</v>
      </c>
      <c r="J109" s="18">
        <f>IF(B108=0,0,B108*'Debt Payoff'!D10/12)</f>
        <v>0</v>
      </c>
      <c r="K109" s="18">
        <f>IF(C108=0,0,C108*'Debt Payoff'!D4/12)</f>
        <v>0</v>
      </c>
      <c r="L109" s="18">
        <f>IF(D108=0,0,D108*'Debt Payoff'!D5/12)</f>
        <v>0</v>
      </c>
      <c r="M109" s="18">
        <f>IF(E108=0,0,E108*'Debt Payoff'!D8/12)</f>
        <v>0</v>
      </c>
      <c r="N109" s="18">
        <f>IF(F108=0,0,F108*'Debt Payoff'!D11/12)</f>
        <v>0</v>
      </c>
      <c r="O109" s="18">
        <f>IF(G108=0,0,G108*'Debt Payoff'!D6/12)</f>
        <v>0</v>
      </c>
      <c r="P109" s="18">
        <f>IF(H108=0,0,H108*'Debt Payoff'!D7/12)</f>
        <v>0</v>
      </c>
      <c r="Q109" s="18">
        <f>IF(I108=0,0,I108*'Debt Payoff'!D9/12)</f>
        <v>0</v>
      </c>
    </row>
    <row r="110" spans="1:17" x14ac:dyDescent="0.25">
      <c r="A110">
        <v>108</v>
      </c>
      <c r="B110" s="18">
        <f>IF(B109=0,0,MAX(0,B109*(1+'Debt Payoff'!D10/12)-MIN(B109*(1+'Debt Payoff'!D10/12),'Debt Payoff'!E10+'Debt Payoff'!C2)))</f>
        <v>0</v>
      </c>
      <c r="C110" s="18">
        <f>IF(C109=0,0,MAX(0,C109*(1+'Debt Payoff'!D4/12)-MIN(C109*(1+'Debt Payoff'!D4/12),IF(COUNTIF(B109:B109,"&gt;0")=0,'Debt Payoff'!E4+'Debt Payoff'!E10+'Debt Payoff'!C2,'Debt Payoff'!E4))))</f>
        <v>0</v>
      </c>
      <c r="D110" s="18">
        <f>IF(D109=0,0,MAX(0,D109*(1+'Debt Payoff'!D5/12)-MIN(D109*(1+'Debt Payoff'!D5/12),IF(COUNTIF(B109:C109,"&gt;0")=0,'Debt Payoff'!E5+'Debt Payoff'!E10+'Debt Payoff'!E4+'Debt Payoff'!C2,'Debt Payoff'!E5))))</f>
        <v>0</v>
      </c>
      <c r="E110" s="18">
        <f>IF(E109=0,0,MAX(0,E109*(1+'Debt Payoff'!D8/12)-MIN(E109*(1+'Debt Payoff'!D8/12),IF(COUNTIF(B109:D109,"&gt;0")=0,'Debt Payoff'!E8+'Debt Payoff'!E10+'Debt Payoff'!E4+'Debt Payoff'!E5+'Debt Payoff'!C2,'Debt Payoff'!E8))))</f>
        <v>0</v>
      </c>
      <c r="F110" s="18">
        <f>IF(F109=0,0,MAX(0,F109*(1+'Debt Payoff'!D11/12)-MIN(F109*(1+'Debt Payoff'!D11/12),IF(COUNTIF(B109:E109,"&gt;0")=0,'Debt Payoff'!E11+'Debt Payoff'!E10+'Debt Payoff'!E4+'Debt Payoff'!E5+'Debt Payoff'!E8+'Debt Payoff'!C2,'Debt Payoff'!E11))))</f>
        <v>0</v>
      </c>
      <c r="G110" s="18">
        <f>IF(G109=0,0,MAX(0,G109*(1+'Debt Payoff'!D6/12)-MIN(G109*(1+'Debt Payoff'!D6/12),IF(COUNTIF(B109:F109,"&gt;0")=0,'Debt Payoff'!E6+'Debt Payoff'!E10+'Debt Payoff'!E4+'Debt Payoff'!E5+'Debt Payoff'!E8+'Debt Payoff'!E11+'Debt Payoff'!C2,'Debt Payoff'!E6))))</f>
        <v>0</v>
      </c>
      <c r="H110" s="18">
        <f>IF(H109=0,0,MAX(0,H109*(1+'Debt Payoff'!D7/12)-MIN(H109*(1+'Debt Payoff'!D7/12),IF(COUNTIF(B109:G109,"&gt;0")=0,'Debt Payoff'!E7+'Debt Payoff'!E10+'Debt Payoff'!E4+'Debt Payoff'!E5+'Debt Payoff'!E8+'Debt Payoff'!E11+'Debt Payoff'!E6+'Debt Payoff'!C2,'Debt Payoff'!E7))))</f>
        <v>0</v>
      </c>
      <c r="I110" s="18">
        <f>IF(I109=0,0,MAX(0,I109*(1+'Debt Payoff'!D9/12)-MIN(I109*(1+'Debt Payoff'!D9/12),IF(COUNTIF(B109:H109,"&gt;0")=0,'Debt Payoff'!E9+'Debt Payoff'!E10+'Debt Payoff'!E4+'Debt Payoff'!E5+'Debt Payoff'!E8+'Debt Payoff'!E11+'Debt Payoff'!E6+'Debt Payoff'!E7+'Debt Payoff'!C2,'Debt Payoff'!E9))))</f>
        <v>0</v>
      </c>
      <c r="J110" s="18">
        <f>IF(B109=0,0,B109*'Debt Payoff'!D10/12)</f>
        <v>0</v>
      </c>
      <c r="K110" s="18">
        <f>IF(C109=0,0,C109*'Debt Payoff'!D4/12)</f>
        <v>0</v>
      </c>
      <c r="L110" s="18">
        <f>IF(D109=0,0,D109*'Debt Payoff'!D5/12)</f>
        <v>0</v>
      </c>
      <c r="M110" s="18">
        <f>IF(E109=0,0,E109*'Debt Payoff'!D8/12)</f>
        <v>0</v>
      </c>
      <c r="N110" s="18">
        <f>IF(F109=0,0,F109*'Debt Payoff'!D11/12)</f>
        <v>0</v>
      </c>
      <c r="O110" s="18">
        <f>IF(G109=0,0,G109*'Debt Payoff'!D6/12)</f>
        <v>0</v>
      </c>
      <c r="P110" s="18">
        <f>IF(H109=0,0,H109*'Debt Payoff'!D7/12)</f>
        <v>0</v>
      </c>
      <c r="Q110" s="18">
        <f>IF(I109=0,0,I109*'Debt Payoff'!D9/12)</f>
        <v>0</v>
      </c>
    </row>
    <row r="111" spans="1:17" x14ac:dyDescent="0.25">
      <c r="A111">
        <v>109</v>
      </c>
      <c r="B111" s="18">
        <f>IF(B110=0,0,MAX(0,B110*(1+'Debt Payoff'!D10/12)-MIN(B110*(1+'Debt Payoff'!D10/12),'Debt Payoff'!E10+'Debt Payoff'!C2)))</f>
        <v>0</v>
      </c>
      <c r="C111" s="18">
        <f>IF(C110=0,0,MAX(0,C110*(1+'Debt Payoff'!D4/12)-MIN(C110*(1+'Debt Payoff'!D4/12),IF(COUNTIF(B110:B110,"&gt;0")=0,'Debt Payoff'!E4+'Debt Payoff'!E10+'Debt Payoff'!C2,'Debt Payoff'!E4))))</f>
        <v>0</v>
      </c>
      <c r="D111" s="18">
        <f>IF(D110=0,0,MAX(0,D110*(1+'Debt Payoff'!D5/12)-MIN(D110*(1+'Debt Payoff'!D5/12),IF(COUNTIF(B110:C110,"&gt;0")=0,'Debt Payoff'!E5+'Debt Payoff'!E10+'Debt Payoff'!E4+'Debt Payoff'!C2,'Debt Payoff'!E5))))</f>
        <v>0</v>
      </c>
      <c r="E111" s="18">
        <f>IF(E110=0,0,MAX(0,E110*(1+'Debt Payoff'!D8/12)-MIN(E110*(1+'Debt Payoff'!D8/12),IF(COUNTIF(B110:D110,"&gt;0")=0,'Debt Payoff'!E8+'Debt Payoff'!E10+'Debt Payoff'!E4+'Debt Payoff'!E5+'Debt Payoff'!C2,'Debt Payoff'!E8))))</f>
        <v>0</v>
      </c>
      <c r="F111" s="18">
        <f>IF(F110=0,0,MAX(0,F110*(1+'Debt Payoff'!D11/12)-MIN(F110*(1+'Debt Payoff'!D11/12),IF(COUNTIF(B110:E110,"&gt;0")=0,'Debt Payoff'!E11+'Debt Payoff'!E10+'Debt Payoff'!E4+'Debt Payoff'!E5+'Debt Payoff'!E8+'Debt Payoff'!C2,'Debt Payoff'!E11))))</f>
        <v>0</v>
      </c>
      <c r="G111" s="18">
        <f>IF(G110=0,0,MAX(0,G110*(1+'Debt Payoff'!D6/12)-MIN(G110*(1+'Debt Payoff'!D6/12),IF(COUNTIF(B110:F110,"&gt;0")=0,'Debt Payoff'!E6+'Debt Payoff'!E10+'Debt Payoff'!E4+'Debt Payoff'!E5+'Debt Payoff'!E8+'Debt Payoff'!E11+'Debt Payoff'!C2,'Debt Payoff'!E6))))</f>
        <v>0</v>
      </c>
      <c r="H111" s="18">
        <f>IF(H110=0,0,MAX(0,H110*(1+'Debt Payoff'!D7/12)-MIN(H110*(1+'Debt Payoff'!D7/12),IF(COUNTIF(B110:G110,"&gt;0")=0,'Debt Payoff'!E7+'Debt Payoff'!E10+'Debt Payoff'!E4+'Debt Payoff'!E5+'Debt Payoff'!E8+'Debt Payoff'!E11+'Debt Payoff'!E6+'Debt Payoff'!C2,'Debt Payoff'!E7))))</f>
        <v>0</v>
      </c>
      <c r="I111" s="18">
        <f>IF(I110=0,0,MAX(0,I110*(1+'Debt Payoff'!D9/12)-MIN(I110*(1+'Debt Payoff'!D9/12),IF(COUNTIF(B110:H110,"&gt;0")=0,'Debt Payoff'!E9+'Debt Payoff'!E10+'Debt Payoff'!E4+'Debt Payoff'!E5+'Debt Payoff'!E8+'Debt Payoff'!E11+'Debt Payoff'!E6+'Debt Payoff'!E7+'Debt Payoff'!C2,'Debt Payoff'!E9))))</f>
        <v>0</v>
      </c>
      <c r="J111" s="18">
        <f>IF(B110=0,0,B110*'Debt Payoff'!D10/12)</f>
        <v>0</v>
      </c>
      <c r="K111" s="18">
        <f>IF(C110=0,0,C110*'Debt Payoff'!D4/12)</f>
        <v>0</v>
      </c>
      <c r="L111" s="18">
        <f>IF(D110=0,0,D110*'Debt Payoff'!D5/12)</f>
        <v>0</v>
      </c>
      <c r="M111" s="18">
        <f>IF(E110=0,0,E110*'Debt Payoff'!D8/12)</f>
        <v>0</v>
      </c>
      <c r="N111" s="18">
        <f>IF(F110=0,0,F110*'Debt Payoff'!D11/12)</f>
        <v>0</v>
      </c>
      <c r="O111" s="18">
        <f>IF(G110=0,0,G110*'Debt Payoff'!D6/12)</f>
        <v>0</v>
      </c>
      <c r="P111" s="18">
        <f>IF(H110=0,0,H110*'Debt Payoff'!D7/12)</f>
        <v>0</v>
      </c>
      <c r="Q111" s="18">
        <f>IF(I110=0,0,I110*'Debt Payoff'!D9/12)</f>
        <v>0</v>
      </c>
    </row>
    <row r="112" spans="1:17" x14ac:dyDescent="0.25">
      <c r="A112">
        <v>110</v>
      </c>
      <c r="B112" s="18">
        <f>IF(B111=0,0,MAX(0,B111*(1+'Debt Payoff'!D10/12)-MIN(B111*(1+'Debt Payoff'!D10/12),'Debt Payoff'!E10+'Debt Payoff'!C2)))</f>
        <v>0</v>
      </c>
      <c r="C112" s="18">
        <f>IF(C111=0,0,MAX(0,C111*(1+'Debt Payoff'!D4/12)-MIN(C111*(1+'Debt Payoff'!D4/12),IF(COUNTIF(B111:B111,"&gt;0")=0,'Debt Payoff'!E4+'Debt Payoff'!E10+'Debt Payoff'!C2,'Debt Payoff'!E4))))</f>
        <v>0</v>
      </c>
      <c r="D112" s="18">
        <f>IF(D111=0,0,MAX(0,D111*(1+'Debt Payoff'!D5/12)-MIN(D111*(1+'Debt Payoff'!D5/12),IF(COUNTIF(B111:C111,"&gt;0")=0,'Debt Payoff'!E5+'Debt Payoff'!E10+'Debt Payoff'!E4+'Debt Payoff'!C2,'Debt Payoff'!E5))))</f>
        <v>0</v>
      </c>
      <c r="E112" s="18">
        <f>IF(E111=0,0,MAX(0,E111*(1+'Debt Payoff'!D8/12)-MIN(E111*(1+'Debt Payoff'!D8/12),IF(COUNTIF(B111:D111,"&gt;0")=0,'Debt Payoff'!E8+'Debt Payoff'!E10+'Debt Payoff'!E4+'Debt Payoff'!E5+'Debt Payoff'!C2,'Debt Payoff'!E8))))</f>
        <v>0</v>
      </c>
      <c r="F112" s="18">
        <f>IF(F111=0,0,MAX(0,F111*(1+'Debt Payoff'!D11/12)-MIN(F111*(1+'Debt Payoff'!D11/12),IF(COUNTIF(B111:E111,"&gt;0")=0,'Debt Payoff'!E11+'Debt Payoff'!E10+'Debt Payoff'!E4+'Debt Payoff'!E5+'Debt Payoff'!E8+'Debt Payoff'!C2,'Debt Payoff'!E11))))</f>
        <v>0</v>
      </c>
      <c r="G112" s="18">
        <f>IF(G111=0,0,MAX(0,G111*(1+'Debt Payoff'!D6/12)-MIN(G111*(1+'Debt Payoff'!D6/12),IF(COUNTIF(B111:F111,"&gt;0")=0,'Debt Payoff'!E6+'Debt Payoff'!E10+'Debt Payoff'!E4+'Debt Payoff'!E5+'Debt Payoff'!E8+'Debt Payoff'!E11+'Debt Payoff'!C2,'Debt Payoff'!E6))))</f>
        <v>0</v>
      </c>
      <c r="H112" s="18">
        <f>IF(H111=0,0,MAX(0,H111*(1+'Debt Payoff'!D7/12)-MIN(H111*(1+'Debt Payoff'!D7/12),IF(COUNTIF(B111:G111,"&gt;0")=0,'Debt Payoff'!E7+'Debt Payoff'!E10+'Debt Payoff'!E4+'Debt Payoff'!E5+'Debt Payoff'!E8+'Debt Payoff'!E11+'Debt Payoff'!E6+'Debt Payoff'!C2,'Debt Payoff'!E7))))</f>
        <v>0</v>
      </c>
      <c r="I112" s="18">
        <f>IF(I111=0,0,MAX(0,I111*(1+'Debt Payoff'!D9/12)-MIN(I111*(1+'Debt Payoff'!D9/12),IF(COUNTIF(B111:H111,"&gt;0")=0,'Debt Payoff'!E9+'Debt Payoff'!E10+'Debt Payoff'!E4+'Debt Payoff'!E5+'Debt Payoff'!E8+'Debt Payoff'!E11+'Debt Payoff'!E6+'Debt Payoff'!E7+'Debt Payoff'!C2,'Debt Payoff'!E9))))</f>
        <v>0</v>
      </c>
      <c r="J112" s="18">
        <f>IF(B111=0,0,B111*'Debt Payoff'!D10/12)</f>
        <v>0</v>
      </c>
      <c r="K112" s="18">
        <f>IF(C111=0,0,C111*'Debt Payoff'!D4/12)</f>
        <v>0</v>
      </c>
      <c r="L112" s="18">
        <f>IF(D111=0,0,D111*'Debt Payoff'!D5/12)</f>
        <v>0</v>
      </c>
      <c r="M112" s="18">
        <f>IF(E111=0,0,E111*'Debt Payoff'!D8/12)</f>
        <v>0</v>
      </c>
      <c r="N112" s="18">
        <f>IF(F111=0,0,F111*'Debt Payoff'!D11/12)</f>
        <v>0</v>
      </c>
      <c r="O112" s="18">
        <f>IF(G111=0,0,G111*'Debt Payoff'!D6/12)</f>
        <v>0</v>
      </c>
      <c r="P112" s="18">
        <f>IF(H111=0,0,H111*'Debt Payoff'!D7/12)</f>
        <v>0</v>
      </c>
      <c r="Q112" s="18">
        <f>IF(I111=0,0,I111*'Debt Payoff'!D9/12)</f>
        <v>0</v>
      </c>
    </row>
    <row r="113" spans="1:17" x14ac:dyDescent="0.25">
      <c r="A113">
        <v>111</v>
      </c>
      <c r="B113" s="18">
        <f>IF(B112=0,0,MAX(0,B112*(1+'Debt Payoff'!D10/12)-MIN(B112*(1+'Debt Payoff'!D10/12),'Debt Payoff'!E10+'Debt Payoff'!C2)))</f>
        <v>0</v>
      </c>
      <c r="C113" s="18">
        <f>IF(C112=0,0,MAX(0,C112*(1+'Debt Payoff'!D4/12)-MIN(C112*(1+'Debt Payoff'!D4/12),IF(COUNTIF(B112:B112,"&gt;0")=0,'Debt Payoff'!E4+'Debt Payoff'!E10+'Debt Payoff'!C2,'Debt Payoff'!E4))))</f>
        <v>0</v>
      </c>
      <c r="D113" s="18">
        <f>IF(D112=0,0,MAX(0,D112*(1+'Debt Payoff'!D5/12)-MIN(D112*(1+'Debt Payoff'!D5/12),IF(COUNTIF(B112:C112,"&gt;0")=0,'Debt Payoff'!E5+'Debt Payoff'!E10+'Debt Payoff'!E4+'Debt Payoff'!C2,'Debt Payoff'!E5))))</f>
        <v>0</v>
      </c>
      <c r="E113" s="18">
        <f>IF(E112=0,0,MAX(0,E112*(1+'Debt Payoff'!D8/12)-MIN(E112*(1+'Debt Payoff'!D8/12),IF(COUNTIF(B112:D112,"&gt;0")=0,'Debt Payoff'!E8+'Debt Payoff'!E10+'Debt Payoff'!E4+'Debt Payoff'!E5+'Debt Payoff'!C2,'Debt Payoff'!E8))))</f>
        <v>0</v>
      </c>
      <c r="F113" s="18">
        <f>IF(F112=0,0,MAX(0,F112*(1+'Debt Payoff'!D11/12)-MIN(F112*(1+'Debt Payoff'!D11/12),IF(COUNTIF(B112:E112,"&gt;0")=0,'Debt Payoff'!E11+'Debt Payoff'!E10+'Debt Payoff'!E4+'Debt Payoff'!E5+'Debt Payoff'!E8+'Debt Payoff'!C2,'Debt Payoff'!E11))))</f>
        <v>0</v>
      </c>
      <c r="G113" s="18">
        <f>IF(G112=0,0,MAX(0,G112*(1+'Debt Payoff'!D6/12)-MIN(G112*(1+'Debt Payoff'!D6/12),IF(COUNTIF(B112:F112,"&gt;0")=0,'Debt Payoff'!E6+'Debt Payoff'!E10+'Debt Payoff'!E4+'Debt Payoff'!E5+'Debt Payoff'!E8+'Debt Payoff'!E11+'Debt Payoff'!C2,'Debt Payoff'!E6))))</f>
        <v>0</v>
      </c>
      <c r="H113" s="18">
        <f>IF(H112=0,0,MAX(0,H112*(1+'Debt Payoff'!D7/12)-MIN(H112*(1+'Debt Payoff'!D7/12),IF(COUNTIF(B112:G112,"&gt;0")=0,'Debt Payoff'!E7+'Debt Payoff'!E10+'Debt Payoff'!E4+'Debt Payoff'!E5+'Debt Payoff'!E8+'Debt Payoff'!E11+'Debt Payoff'!E6+'Debt Payoff'!C2,'Debt Payoff'!E7))))</f>
        <v>0</v>
      </c>
      <c r="I113" s="18">
        <f>IF(I112=0,0,MAX(0,I112*(1+'Debt Payoff'!D9/12)-MIN(I112*(1+'Debt Payoff'!D9/12),IF(COUNTIF(B112:H112,"&gt;0")=0,'Debt Payoff'!E9+'Debt Payoff'!E10+'Debt Payoff'!E4+'Debt Payoff'!E5+'Debt Payoff'!E8+'Debt Payoff'!E11+'Debt Payoff'!E6+'Debt Payoff'!E7+'Debt Payoff'!C2,'Debt Payoff'!E9))))</f>
        <v>0</v>
      </c>
      <c r="J113" s="18">
        <f>IF(B112=0,0,B112*'Debt Payoff'!D10/12)</f>
        <v>0</v>
      </c>
      <c r="K113" s="18">
        <f>IF(C112=0,0,C112*'Debt Payoff'!D4/12)</f>
        <v>0</v>
      </c>
      <c r="L113" s="18">
        <f>IF(D112=0,0,D112*'Debt Payoff'!D5/12)</f>
        <v>0</v>
      </c>
      <c r="M113" s="18">
        <f>IF(E112=0,0,E112*'Debt Payoff'!D8/12)</f>
        <v>0</v>
      </c>
      <c r="N113" s="18">
        <f>IF(F112=0,0,F112*'Debt Payoff'!D11/12)</f>
        <v>0</v>
      </c>
      <c r="O113" s="18">
        <f>IF(G112=0,0,G112*'Debt Payoff'!D6/12)</f>
        <v>0</v>
      </c>
      <c r="P113" s="18">
        <f>IF(H112=0,0,H112*'Debt Payoff'!D7/12)</f>
        <v>0</v>
      </c>
      <c r="Q113" s="18">
        <f>IF(I112=0,0,I112*'Debt Payoff'!D9/12)</f>
        <v>0</v>
      </c>
    </row>
    <row r="114" spans="1:17" x14ac:dyDescent="0.25">
      <c r="A114">
        <v>112</v>
      </c>
      <c r="B114" s="18">
        <f>IF(B113=0,0,MAX(0,B113*(1+'Debt Payoff'!D10/12)-MIN(B113*(1+'Debt Payoff'!D10/12),'Debt Payoff'!E10+'Debt Payoff'!C2)))</f>
        <v>0</v>
      </c>
      <c r="C114" s="18">
        <f>IF(C113=0,0,MAX(0,C113*(1+'Debt Payoff'!D4/12)-MIN(C113*(1+'Debt Payoff'!D4/12),IF(COUNTIF(B113:B113,"&gt;0")=0,'Debt Payoff'!E4+'Debt Payoff'!E10+'Debt Payoff'!C2,'Debt Payoff'!E4))))</f>
        <v>0</v>
      </c>
      <c r="D114" s="18">
        <f>IF(D113=0,0,MAX(0,D113*(1+'Debt Payoff'!D5/12)-MIN(D113*(1+'Debt Payoff'!D5/12),IF(COUNTIF(B113:C113,"&gt;0")=0,'Debt Payoff'!E5+'Debt Payoff'!E10+'Debt Payoff'!E4+'Debt Payoff'!C2,'Debt Payoff'!E5))))</f>
        <v>0</v>
      </c>
      <c r="E114" s="18">
        <f>IF(E113=0,0,MAX(0,E113*(1+'Debt Payoff'!D8/12)-MIN(E113*(1+'Debt Payoff'!D8/12),IF(COUNTIF(B113:D113,"&gt;0")=0,'Debt Payoff'!E8+'Debt Payoff'!E10+'Debt Payoff'!E4+'Debt Payoff'!E5+'Debt Payoff'!C2,'Debt Payoff'!E8))))</f>
        <v>0</v>
      </c>
      <c r="F114" s="18">
        <f>IF(F113=0,0,MAX(0,F113*(1+'Debt Payoff'!D11/12)-MIN(F113*(1+'Debt Payoff'!D11/12),IF(COUNTIF(B113:E113,"&gt;0")=0,'Debt Payoff'!E11+'Debt Payoff'!E10+'Debt Payoff'!E4+'Debt Payoff'!E5+'Debt Payoff'!E8+'Debt Payoff'!C2,'Debt Payoff'!E11))))</f>
        <v>0</v>
      </c>
      <c r="G114" s="18">
        <f>IF(G113=0,0,MAX(0,G113*(1+'Debt Payoff'!D6/12)-MIN(G113*(1+'Debt Payoff'!D6/12),IF(COUNTIF(B113:F113,"&gt;0")=0,'Debt Payoff'!E6+'Debt Payoff'!E10+'Debt Payoff'!E4+'Debt Payoff'!E5+'Debt Payoff'!E8+'Debt Payoff'!E11+'Debt Payoff'!C2,'Debt Payoff'!E6))))</f>
        <v>0</v>
      </c>
      <c r="H114" s="18">
        <f>IF(H113=0,0,MAX(0,H113*(1+'Debt Payoff'!D7/12)-MIN(H113*(1+'Debt Payoff'!D7/12),IF(COUNTIF(B113:G113,"&gt;0")=0,'Debt Payoff'!E7+'Debt Payoff'!E10+'Debt Payoff'!E4+'Debt Payoff'!E5+'Debt Payoff'!E8+'Debt Payoff'!E11+'Debt Payoff'!E6+'Debt Payoff'!C2,'Debt Payoff'!E7))))</f>
        <v>0</v>
      </c>
      <c r="I114" s="18">
        <f>IF(I113=0,0,MAX(0,I113*(1+'Debt Payoff'!D9/12)-MIN(I113*(1+'Debt Payoff'!D9/12),IF(COUNTIF(B113:H113,"&gt;0")=0,'Debt Payoff'!E9+'Debt Payoff'!E10+'Debt Payoff'!E4+'Debt Payoff'!E5+'Debt Payoff'!E8+'Debt Payoff'!E11+'Debt Payoff'!E6+'Debt Payoff'!E7+'Debt Payoff'!C2,'Debt Payoff'!E9))))</f>
        <v>0</v>
      </c>
      <c r="J114" s="18">
        <f>IF(B113=0,0,B113*'Debt Payoff'!D10/12)</f>
        <v>0</v>
      </c>
      <c r="K114" s="18">
        <f>IF(C113=0,0,C113*'Debt Payoff'!D4/12)</f>
        <v>0</v>
      </c>
      <c r="L114" s="18">
        <f>IF(D113=0,0,D113*'Debt Payoff'!D5/12)</f>
        <v>0</v>
      </c>
      <c r="M114" s="18">
        <f>IF(E113=0,0,E113*'Debt Payoff'!D8/12)</f>
        <v>0</v>
      </c>
      <c r="N114" s="18">
        <f>IF(F113=0,0,F113*'Debt Payoff'!D11/12)</f>
        <v>0</v>
      </c>
      <c r="O114" s="18">
        <f>IF(G113=0,0,G113*'Debt Payoff'!D6/12)</f>
        <v>0</v>
      </c>
      <c r="P114" s="18">
        <f>IF(H113=0,0,H113*'Debt Payoff'!D7/12)</f>
        <v>0</v>
      </c>
      <c r="Q114" s="18">
        <f>IF(I113=0,0,I113*'Debt Payoff'!D9/12)</f>
        <v>0</v>
      </c>
    </row>
    <row r="115" spans="1:17" x14ac:dyDescent="0.25">
      <c r="A115">
        <v>113</v>
      </c>
      <c r="B115" s="18">
        <f>IF(B114=0,0,MAX(0,B114*(1+'Debt Payoff'!D10/12)-MIN(B114*(1+'Debt Payoff'!D10/12),'Debt Payoff'!E10+'Debt Payoff'!C2)))</f>
        <v>0</v>
      </c>
      <c r="C115" s="18">
        <f>IF(C114=0,0,MAX(0,C114*(1+'Debt Payoff'!D4/12)-MIN(C114*(1+'Debt Payoff'!D4/12),IF(COUNTIF(B114:B114,"&gt;0")=0,'Debt Payoff'!E4+'Debt Payoff'!E10+'Debt Payoff'!C2,'Debt Payoff'!E4))))</f>
        <v>0</v>
      </c>
      <c r="D115" s="18">
        <f>IF(D114=0,0,MAX(0,D114*(1+'Debt Payoff'!D5/12)-MIN(D114*(1+'Debt Payoff'!D5/12),IF(COUNTIF(B114:C114,"&gt;0")=0,'Debt Payoff'!E5+'Debt Payoff'!E10+'Debt Payoff'!E4+'Debt Payoff'!C2,'Debt Payoff'!E5))))</f>
        <v>0</v>
      </c>
      <c r="E115" s="18">
        <f>IF(E114=0,0,MAX(0,E114*(1+'Debt Payoff'!D8/12)-MIN(E114*(1+'Debt Payoff'!D8/12),IF(COUNTIF(B114:D114,"&gt;0")=0,'Debt Payoff'!E8+'Debt Payoff'!E10+'Debt Payoff'!E4+'Debt Payoff'!E5+'Debt Payoff'!C2,'Debt Payoff'!E8))))</f>
        <v>0</v>
      </c>
      <c r="F115" s="18">
        <f>IF(F114=0,0,MAX(0,F114*(1+'Debt Payoff'!D11/12)-MIN(F114*(1+'Debt Payoff'!D11/12),IF(COUNTIF(B114:E114,"&gt;0")=0,'Debt Payoff'!E11+'Debt Payoff'!E10+'Debt Payoff'!E4+'Debt Payoff'!E5+'Debt Payoff'!E8+'Debt Payoff'!C2,'Debt Payoff'!E11))))</f>
        <v>0</v>
      </c>
      <c r="G115" s="18">
        <f>IF(G114=0,0,MAX(0,G114*(1+'Debt Payoff'!D6/12)-MIN(G114*(1+'Debt Payoff'!D6/12),IF(COUNTIF(B114:F114,"&gt;0")=0,'Debt Payoff'!E6+'Debt Payoff'!E10+'Debt Payoff'!E4+'Debt Payoff'!E5+'Debt Payoff'!E8+'Debt Payoff'!E11+'Debt Payoff'!C2,'Debt Payoff'!E6))))</f>
        <v>0</v>
      </c>
      <c r="H115" s="18">
        <f>IF(H114=0,0,MAX(0,H114*(1+'Debt Payoff'!D7/12)-MIN(H114*(1+'Debt Payoff'!D7/12),IF(COUNTIF(B114:G114,"&gt;0")=0,'Debt Payoff'!E7+'Debt Payoff'!E10+'Debt Payoff'!E4+'Debt Payoff'!E5+'Debt Payoff'!E8+'Debt Payoff'!E11+'Debt Payoff'!E6+'Debt Payoff'!C2,'Debt Payoff'!E7))))</f>
        <v>0</v>
      </c>
      <c r="I115" s="18">
        <f>IF(I114=0,0,MAX(0,I114*(1+'Debt Payoff'!D9/12)-MIN(I114*(1+'Debt Payoff'!D9/12),IF(COUNTIF(B114:H114,"&gt;0")=0,'Debt Payoff'!E9+'Debt Payoff'!E10+'Debt Payoff'!E4+'Debt Payoff'!E5+'Debt Payoff'!E8+'Debt Payoff'!E11+'Debt Payoff'!E6+'Debt Payoff'!E7+'Debt Payoff'!C2,'Debt Payoff'!E9))))</f>
        <v>0</v>
      </c>
      <c r="J115" s="18">
        <f>IF(B114=0,0,B114*'Debt Payoff'!D10/12)</f>
        <v>0</v>
      </c>
      <c r="K115" s="18">
        <f>IF(C114=0,0,C114*'Debt Payoff'!D4/12)</f>
        <v>0</v>
      </c>
      <c r="L115" s="18">
        <f>IF(D114=0,0,D114*'Debt Payoff'!D5/12)</f>
        <v>0</v>
      </c>
      <c r="M115" s="18">
        <f>IF(E114=0,0,E114*'Debt Payoff'!D8/12)</f>
        <v>0</v>
      </c>
      <c r="N115" s="18">
        <f>IF(F114=0,0,F114*'Debt Payoff'!D11/12)</f>
        <v>0</v>
      </c>
      <c r="O115" s="18">
        <f>IF(G114=0,0,G114*'Debt Payoff'!D6/12)</f>
        <v>0</v>
      </c>
      <c r="P115" s="18">
        <f>IF(H114=0,0,H114*'Debt Payoff'!D7/12)</f>
        <v>0</v>
      </c>
      <c r="Q115" s="18">
        <f>IF(I114=0,0,I114*'Debt Payoff'!D9/12)</f>
        <v>0</v>
      </c>
    </row>
    <row r="116" spans="1:17" x14ac:dyDescent="0.25">
      <c r="A116">
        <v>114</v>
      </c>
      <c r="B116" s="18">
        <f>IF(B115=0,0,MAX(0,B115*(1+'Debt Payoff'!D10/12)-MIN(B115*(1+'Debt Payoff'!D10/12),'Debt Payoff'!E10+'Debt Payoff'!C2)))</f>
        <v>0</v>
      </c>
      <c r="C116" s="18">
        <f>IF(C115=0,0,MAX(0,C115*(1+'Debt Payoff'!D4/12)-MIN(C115*(1+'Debt Payoff'!D4/12),IF(COUNTIF(B115:B115,"&gt;0")=0,'Debt Payoff'!E4+'Debt Payoff'!E10+'Debt Payoff'!C2,'Debt Payoff'!E4))))</f>
        <v>0</v>
      </c>
      <c r="D116" s="18">
        <f>IF(D115=0,0,MAX(0,D115*(1+'Debt Payoff'!D5/12)-MIN(D115*(1+'Debt Payoff'!D5/12),IF(COUNTIF(B115:C115,"&gt;0")=0,'Debt Payoff'!E5+'Debt Payoff'!E10+'Debt Payoff'!E4+'Debt Payoff'!C2,'Debt Payoff'!E5))))</f>
        <v>0</v>
      </c>
      <c r="E116" s="18">
        <f>IF(E115=0,0,MAX(0,E115*(1+'Debt Payoff'!D8/12)-MIN(E115*(1+'Debt Payoff'!D8/12),IF(COUNTIF(B115:D115,"&gt;0")=0,'Debt Payoff'!E8+'Debt Payoff'!E10+'Debt Payoff'!E4+'Debt Payoff'!E5+'Debt Payoff'!C2,'Debt Payoff'!E8))))</f>
        <v>0</v>
      </c>
      <c r="F116" s="18">
        <f>IF(F115=0,0,MAX(0,F115*(1+'Debt Payoff'!D11/12)-MIN(F115*(1+'Debt Payoff'!D11/12),IF(COUNTIF(B115:E115,"&gt;0")=0,'Debt Payoff'!E11+'Debt Payoff'!E10+'Debt Payoff'!E4+'Debt Payoff'!E5+'Debt Payoff'!E8+'Debt Payoff'!C2,'Debt Payoff'!E11))))</f>
        <v>0</v>
      </c>
      <c r="G116" s="18">
        <f>IF(G115=0,0,MAX(0,G115*(1+'Debt Payoff'!D6/12)-MIN(G115*(1+'Debt Payoff'!D6/12),IF(COUNTIF(B115:F115,"&gt;0")=0,'Debt Payoff'!E6+'Debt Payoff'!E10+'Debt Payoff'!E4+'Debt Payoff'!E5+'Debt Payoff'!E8+'Debt Payoff'!E11+'Debt Payoff'!C2,'Debt Payoff'!E6))))</f>
        <v>0</v>
      </c>
      <c r="H116" s="18">
        <f>IF(H115=0,0,MAX(0,H115*(1+'Debt Payoff'!D7/12)-MIN(H115*(1+'Debt Payoff'!D7/12),IF(COUNTIF(B115:G115,"&gt;0")=0,'Debt Payoff'!E7+'Debt Payoff'!E10+'Debt Payoff'!E4+'Debt Payoff'!E5+'Debt Payoff'!E8+'Debt Payoff'!E11+'Debt Payoff'!E6+'Debt Payoff'!C2,'Debt Payoff'!E7))))</f>
        <v>0</v>
      </c>
      <c r="I116" s="18">
        <f>IF(I115=0,0,MAX(0,I115*(1+'Debt Payoff'!D9/12)-MIN(I115*(1+'Debt Payoff'!D9/12),IF(COUNTIF(B115:H115,"&gt;0")=0,'Debt Payoff'!E9+'Debt Payoff'!E10+'Debt Payoff'!E4+'Debt Payoff'!E5+'Debt Payoff'!E8+'Debt Payoff'!E11+'Debt Payoff'!E6+'Debt Payoff'!E7+'Debt Payoff'!C2,'Debt Payoff'!E9))))</f>
        <v>0</v>
      </c>
      <c r="J116" s="18">
        <f>IF(B115=0,0,B115*'Debt Payoff'!D10/12)</f>
        <v>0</v>
      </c>
      <c r="K116" s="18">
        <f>IF(C115=0,0,C115*'Debt Payoff'!D4/12)</f>
        <v>0</v>
      </c>
      <c r="L116" s="18">
        <f>IF(D115=0,0,D115*'Debt Payoff'!D5/12)</f>
        <v>0</v>
      </c>
      <c r="M116" s="18">
        <f>IF(E115=0,0,E115*'Debt Payoff'!D8/12)</f>
        <v>0</v>
      </c>
      <c r="N116" s="18">
        <f>IF(F115=0,0,F115*'Debt Payoff'!D11/12)</f>
        <v>0</v>
      </c>
      <c r="O116" s="18">
        <f>IF(G115=0,0,G115*'Debt Payoff'!D6/12)</f>
        <v>0</v>
      </c>
      <c r="P116" s="18">
        <f>IF(H115=0,0,H115*'Debt Payoff'!D7/12)</f>
        <v>0</v>
      </c>
      <c r="Q116" s="18">
        <f>IF(I115=0,0,I115*'Debt Payoff'!D9/12)</f>
        <v>0</v>
      </c>
    </row>
    <row r="117" spans="1:17" x14ac:dyDescent="0.25">
      <c r="A117">
        <v>115</v>
      </c>
      <c r="B117" s="18">
        <f>IF(B116=0,0,MAX(0,B116*(1+'Debt Payoff'!D10/12)-MIN(B116*(1+'Debt Payoff'!D10/12),'Debt Payoff'!E10+'Debt Payoff'!C2)))</f>
        <v>0</v>
      </c>
      <c r="C117" s="18">
        <f>IF(C116=0,0,MAX(0,C116*(1+'Debt Payoff'!D4/12)-MIN(C116*(1+'Debt Payoff'!D4/12),IF(COUNTIF(B116:B116,"&gt;0")=0,'Debt Payoff'!E4+'Debt Payoff'!E10+'Debt Payoff'!C2,'Debt Payoff'!E4))))</f>
        <v>0</v>
      </c>
      <c r="D117" s="18">
        <f>IF(D116=0,0,MAX(0,D116*(1+'Debt Payoff'!D5/12)-MIN(D116*(1+'Debt Payoff'!D5/12),IF(COUNTIF(B116:C116,"&gt;0")=0,'Debt Payoff'!E5+'Debt Payoff'!E10+'Debt Payoff'!E4+'Debt Payoff'!C2,'Debt Payoff'!E5))))</f>
        <v>0</v>
      </c>
      <c r="E117" s="18">
        <f>IF(E116=0,0,MAX(0,E116*(1+'Debt Payoff'!D8/12)-MIN(E116*(1+'Debt Payoff'!D8/12),IF(COUNTIF(B116:D116,"&gt;0")=0,'Debt Payoff'!E8+'Debt Payoff'!E10+'Debt Payoff'!E4+'Debt Payoff'!E5+'Debt Payoff'!C2,'Debt Payoff'!E8))))</f>
        <v>0</v>
      </c>
      <c r="F117" s="18">
        <f>IF(F116=0,0,MAX(0,F116*(1+'Debt Payoff'!D11/12)-MIN(F116*(1+'Debt Payoff'!D11/12),IF(COUNTIF(B116:E116,"&gt;0")=0,'Debt Payoff'!E11+'Debt Payoff'!E10+'Debt Payoff'!E4+'Debt Payoff'!E5+'Debt Payoff'!E8+'Debt Payoff'!C2,'Debt Payoff'!E11))))</f>
        <v>0</v>
      </c>
      <c r="G117" s="18">
        <f>IF(G116=0,0,MAX(0,G116*(1+'Debt Payoff'!D6/12)-MIN(G116*(1+'Debt Payoff'!D6/12),IF(COUNTIF(B116:F116,"&gt;0")=0,'Debt Payoff'!E6+'Debt Payoff'!E10+'Debt Payoff'!E4+'Debt Payoff'!E5+'Debt Payoff'!E8+'Debt Payoff'!E11+'Debt Payoff'!C2,'Debt Payoff'!E6))))</f>
        <v>0</v>
      </c>
      <c r="H117" s="18">
        <f>IF(H116=0,0,MAX(0,H116*(1+'Debt Payoff'!D7/12)-MIN(H116*(1+'Debt Payoff'!D7/12),IF(COUNTIF(B116:G116,"&gt;0")=0,'Debt Payoff'!E7+'Debt Payoff'!E10+'Debt Payoff'!E4+'Debt Payoff'!E5+'Debt Payoff'!E8+'Debt Payoff'!E11+'Debt Payoff'!E6+'Debt Payoff'!C2,'Debt Payoff'!E7))))</f>
        <v>0</v>
      </c>
      <c r="I117" s="18">
        <f>IF(I116=0,0,MAX(0,I116*(1+'Debt Payoff'!D9/12)-MIN(I116*(1+'Debt Payoff'!D9/12),IF(COUNTIF(B116:H116,"&gt;0")=0,'Debt Payoff'!E9+'Debt Payoff'!E10+'Debt Payoff'!E4+'Debt Payoff'!E5+'Debt Payoff'!E8+'Debt Payoff'!E11+'Debt Payoff'!E6+'Debt Payoff'!E7+'Debt Payoff'!C2,'Debt Payoff'!E9))))</f>
        <v>0</v>
      </c>
      <c r="J117" s="18">
        <f>IF(B116=0,0,B116*'Debt Payoff'!D10/12)</f>
        <v>0</v>
      </c>
      <c r="K117" s="18">
        <f>IF(C116=0,0,C116*'Debt Payoff'!D4/12)</f>
        <v>0</v>
      </c>
      <c r="L117" s="18">
        <f>IF(D116=0,0,D116*'Debt Payoff'!D5/12)</f>
        <v>0</v>
      </c>
      <c r="M117" s="18">
        <f>IF(E116=0,0,E116*'Debt Payoff'!D8/12)</f>
        <v>0</v>
      </c>
      <c r="N117" s="18">
        <f>IF(F116=0,0,F116*'Debt Payoff'!D11/12)</f>
        <v>0</v>
      </c>
      <c r="O117" s="18">
        <f>IF(G116=0,0,G116*'Debt Payoff'!D6/12)</f>
        <v>0</v>
      </c>
      <c r="P117" s="18">
        <f>IF(H116=0,0,H116*'Debt Payoff'!D7/12)</f>
        <v>0</v>
      </c>
      <c r="Q117" s="18">
        <f>IF(I116=0,0,I116*'Debt Payoff'!D9/12)</f>
        <v>0</v>
      </c>
    </row>
    <row r="118" spans="1:17" x14ac:dyDescent="0.25">
      <c r="A118">
        <v>116</v>
      </c>
      <c r="B118" s="18">
        <f>IF(B117=0,0,MAX(0,B117*(1+'Debt Payoff'!D10/12)-MIN(B117*(1+'Debt Payoff'!D10/12),'Debt Payoff'!E10+'Debt Payoff'!C2)))</f>
        <v>0</v>
      </c>
      <c r="C118" s="18">
        <f>IF(C117=0,0,MAX(0,C117*(1+'Debt Payoff'!D4/12)-MIN(C117*(1+'Debt Payoff'!D4/12),IF(COUNTIF(B117:B117,"&gt;0")=0,'Debt Payoff'!E4+'Debt Payoff'!E10+'Debt Payoff'!C2,'Debt Payoff'!E4))))</f>
        <v>0</v>
      </c>
      <c r="D118" s="18">
        <f>IF(D117=0,0,MAX(0,D117*(1+'Debt Payoff'!D5/12)-MIN(D117*(1+'Debt Payoff'!D5/12),IF(COUNTIF(B117:C117,"&gt;0")=0,'Debt Payoff'!E5+'Debt Payoff'!E10+'Debt Payoff'!E4+'Debt Payoff'!C2,'Debt Payoff'!E5))))</f>
        <v>0</v>
      </c>
      <c r="E118" s="18">
        <f>IF(E117=0,0,MAX(0,E117*(1+'Debt Payoff'!D8/12)-MIN(E117*(1+'Debt Payoff'!D8/12),IF(COUNTIF(B117:D117,"&gt;0")=0,'Debt Payoff'!E8+'Debt Payoff'!E10+'Debt Payoff'!E4+'Debt Payoff'!E5+'Debt Payoff'!C2,'Debt Payoff'!E8))))</f>
        <v>0</v>
      </c>
      <c r="F118" s="18">
        <f>IF(F117=0,0,MAX(0,F117*(1+'Debt Payoff'!D11/12)-MIN(F117*(1+'Debt Payoff'!D11/12),IF(COUNTIF(B117:E117,"&gt;0")=0,'Debt Payoff'!E11+'Debt Payoff'!E10+'Debt Payoff'!E4+'Debt Payoff'!E5+'Debt Payoff'!E8+'Debt Payoff'!C2,'Debt Payoff'!E11))))</f>
        <v>0</v>
      </c>
      <c r="G118" s="18">
        <f>IF(G117=0,0,MAX(0,G117*(1+'Debt Payoff'!D6/12)-MIN(G117*(1+'Debt Payoff'!D6/12),IF(COUNTIF(B117:F117,"&gt;0")=0,'Debt Payoff'!E6+'Debt Payoff'!E10+'Debt Payoff'!E4+'Debt Payoff'!E5+'Debt Payoff'!E8+'Debt Payoff'!E11+'Debt Payoff'!C2,'Debt Payoff'!E6))))</f>
        <v>0</v>
      </c>
      <c r="H118" s="18">
        <f>IF(H117=0,0,MAX(0,H117*(1+'Debt Payoff'!D7/12)-MIN(H117*(1+'Debt Payoff'!D7/12),IF(COUNTIF(B117:G117,"&gt;0")=0,'Debt Payoff'!E7+'Debt Payoff'!E10+'Debt Payoff'!E4+'Debt Payoff'!E5+'Debt Payoff'!E8+'Debt Payoff'!E11+'Debt Payoff'!E6+'Debt Payoff'!C2,'Debt Payoff'!E7))))</f>
        <v>0</v>
      </c>
      <c r="I118" s="18">
        <f>IF(I117=0,0,MAX(0,I117*(1+'Debt Payoff'!D9/12)-MIN(I117*(1+'Debt Payoff'!D9/12),IF(COUNTIF(B117:H117,"&gt;0")=0,'Debt Payoff'!E9+'Debt Payoff'!E10+'Debt Payoff'!E4+'Debt Payoff'!E5+'Debt Payoff'!E8+'Debt Payoff'!E11+'Debt Payoff'!E6+'Debt Payoff'!E7+'Debt Payoff'!C2,'Debt Payoff'!E9))))</f>
        <v>0</v>
      </c>
      <c r="J118" s="18">
        <f>IF(B117=0,0,B117*'Debt Payoff'!D10/12)</f>
        <v>0</v>
      </c>
      <c r="K118" s="18">
        <f>IF(C117=0,0,C117*'Debt Payoff'!D4/12)</f>
        <v>0</v>
      </c>
      <c r="L118" s="18">
        <f>IF(D117=0,0,D117*'Debt Payoff'!D5/12)</f>
        <v>0</v>
      </c>
      <c r="M118" s="18">
        <f>IF(E117=0,0,E117*'Debt Payoff'!D8/12)</f>
        <v>0</v>
      </c>
      <c r="N118" s="18">
        <f>IF(F117=0,0,F117*'Debt Payoff'!D11/12)</f>
        <v>0</v>
      </c>
      <c r="O118" s="18">
        <f>IF(G117=0,0,G117*'Debt Payoff'!D6/12)</f>
        <v>0</v>
      </c>
      <c r="P118" s="18">
        <f>IF(H117=0,0,H117*'Debt Payoff'!D7/12)</f>
        <v>0</v>
      </c>
      <c r="Q118" s="18">
        <f>IF(I117=0,0,I117*'Debt Payoff'!D9/12)</f>
        <v>0</v>
      </c>
    </row>
    <row r="119" spans="1:17" x14ac:dyDescent="0.25">
      <c r="A119">
        <v>117</v>
      </c>
      <c r="B119" s="18">
        <f>IF(B118=0,0,MAX(0,B118*(1+'Debt Payoff'!D10/12)-MIN(B118*(1+'Debt Payoff'!D10/12),'Debt Payoff'!E10+'Debt Payoff'!C2)))</f>
        <v>0</v>
      </c>
      <c r="C119" s="18">
        <f>IF(C118=0,0,MAX(0,C118*(1+'Debt Payoff'!D4/12)-MIN(C118*(1+'Debt Payoff'!D4/12),IF(COUNTIF(B118:B118,"&gt;0")=0,'Debt Payoff'!E4+'Debt Payoff'!E10+'Debt Payoff'!C2,'Debt Payoff'!E4))))</f>
        <v>0</v>
      </c>
      <c r="D119" s="18">
        <f>IF(D118=0,0,MAX(0,D118*(1+'Debt Payoff'!D5/12)-MIN(D118*(1+'Debt Payoff'!D5/12),IF(COUNTIF(B118:C118,"&gt;0")=0,'Debt Payoff'!E5+'Debt Payoff'!E10+'Debt Payoff'!E4+'Debt Payoff'!C2,'Debt Payoff'!E5))))</f>
        <v>0</v>
      </c>
      <c r="E119" s="18">
        <f>IF(E118=0,0,MAX(0,E118*(1+'Debt Payoff'!D8/12)-MIN(E118*(1+'Debt Payoff'!D8/12),IF(COUNTIF(B118:D118,"&gt;0")=0,'Debt Payoff'!E8+'Debt Payoff'!E10+'Debt Payoff'!E4+'Debt Payoff'!E5+'Debt Payoff'!C2,'Debt Payoff'!E8))))</f>
        <v>0</v>
      </c>
      <c r="F119" s="18">
        <f>IF(F118=0,0,MAX(0,F118*(1+'Debt Payoff'!D11/12)-MIN(F118*(1+'Debt Payoff'!D11/12),IF(COUNTIF(B118:E118,"&gt;0")=0,'Debt Payoff'!E11+'Debt Payoff'!E10+'Debt Payoff'!E4+'Debt Payoff'!E5+'Debt Payoff'!E8+'Debt Payoff'!C2,'Debt Payoff'!E11))))</f>
        <v>0</v>
      </c>
      <c r="G119" s="18">
        <f>IF(G118=0,0,MAX(0,G118*(1+'Debt Payoff'!D6/12)-MIN(G118*(1+'Debt Payoff'!D6/12),IF(COUNTIF(B118:F118,"&gt;0")=0,'Debt Payoff'!E6+'Debt Payoff'!E10+'Debt Payoff'!E4+'Debt Payoff'!E5+'Debt Payoff'!E8+'Debt Payoff'!E11+'Debt Payoff'!C2,'Debt Payoff'!E6))))</f>
        <v>0</v>
      </c>
      <c r="H119" s="18">
        <f>IF(H118=0,0,MAX(0,H118*(1+'Debt Payoff'!D7/12)-MIN(H118*(1+'Debt Payoff'!D7/12),IF(COUNTIF(B118:G118,"&gt;0")=0,'Debt Payoff'!E7+'Debt Payoff'!E10+'Debt Payoff'!E4+'Debt Payoff'!E5+'Debt Payoff'!E8+'Debt Payoff'!E11+'Debt Payoff'!E6+'Debt Payoff'!C2,'Debt Payoff'!E7))))</f>
        <v>0</v>
      </c>
      <c r="I119" s="18">
        <f>IF(I118=0,0,MAX(0,I118*(1+'Debt Payoff'!D9/12)-MIN(I118*(1+'Debt Payoff'!D9/12),IF(COUNTIF(B118:H118,"&gt;0")=0,'Debt Payoff'!E9+'Debt Payoff'!E10+'Debt Payoff'!E4+'Debt Payoff'!E5+'Debt Payoff'!E8+'Debt Payoff'!E11+'Debt Payoff'!E6+'Debt Payoff'!E7+'Debt Payoff'!C2,'Debt Payoff'!E9))))</f>
        <v>0</v>
      </c>
      <c r="J119" s="18">
        <f>IF(B118=0,0,B118*'Debt Payoff'!D10/12)</f>
        <v>0</v>
      </c>
      <c r="K119" s="18">
        <f>IF(C118=0,0,C118*'Debt Payoff'!D4/12)</f>
        <v>0</v>
      </c>
      <c r="L119" s="18">
        <f>IF(D118=0,0,D118*'Debt Payoff'!D5/12)</f>
        <v>0</v>
      </c>
      <c r="M119" s="18">
        <f>IF(E118=0,0,E118*'Debt Payoff'!D8/12)</f>
        <v>0</v>
      </c>
      <c r="N119" s="18">
        <f>IF(F118=0,0,F118*'Debt Payoff'!D11/12)</f>
        <v>0</v>
      </c>
      <c r="O119" s="18">
        <f>IF(G118=0,0,G118*'Debt Payoff'!D6/12)</f>
        <v>0</v>
      </c>
      <c r="P119" s="18">
        <f>IF(H118=0,0,H118*'Debt Payoff'!D7/12)</f>
        <v>0</v>
      </c>
      <c r="Q119" s="18">
        <f>IF(I118=0,0,I118*'Debt Payoff'!D9/12)</f>
        <v>0</v>
      </c>
    </row>
    <row r="120" spans="1:17" x14ac:dyDescent="0.25">
      <c r="A120">
        <v>118</v>
      </c>
      <c r="B120" s="18">
        <f>IF(B119=0,0,MAX(0,B119*(1+'Debt Payoff'!D10/12)-MIN(B119*(1+'Debt Payoff'!D10/12),'Debt Payoff'!E10+'Debt Payoff'!C2)))</f>
        <v>0</v>
      </c>
      <c r="C120" s="18">
        <f>IF(C119=0,0,MAX(0,C119*(1+'Debt Payoff'!D4/12)-MIN(C119*(1+'Debt Payoff'!D4/12),IF(COUNTIF(B119:B119,"&gt;0")=0,'Debt Payoff'!E4+'Debt Payoff'!E10+'Debt Payoff'!C2,'Debt Payoff'!E4))))</f>
        <v>0</v>
      </c>
      <c r="D120" s="18">
        <f>IF(D119=0,0,MAX(0,D119*(1+'Debt Payoff'!D5/12)-MIN(D119*(1+'Debt Payoff'!D5/12),IF(COUNTIF(B119:C119,"&gt;0")=0,'Debt Payoff'!E5+'Debt Payoff'!E10+'Debt Payoff'!E4+'Debt Payoff'!C2,'Debt Payoff'!E5))))</f>
        <v>0</v>
      </c>
      <c r="E120" s="18">
        <f>IF(E119=0,0,MAX(0,E119*(1+'Debt Payoff'!D8/12)-MIN(E119*(1+'Debt Payoff'!D8/12),IF(COUNTIF(B119:D119,"&gt;0")=0,'Debt Payoff'!E8+'Debt Payoff'!E10+'Debt Payoff'!E4+'Debt Payoff'!E5+'Debt Payoff'!C2,'Debt Payoff'!E8))))</f>
        <v>0</v>
      </c>
      <c r="F120" s="18">
        <f>IF(F119=0,0,MAX(0,F119*(1+'Debt Payoff'!D11/12)-MIN(F119*(1+'Debt Payoff'!D11/12),IF(COUNTIF(B119:E119,"&gt;0")=0,'Debt Payoff'!E11+'Debt Payoff'!E10+'Debt Payoff'!E4+'Debt Payoff'!E5+'Debt Payoff'!E8+'Debt Payoff'!C2,'Debt Payoff'!E11))))</f>
        <v>0</v>
      </c>
      <c r="G120" s="18">
        <f>IF(G119=0,0,MAX(0,G119*(1+'Debt Payoff'!D6/12)-MIN(G119*(1+'Debt Payoff'!D6/12),IF(COUNTIF(B119:F119,"&gt;0")=0,'Debt Payoff'!E6+'Debt Payoff'!E10+'Debt Payoff'!E4+'Debt Payoff'!E5+'Debt Payoff'!E8+'Debt Payoff'!E11+'Debt Payoff'!C2,'Debt Payoff'!E6))))</f>
        <v>0</v>
      </c>
      <c r="H120" s="18">
        <f>IF(H119=0,0,MAX(0,H119*(1+'Debt Payoff'!D7/12)-MIN(H119*(1+'Debt Payoff'!D7/12),IF(COUNTIF(B119:G119,"&gt;0")=0,'Debt Payoff'!E7+'Debt Payoff'!E10+'Debt Payoff'!E4+'Debt Payoff'!E5+'Debt Payoff'!E8+'Debt Payoff'!E11+'Debt Payoff'!E6+'Debt Payoff'!C2,'Debt Payoff'!E7))))</f>
        <v>0</v>
      </c>
      <c r="I120" s="18">
        <f>IF(I119=0,0,MAX(0,I119*(1+'Debt Payoff'!D9/12)-MIN(I119*(1+'Debt Payoff'!D9/12),IF(COUNTIF(B119:H119,"&gt;0")=0,'Debt Payoff'!E9+'Debt Payoff'!E10+'Debt Payoff'!E4+'Debt Payoff'!E5+'Debt Payoff'!E8+'Debt Payoff'!E11+'Debt Payoff'!E6+'Debt Payoff'!E7+'Debt Payoff'!C2,'Debt Payoff'!E9))))</f>
        <v>0</v>
      </c>
      <c r="J120" s="18">
        <f>IF(B119=0,0,B119*'Debt Payoff'!D10/12)</f>
        <v>0</v>
      </c>
      <c r="K120" s="18">
        <f>IF(C119=0,0,C119*'Debt Payoff'!D4/12)</f>
        <v>0</v>
      </c>
      <c r="L120" s="18">
        <f>IF(D119=0,0,D119*'Debt Payoff'!D5/12)</f>
        <v>0</v>
      </c>
      <c r="M120" s="18">
        <f>IF(E119=0,0,E119*'Debt Payoff'!D8/12)</f>
        <v>0</v>
      </c>
      <c r="N120" s="18">
        <f>IF(F119=0,0,F119*'Debt Payoff'!D11/12)</f>
        <v>0</v>
      </c>
      <c r="O120" s="18">
        <f>IF(G119=0,0,G119*'Debt Payoff'!D6/12)</f>
        <v>0</v>
      </c>
      <c r="P120" s="18">
        <f>IF(H119=0,0,H119*'Debt Payoff'!D7/12)</f>
        <v>0</v>
      </c>
      <c r="Q120" s="18">
        <f>IF(I119=0,0,I119*'Debt Payoff'!D9/12)</f>
        <v>0</v>
      </c>
    </row>
    <row r="121" spans="1:17" x14ac:dyDescent="0.25">
      <c r="A121">
        <v>119</v>
      </c>
      <c r="B121" s="18">
        <f>IF(B120=0,0,MAX(0,B120*(1+'Debt Payoff'!D10/12)-MIN(B120*(1+'Debt Payoff'!D10/12),'Debt Payoff'!E10+'Debt Payoff'!C2)))</f>
        <v>0</v>
      </c>
      <c r="C121" s="18">
        <f>IF(C120=0,0,MAX(0,C120*(1+'Debt Payoff'!D4/12)-MIN(C120*(1+'Debt Payoff'!D4/12),IF(COUNTIF(B120:B120,"&gt;0")=0,'Debt Payoff'!E4+'Debt Payoff'!E10+'Debt Payoff'!C2,'Debt Payoff'!E4))))</f>
        <v>0</v>
      </c>
      <c r="D121" s="18">
        <f>IF(D120=0,0,MAX(0,D120*(1+'Debt Payoff'!D5/12)-MIN(D120*(1+'Debt Payoff'!D5/12),IF(COUNTIF(B120:C120,"&gt;0")=0,'Debt Payoff'!E5+'Debt Payoff'!E10+'Debt Payoff'!E4+'Debt Payoff'!C2,'Debt Payoff'!E5))))</f>
        <v>0</v>
      </c>
      <c r="E121" s="18">
        <f>IF(E120=0,0,MAX(0,E120*(1+'Debt Payoff'!D8/12)-MIN(E120*(1+'Debt Payoff'!D8/12),IF(COUNTIF(B120:D120,"&gt;0")=0,'Debt Payoff'!E8+'Debt Payoff'!E10+'Debt Payoff'!E4+'Debt Payoff'!E5+'Debt Payoff'!C2,'Debt Payoff'!E8))))</f>
        <v>0</v>
      </c>
      <c r="F121" s="18">
        <f>IF(F120=0,0,MAX(0,F120*(1+'Debt Payoff'!D11/12)-MIN(F120*(1+'Debt Payoff'!D11/12),IF(COUNTIF(B120:E120,"&gt;0")=0,'Debt Payoff'!E11+'Debt Payoff'!E10+'Debt Payoff'!E4+'Debt Payoff'!E5+'Debt Payoff'!E8+'Debt Payoff'!C2,'Debt Payoff'!E11))))</f>
        <v>0</v>
      </c>
      <c r="G121" s="18">
        <f>IF(G120=0,0,MAX(0,G120*(1+'Debt Payoff'!D6/12)-MIN(G120*(1+'Debt Payoff'!D6/12),IF(COUNTIF(B120:F120,"&gt;0")=0,'Debt Payoff'!E6+'Debt Payoff'!E10+'Debt Payoff'!E4+'Debt Payoff'!E5+'Debt Payoff'!E8+'Debt Payoff'!E11+'Debt Payoff'!C2,'Debt Payoff'!E6))))</f>
        <v>0</v>
      </c>
      <c r="H121" s="18">
        <f>IF(H120=0,0,MAX(0,H120*(1+'Debt Payoff'!D7/12)-MIN(H120*(1+'Debt Payoff'!D7/12),IF(COUNTIF(B120:G120,"&gt;0")=0,'Debt Payoff'!E7+'Debt Payoff'!E10+'Debt Payoff'!E4+'Debt Payoff'!E5+'Debt Payoff'!E8+'Debt Payoff'!E11+'Debt Payoff'!E6+'Debt Payoff'!C2,'Debt Payoff'!E7))))</f>
        <v>0</v>
      </c>
      <c r="I121" s="18">
        <f>IF(I120=0,0,MAX(0,I120*(1+'Debt Payoff'!D9/12)-MIN(I120*(1+'Debt Payoff'!D9/12),IF(COUNTIF(B120:H120,"&gt;0")=0,'Debt Payoff'!E9+'Debt Payoff'!E10+'Debt Payoff'!E4+'Debt Payoff'!E5+'Debt Payoff'!E8+'Debt Payoff'!E11+'Debt Payoff'!E6+'Debt Payoff'!E7+'Debt Payoff'!C2,'Debt Payoff'!E9))))</f>
        <v>0</v>
      </c>
      <c r="J121" s="18">
        <f>IF(B120=0,0,B120*'Debt Payoff'!D10/12)</f>
        <v>0</v>
      </c>
      <c r="K121" s="18">
        <f>IF(C120=0,0,C120*'Debt Payoff'!D4/12)</f>
        <v>0</v>
      </c>
      <c r="L121" s="18">
        <f>IF(D120=0,0,D120*'Debt Payoff'!D5/12)</f>
        <v>0</v>
      </c>
      <c r="M121" s="18">
        <f>IF(E120=0,0,E120*'Debt Payoff'!D8/12)</f>
        <v>0</v>
      </c>
      <c r="N121" s="18">
        <f>IF(F120=0,0,F120*'Debt Payoff'!D11/12)</f>
        <v>0</v>
      </c>
      <c r="O121" s="18">
        <f>IF(G120=0,0,G120*'Debt Payoff'!D6/12)</f>
        <v>0</v>
      </c>
      <c r="P121" s="18">
        <f>IF(H120=0,0,H120*'Debt Payoff'!D7/12)</f>
        <v>0</v>
      </c>
      <c r="Q121" s="18">
        <f>IF(I120=0,0,I120*'Debt Payoff'!D9/12)</f>
        <v>0</v>
      </c>
    </row>
    <row r="122" spans="1:17" x14ac:dyDescent="0.25">
      <c r="A122">
        <v>120</v>
      </c>
      <c r="B122" s="18">
        <f>IF(B121=0,0,MAX(0,B121*(1+'Debt Payoff'!D10/12)-MIN(B121*(1+'Debt Payoff'!D10/12),'Debt Payoff'!E10+'Debt Payoff'!C2)))</f>
        <v>0</v>
      </c>
      <c r="C122" s="18">
        <f>IF(C121=0,0,MAX(0,C121*(1+'Debt Payoff'!D4/12)-MIN(C121*(1+'Debt Payoff'!D4/12),IF(COUNTIF(B121:B121,"&gt;0")=0,'Debt Payoff'!E4+'Debt Payoff'!E10+'Debt Payoff'!C2,'Debt Payoff'!E4))))</f>
        <v>0</v>
      </c>
      <c r="D122" s="18">
        <f>IF(D121=0,0,MAX(0,D121*(1+'Debt Payoff'!D5/12)-MIN(D121*(1+'Debt Payoff'!D5/12),IF(COUNTIF(B121:C121,"&gt;0")=0,'Debt Payoff'!E5+'Debt Payoff'!E10+'Debt Payoff'!E4+'Debt Payoff'!C2,'Debt Payoff'!E5))))</f>
        <v>0</v>
      </c>
      <c r="E122" s="18">
        <f>IF(E121=0,0,MAX(0,E121*(1+'Debt Payoff'!D8/12)-MIN(E121*(1+'Debt Payoff'!D8/12),IF(COUNTIF(B121:D121,"&gt;0")=0,'Debt Payoff'!E8+'Debt Payoff'!E10+'Debt Payoff'!E4+'Debt Payoff'!E5+'Debt Payoff'!C2,'Debt Payoff'!E8))))</f>
        <v>0</v>
      </c>
      <c r="F122" s="18">
        <f>IF(F121=0,0,MAX(0,F121*(1+'Debt Payoff'!D11/12)-MIN(F121*(1+'Debt Payoff'!D11/12),IF(COUNTIF(B121:E121,"&gt;0")=0,'Debt Payoff'!E11+'Debt Payoff'!E10+'Debt Payoff'!E4+'Debt Payoff'!E5+'Debt Payoff'!E8+'Debt Payoff'!C2,'Debt Payoff'!E11))))</f>
        <v>0</v>
      </c>
      <c r="G122" s="18">
        <f>IF(G121=0,0,MAX(0,G121*(1+'Debt Payoff'!D6/12)-MIN(G121*(1+'Debt Payoff'!D6/12),IF(COUNTIF(B121:F121,"&gt;0")=0,'Debt Payoff'!E6+'Debt Payoff'!E10+'Debt Payoff'!E4+'Debt Payoff'!E5+'Debt Payoff'!E8+'Debt Payoff'!E11+'Debt Payoff'!C2,'Debt Payoff'!E6))))</f>
        <v>0</v>
      </c>
      <c r="H122" s="18">
        <f>IF(H121=0,0,MAX(0,H121*(1+'Debt Payoff'!D7/12)-MIN(H121*(1+'Debt Payoff'!D7/12),IF(COUNTIF(B121:G121,"&gt;0")=0,'Debt Payoff'!E7+'Debt Payoff'!E10+'Debt Payoff'!E4+'Debt Payoff'!E5+'Debt Payoff'!E8+'Debt Payoff'!E11+'Debt Payoff'!E6+'Debt Payoff'!C2,'Debt Payoff'!E7))))</f>
        <v>0</v>
      </c>
      <c r="I122" s="18">
        <f>IF(I121=0,0,MAX(0,I121*(1+'Debt Payoff'!D9/12)-MIN(I121*(1+'Debt Payoff'!D9/12),IF(COUNTIF(B121:H121,"&gt;0")=0,'Debt Payoff'!E9+'Debt Payoff'!E10+'Debt Payoff'!E4+'Debt Payoff'!E5+'Debt Payoff'!E8+'Debt Payoff'!E11+'Debt Payoff'!E6+'Debt Payoff'!E7+'Debt Payoff'!C2,'Debt Payoff'!E9))))</f>
        <v>0</v>
      </c>
      <c r="J122" s="18">
        <f>IF(B121=0,0,B121*'Debt Payoff'!D10/12)</f>
        <v>0</v>
      </c>
      <c r="K122" s="18">
        <f>IF(C121=0,0,C121*'Debt Payoff'!D4/12)</f>
        <v>0</v>
      </c>
      <c r="L122" s="18">
        <f>IF(D121=0,0,D121*'Debt Payoff'!D5/12)</f>
        <v>0</v>
      </c>
      <c r="M122" s="18">
        <f>IF(E121=0,0,E121*'Debt Payoff'!D8/12)</f>
        <v>0</v>
      </c>
      <c r="N122" s="18">
        <f>IF(F121=0,0,F121*'Debt Payoff'!D11/12)</f>
        <v>0</v>
      </c>
      <c r="O122" s="18">
        <f>IF(G121=0,0,G121*'Debt Payoff'!D6/12)</f>
        <v>0</v>
      </c>
      <c r="P122" s="18">
        <f>IF(H121=0,0,H121*'Debt Payoff'!D7/12)</f>
        <v>0</v>
      </c>
      <c r="Q122" s="18">
        <f>IF(I121=0,0,I121*'Debt Payoff'!D9/12)</f>
        <v>0</v>
      </c>
    </row>
    <row r="123" spans="1:17" x14ac:dyDescent="0.25">
      <c r="A123">
        <v>121</v>
      </c>
      <c r="B123" s="18">
        <f>IF(B122=0,0,MAX(0,B122*(1+'Debt Payoff'!D10/12)-MIN(B122*(1+'Debt Payoff'!D10/12),'Debt Payoff'!E10+'Debt Payoff'!C2)))</f>
        <v>0</v>
      </c>
      <c r="C123" s="18">
        <f>IF(C122=0,0,MAX(0,C122*(1+'Debt Payoff'!D4/12)-MIN(C122*(1+'Debt Payoff'!D4/12),IF(COUNTIF(B122:B122,"&gt;0")=0,'Debt Payoff'!E4+'Debt Payoff'!E10+'Debt Payoff'!C2,'Debt Payoff'!E4))))</f>
        <v>0</v>
      </c>
      <c r="D123" s="18">
        <f>IF(D122=0,0,MAX(0,D122*(1+'Debt Payoff'!D5/12)-MIN(D122*(1+'Debt Payoff'!D5/12),IF(COUNTIF(B122:C122,"&gt;0")=0,'Debt Payoff'!E5+'Debt Payoff'!E10+'Debt Payoff'!E4+'Debt Payoff'!C2,'Debt Payoff'!E5))))</f>
        <v>0</v>
      </c>
      <c r="E123" s="18">
        <f>IF(E122=0,0,MAX(0,E122*(1+'Debt Payoff'!D8/12)-MIN(E122*(1+'Debt Payoff'!D8/12),IF(COUNTIF(B122:D122,"&gt;0")=0,'Debt Payoff'!E8+'Debt Payoff'!E10+'Debt Payoff'!E4+'Debt Payoff'!E5+'Debt Payoff'!C2,'Debt Payoff'!E8))))</f>
        <v>0</v>
      </c>
      <c r="F123" s="18">
        <f>IF(F122=0,0,MAX(0,F122*(1+'Debt Payoff'!D11/12)-MIN(F122*(1+'Debt Payoff'!D11/12),IF(COUNTIF(B122:E122,"&gt;0")=0,'Debt Payoff'!E11+'Debt Payoff'!E10+'Debt Payoff'!E4+'Debt Payoff'!E5+'Debt Payoff'!E8+'Debt Payoff'!C2,'Debt Payoff'!E11))))</f>
        <v>0</v>
      </c>
      <c r="G123" s="18">
        <f>IF(G122=0,0,MAX(0,G122*(1+'Debt Payoff'!D6/12)-MIN(G122*(1+'Debt Payoff'!D6/12),IF(COUNTIF(B122:F122,"&gt;0")=0,'Debt Payoff'!E6+'Debt Payoff'!E10+'Debt Payoff'!E4+'Debt Payoff'!E5+'Debt Payoff'!E8+'Debt Payoff'!E11+'Debt Payoff'!C2,'Debt Payoff'!E6))))</f>
        <v>0</v>
      </c>
      <c r="H123" s="18">
        <f>IF(H122=0,0,MAX(0,H122*(1+'Debt Payoff'!D7/12)-MIN(H122*(1+'Debt Payoff'!D7/12),IF(COUNTIF(B122:G122,"&gt;0")=0,'Debt Payoff'!E7+'Debt Payoff'!E10+'Debt Payoff'!E4+'Debt Payoff'!E5+'Debt Payoff'!E8+'Debt Payoff'!E11+'Debt Payoff'!E6+'Debt Payoff'!C2,'Debt Payoff'!E7))))</f>
        <v>0</v>
      </c>
      <c r="I123" s="18">
        <f>IF(I122=0,0,MAX(0,I122*(1+'Debt Payoff'!D9/12)-MIN(I122*(1+'Debt Payoff'!D9/12),IF(COUNTIF(B122:H122,"&gt;0")=0,'Debt Payoff'!E9+'Debt Payoff'!E10+'Debt Payoff'!E4+'Debt Payoff'!E5+'Debt Payoff'!E8+'Debt Payoff'!E11+'Debt Payoff'!E6+'Debt Payoff'!E7+'Debt Payoff'!C2,'Debt Payoff'!E9))))</f>
        <v>0</v>
      </c>
      <c r="J123" s="18">
        <f>IF(B122=0,0,B122*'Debt Payoff'!D10/12)</f>
        <v>0</v>
      </c>
      <c r="K123" s="18">
        <f>IF(C122=0,0,C122*'Debt Payoff'!D4/12)</f>
        <v>0</v>
      </c>
      <c r="L123" s="18">
        <f>IF(D122=0,0,D122*'Debt Payoff'!D5/12)</f>
        <v>0</v>
      </c>
      <c r="M123" s="18">
        <f>IF(E122=0,0,E122*'Debt Payoff'!D8/12)</f>
        <v>0</v>
      </c>
      <c r="N123" s="18">
        <f>IF(F122=0,0,F122*'Debt Payoff'!D11/12)</f>
        <v>0</v>
      </c>
      <c r="O123" s="18">
        <f>IF(G122=0,0,G122*'Debt Payoff'!D6/12)</f>
        <v>0</v>
      </c>
      <c r="P123" s="18">
        <f>IF(H122=0,0,H122*'Debt Payoff'!D7/12)</f>
        <v>0</v>
      </c>
      <c r="Q123" s="18">
        <f>IF(I122=0,0,I122*'Debt Payoff'!D9/12)</f>
        <v>0</v>
      </c>
    </row>
    <row r="124" spans="1:17" x14ac:dyDescent="0.25">
      <c r="A124">
        <v>122</v>
      </c>
      <c r="B124" s="18">
        <f>IF(B123=0,0,MAX(0,B123*(1+'Debt Payoff'!D10/12)-MIN(B123*(1+'Debt Payoff'!D10/12),'Debt Payoff'!E10+'Debt Payoff'!C2)))</f>
        <v>0</v>
      </c>
      <c r="C124" s="18">
        <f>IF(C123=0,0,MAX(0,C123*(1+'Debt Payoff'!D4/12)-MIN(C123*(1+'Debt Payoff'!D4/12),IF(COUNTIF(B123:B123,"&gt;0")=0,'Debt Payoff'!E4+'Debt Payoff'!E10+'Debt Payoff'!C2,'Debt Payoff'!E4))))</f>
        <v>0</v>
      </c>
      <c r="D124" s="18">
        <f>IF(D123=0,0,MAX(0,D123*(1+'Debt Payoff'!D5/12)-MIN(D123*(1+'Debt Payoff'!D5/12),IF(COUNTIF(B123:C123,"&gt;0")=0,'Debt Payoff'!E5+'Debt Payoff'!E10+'Debt Payoff'!E4+'Debt Payoff'!C2,'Debt Payoff'!E5))))</f>
        <v>0</v>
      </c>
      <c r="E124" s="18">
        <f>IF(E123=0,0,MAX(0,E123*(1+'Debt Payoff'!D8/12)-MIN(E123*(1+'Debt Payoff'!D8/12),IF(COUNTIF(B123:D123,"&gt;0")=0,'Debt Payoff'!E8+'Debt Payoff'!E10+'Debt Payoff'!E4+'Debt Payoff'!E5+'Debt Payoff'!C2,'Debt Payoff'!E8))))</f>
        <v>0</v>
      </c>
      <c r="F124" s="18">
        <f>IF(F123=0,0,MAX(0,F123*(1+'Debt Payoff'!D11/12)-MIN(F123*(1+'Debt Payoff'!D11/12),IF(COUNTIF(B123:E123,"&gt;0")=0,'Debt Payoff'!E11+'Debt Payoff'!E10+'Debt Payoff'!E4+'Debt Payoff'!E5+'Debt Payoff'!E8+'Debt Payoff'!C2,'Debt Payoff'!E11))))</f>
        <v>0</v>
      </c>
      <c r="G124" s="18">
        <f>IF(G123=0,0,MAX(0,G123*(1+'Debt Payoff'!D6/12)-MIN(G123*(1+'Debt Payoff'!D6/12),IF(COUNTIF(B123:F123,"&gt;0")=0,'Debt Payoff'!E6+'Debt Payoff'!E10+'Debt Payoff'!E4+'Debt Payoff'!E5+'Debt Payoff'!E8+'Debt Payoff'!E11+'Debt Payoff'!C2,'Debt Payoff'!E6))))</f>
        <v>0</v>
      </c>
      <c r="H124" s="18">
        <f>IF(H123=0,0,MAX(0,H123*(1+'Debt Payoff'!D7/12)-MIN(H123*(1+'Debt Payoff'!D7/12),IF(COUNTIF(B123:G123,"&gt;0")=0,'Debt Payoff'!E7+'Debt Payoff'!E10+'Debt Payoff'!E4+'Debt Payoff'!E5+'Debt Payoff'!E8+'Debt Payoff'!E11+'Debt Payoff'!E6+'Debt Payoff'!C2,'Debt Payoff'!E7))))</f>
        <v>0</v>
      </c>
      <c r="I124" s="18">
        <f>IF(I123=0,0,MAX(0,I123*(1+'Debt Payoff'!D9/12)-MIN(I123*(1+'Debt Payoff'!D9/12),IF(COUNTIF(B123:H123,"&gt;0")=0,'Debt Payoff'!E9+'Debt Payoff'!E10+'Debt Payoff'!E4+'Debt Payoff'!E5+'Debt Payoff'!E8+'Debt Payoff'!E11+'Debt Payoff'!E6+'Debt Payoff'!E7+'Debt Payoff'!C2,'Debt Payoff'!E9))))</f>
        <v>0</v>
      </c>
      <c r="J124" s="18">
        <f>IF(B123=0,0,B123*'Debt Payoff'!D10/12)</f>
        <v>0</v>
      </c>
      <c r="K124" s="18">
        <f>IF(C123=0,0,C123*'Debt Payoff'!D4/12)</f>
        <v>0</v>
      </c>
      <c r="L124" s="18">
        <f>IF(D123=0,0,D123*'Debt Payoff'!D5/12)</f>
        <v>0</v>
      </c>
      <c r="M124" s="18">
        <f>IF(E123=0,0,E123*'Debt Payoff'!D8/12)</f>
        <v>0</v>
      </c>
      <c r="N124" s="18">
        <f>IF(F123=0,0,F123*'Debt Payoff'!D11/12)</f>
        <v>0</v>
      </c>
      <c r="O124" s="18">
        <f>IF(G123=0,0,G123*'Debt Payoff'!D6/12)</f>
        <v>0</v>
      </c>
      <c r="P124" s="18">
        <f>IF(H123=0,0,H123*'Debt Payoff'!D7/12)</f>
        <v>0</v>
      </c>
      <c r="Q124" s="18">
        <f>IF(I123=0,0,I123*'Debt Payoff'!D9/12)</f>
        <v>0</v>
      </c>
    </row>
    <row r="125" spans="1:17" x14ac:dyDescent="0.25">
      <c r="A125">
        <v>123</v>
      </c>
      <c r="B125" s="18">
        <f>IF(B124=0,0,MAX(0,B124*(1+'Debt Payoff'!D10/12)-MIN(B124*(1+'Debt Payoff'!D10/12),'Debt Payoff'!E10+'Debt Payoff'!C2)))</f>
        <v>0</v>
      </c>
      <c r="C125" s="18">
        <f>IF(C124=0,0,MAX(0,C124*(1+'Debt Payoff'!D4/12)-MIN(C124*(1+'Debt Payoff'!D4/12),IF(COUNTIF(B124:B124,"&gt;0")=0,'Debt Payoff'!E4+'Debt Payoff'!E10+'Debt Payoff'!C2,'Debt Payoff'!E4))))</f>
        <v>0</v>
      </c>
      <c r="D125" s="18">
        <f>IF(D124=0,0,MAX(0,D124*(1+'Debt Payoff'!D5/12)-MIN(D124*(1+'Debt Payoff'!D5/12),IF(COUNTIF(B124:C124,"&gt;0")=0,'Debt Payoff'!E5+'Debt Payoff'!E10+'Debt Payoff'!E4+'Debt Payoff'!C2,'Debt Payoff'!E5))))</f>
        <v>0</v>
      </c>
      <c r="E125" s="18">
        <f>IF(E124=0,0,MAX(0,E124*(1+'Debt Payoff'!D8/12)-MIN(E124*(1+'Debt Payoff'!D8/12),IF(COUNTIF(B124:D124,"&gt;0")=0,'Debt Payoff'!E8+'Debt Payoff'!E10+'Debt Payoff'!E4+'Debt Payoff'!E5+'Debt Payoff'!C2,'Debt Payoff'!E8))))</f>
        <v>0</v>
      </c>
      <c r="F125" s="18">
        <f>IF(F124=0,0,MAX(0,F124*(1+'Debt Payoff'!D11/12)-MIN(F124*(1+'Debt Payoff'!D11/12),IF(COUNTIF(B124:E124,"&gt;0")=0,'Debt Payoff'!E11+'Debt Payoff'!E10+'Debt Payoff'!E4+'Debt Payoff'!E5+'Debt Payoff'!E8+'Debt Payoff'!C2,'Debt Payoff'!E11))))</f>
        <v>0</v>
      </c>
      <c r="G125" s="18">
        <f>IF(G124=0,0,MAX(0,G124*(1+'Debt Payoff'!D6/12)-MIN(G124*(1+'Debt Payoff'!D6/12),IF(COUNTIF(B124:F124,"&gt;0")=0,'Debt Payoff'!E6+'Debt Payoff'!E10+'Debt Payoff'!E4+'Debt Payoff'!E5+'Debt Payoff'!E8+'Debt Payoff'!E11+'Debt Payoff'!C2,'Debt Payoff'!E6))))</f>
        <v>0</v>
      </c>
      <c r="H125" s="18">
        <f>IF(H124=0,0,MAX(0,H124*(1+'Debt Payoff'!D7/12)-MIN(H124*(1+'Debt Payoff'!D7/12),IF(COUNTIF(B124:G124,"&gt;0")=0,'Debt Payoff'!E7+'Debt Payoff'!E10+'Debt Payoff'!E4+'Debt Payoff'!E5+'Debt Payoff'!E8+'Debt Payoff'!E11+'Debt Payoff'!E6+'Debt Payoff'!C2,'Debt Payoff'!E7))))</f>
        <v>0</v>
      </c>
      <c r="I125" s="18">
        <f>IF(I124=0,0,MAX(0,I124*(1+'Debt Payoff'!D9/12)-MIN(I124*(1+'Debt Payoff'!D9/12),IF(COUNTIF(B124:H124,"&gt;0")=0,'Debt Payoff'!E9+'Debt Payoff'!E10+'Debt Payoff'!E4+'Debt Payoff'!E5+'Debt Payoff'!E8+'Debt Payoff'!E11+'Debt Payoff'!E6+'Debt Payoff'!E7+'Debt Payoff'!C2,'Debt Payoff'!E9))))</f>
        <v>0</v>
      </c>
      <c r="J125" s="18">
        <f>IF(B124=0,0,B124*'Debt Payoff'!D10/12)</f>
        <v>0</v>
      </c>
      <c r="K125" s="18">
        <f>IF(C124=0,0,C124*'Debt Payoff'!D4/12)</f>
        <v>0</v>
      </c>
      <c r="L125" s="18">
        <f>IF(D124=0,0,D124*'Debt Payoff'!D5/12)</f>
        <v>0</v>
      </c>
      <c r="M125" s="18">
        <f>IF(E124=0,0,E124*'Debt Payoff'!D8/12)</f>
        <v>0</v>
      </c>
      <c r="N125" s="18">
        <f>IF(F124=0,0,F124*'Debt Payoff'!D11/12)</f>
        <v>0</v>
      </c>
      <c r="O125" s="18">
        <f>IF(G124=0,0,G124*'Debt Payoff'!D6/12)</f>
        <v>0</v>
      </c>
      <c r="P125" s="18">
        <f>IF(H124=0,0,H124*'Debt Payoff'!D7/12)</f>
        <v>0</v>
      </c>
      <c r="Q125" s="18">
        <f>IF(I124=0,0,I124*'Debt Payoff'!D9/12)</f>
        <v>0</v>
      </c>
    </row>
    <row r="126" spans="1:17" x14ac:dyDescent="0.25">
      <c r="A126">
        <v>124</v>
      </c>
      <c r="B126" s="18">
        <f>IF(B125=0,0,MAX(0,B125*(1+'Debt Payoff'!D10/12)-MIN(B125*(1+'Debt Payoff'!D10/12),'Debt Payoff'!E10+'Debt Payoff'!C2)))</f>
        <v>0</v>
      </c>
      <c r="C126" s="18">
        <f>IF(C125=0,0,MAX(0,C125*(1+'Debt Payoff'!D4/12)-MIN(C125*(1+'Debt Payoff'!D4/12),IF(COUNTIF(B125:B125,"&gt;0")=0,'Debt Payoff'!E4+'Debt Payoff'!E10+'Debt Payoff'!C2,'Debt Payoff'!E4))))</f>
        <v>0</v>
      </c>
      <c r="D126" s="18">
        <f>IF(D125=0,0,MAX(0,D125*(1+'Debt Payoff'!D5/12)-MIN(D125*(1+'Debt Payoff'!D5/12),IF(COUNTIF(B125:C125,"&gt;0")=0,'Debt Payoff'!E5+'Debt Payoff'!E10+'Debt Payoff'!E4+'Debt Payoff'!C2,'Debt Payoff'!E5))))</f>
        <v>0</v>
      </c>
      <c r="E126" s="18">
        <f>IF(E125=0,0,MAX(0,E125*(1+'Debt Payoff'!D8/12)-MIN(E125*(1+'Debt Payoff'!D8/12),IF(COUNTIF(B125:D125,"&gt;0")=0,'Debt Payoff'!E8+'Debt Payoff'!E10+'Debt Payoff'!E4+'Debt Payoff'!E5+'Debt Payoff'!C2,'Debt Payoff'!E8))))</f>
        <v>0</v>
      </c>
      <c r="F126" s="18">
        <f>IF(F125=0,0,MAX(0,F125*(1+'Debt Payoff'!D11/12)-MIN(F125*(1+'Debt Payoff'!D11/12),IF(COUNTIF(B125:E125,"&gt;0")=0,'Debt Payoff'!E11+'Debt Payoff'!E10+'Debt Payoff'!E4+'Debt Payoff'!E5+'Debt Payoff'!E8+'Debt Payoff'!C2,'Debt Payoff'!E11))))</f>
        <v>0</v>
      </c>
      <c r="G126" s="18">
        <f>IF(G125=0,0,MAX(0,G125*(1+'Debt Payoff'!D6/12)-MIN(G125*(1+'Debt Payoff'!D6/12),IF(COUNTIF(B125:F125,"&gt;0")=0,'Debt Payoff'!E6+'Debt Payoff'!E10+'Debt Payoff'!E4+'Debt Payoff'!E5+'Debt Payoff'!E8+'Debt Payoff'!E11+'Debt Payoff'!C2,'Debt Payoff'!E6))))</f>
        <v>0</v>
      </c>
      <c r="H126" s="18">
        <f>IF(H125=0,0,MAX(0,H125*(1+'Debt Payoff'!D7/12)-MIN(H125*(1+'Debt Payoff'!D7/12),IF(COUNTIF(B125:G125,"&gt;0")=0,'Debt Payoff'!E7+'Debt Payoff'!E10+'Debt Payoff'!E4+'Debt Payoff'!E5+'Debt Payoff'!E8+'Debt Payoff'!E11+'Debt Payoff'!E6+'Debt Payoff'!C2,'Debt Payoff'!E7))))</f>
        <v>0</v>
      </c>
      <c r="I126" s="18">
        <f>IF(I125=0,0,MAX(0,I125*(1+'Debt Payoff'!D9/12)-MIN(I125*(1+'Debt Payoff'!D9/12),IF(COUNTIF(B125:H125,"&gt;0")=0,'Debt Payoff'!E9+'Debt Payoff'!E10+'Debt Payoff'!E4+'Debt Payoff'!E5+'Debt Payoff'!E8+'Debt Payoff'!E11+'Debt Payoff'!E6+'Debt Payoff'!E7+'Debt Payoff'!C2,'Debt Payoff'!E9))))</f>
        <v>0</v>
      </c>
      <c r="J126" s="18">
        <f>IF(B125=0,0,B125*'Debt Payoff'!D10/12)</f>
        <v>0</v>
      </c>
      <c r="K126" s="18">
        <f>IF(C125=0,0,C125*'Debt Payoff'!D4/12)</f>
        <v>0</v>
      </c>
      <c r="L126" s="18">
        <f>IF(D125=0,0,D125*'Debt Payoff'!D5/12)</f>
        <v>0</v>
      </c>
      <c r="M126" s="18">
        <f>IF(E125=0,0,E125*'Debt Payoff'!D8/12)</f>
        <v>0</v>
      </c>
      <c r="N126" s="18">
        <f>IF(F125=0,0,F125*'Debt Payoff'!D11/12)</f>
        <v>0</v>
      </c>
      <c r="O126" s="18">
        <f>IF(G125=0,0,G125*'Debt Payoff'!D6/12)</f>
        <v>0</v>
      </c>
      <c r="P126" s="18">
        <f>IF(H125=0,0,H125*'Debt Payoff'!D7/12)</f>
        <v>0</v>
      </c>
      <c r="Q126" s="18">
        <f>IF(I125=0,0,I125*'Debt Payoff'!D9/12)</f>
        <v>0</v>
      </c>
    </row>
    <row r="127" spans="1:17" x14ac:dyDescent="0.25">
      <c r="A127">
        <v>125</v>
      </c>
      <c r="B127" s="18">
        <f>IF(B126=0,0,MAX(0,B126*(1+'Debt Payoff'!D10/12)-MIN(B126*(1+'Debt Payoff'!D10/12),'Debt Payoff'!E10+'Debt Payoff'!C2)))</f>
        <v>0</v>
      </c>
      <c r="C127" s="18">
        <f>IF(C126=0,0,MAX(0,C126*(1+'Debt Payoff'!D4/12)-MIN(C126*(1+'Debt Payoff'!D4/12),IF(COUNTIF(B126:B126,"&gt;0")=0,'Debt Payoff'!E4+'Debt Payoff'!E10+'Debt Payoff'!C2,'Debt Payoff'!E4))))</f>
        <v>0</v>
      </c>
      <c r="D127" s="18">
        <f>IF(D126=0,0,MAX(0,D126*(1+'Debt Payoff'!D5/12)-MIN(D126*(1+'Debt Payoff'!D5/12),IF(COUNTIF(B126:C126,"&gt;0")=0,'Debt Payoff'!E5+'Debt Payoff'!E10+'Debt Payoff'!E4+'Debt Payoff'!C2,'Debt Payoff'!E5))))</f>
        <v>0</v>
      </c>
      <c r="E127" s="18">
        <f>IF(E126=0,0,MAX(0,E126*(1+'Debt Payoff'!D8/12)-MIN(E126*(1+'Debt Payoff'!D8/12),IF(COUNTIF(B126:D126,"&gt;0")=0,'Debt Payoff'!E8+'Debt Payoff'!E10+'Debt Payoff'!E4+'Debt Payoff'!E5+'Debt Payoff'!C2,'Debt Payoff'!E8))))</f>
        <v>0</v>
      </c>
      <c r="F127" s="18">
        <f>IF(F126=0,0,MAX(0,F126*(1+'Debt Payoff'!D11/12)-MIN(F126*(1+'Debt Payoff'!D11/12),IF(COUNTIF(B126:E126,"&gt;0")=0,'Debt Payoff'!E11+'Debt Payoff'!E10+'Debt Payoff'!E4+'Debt Payoff'!E5+'Debt Payoff'!E8+'Debt Payoff'!C2,'Debt Payoff'!E11))))</f>
        <v>0</v>
      </c>
      <c r="G127" s="18">
        <f>IF(G126=0,0,MAX(0,G126*(1+'Debt Payoff'!D6/12)-MIN(G126*(1+'Debt Payoff'!D6/12),IF(COUNTIF(B126:F126,"&gt;0")=0,'Debt Payoff'!E6+'Debt Payoff'!E10+'Debt Payoff'!E4+'Debt Payoff'!E5+'Debt Payoff'!E8+'Debt Payoff'!E11+'Debt Payoff'!C2,'Debt Payoff'!E6))))</f>
        <v>0</v>
      </c>
      <c r="H127" s="18">
        <f>IF(H126=0,0,MAX(0,H126*(1+'Debt Payoff'!D7/12)-MIN(H126*(1+'Debt Payoff'!D7/12),IF(COUNTIF(B126:G126,"&gt;0")=0,'Debt Payoff'!E7+'Debt Payoff'!E10+'Debt Payoff'!E4+'Debt Payoff'!E5+'Debt Payoff'!E8+'Debt Payoff'!E11+'Debt Payoff'!E6+'Debt Payoff'!C2,'Debt Payoff'!E7))))</f>
        <v>0</v>
      </c>
      <c r="I127" s="18">
        <f>IF(I126=0,0,MAX(0,I126*(1+'Debt Payoff'!D9/12)-MIN(I126*(1+'Debt Payoff'!D9/12),IF(COUNTIF(B126:H126,"&gt;0")=0,'Debt Payoff'!E9+'Debt Payoff'!E10+'Debt Payoff'!E4+'Debt Payoff'!E5+'Debt Payoff'!E8+'Debt Payoff'!E11+'Debt Payoff'!E6+'Debt Payoff'!E7+'Debt Payoff'!C2,'Debt Payoff'!E9))))</f>
        <v>0</v>
      </c>
      <c r="J127" s="18">
        <f>IF(B126=0,0,B126*'Debt Payoff'!D10/12)</f>
        <v>0</v>
      </c>
      <c r="K127" s="18">
        <f>IF(C126=0,0,C126*'Debt Payoff'!D4/12)</f>
        <v>0</v>
      </c>
      <c r="L127" s="18">
        <f>IF(D126=0,0,D126*'Debt Payoff'!D5/12)</f>
        <v>0</v>
      </c>
      <c r="M127" s="18">
        <f>IF(E126=0,0,E126*'Debt Payoff'!D8/12)</f>
        <v>0</v>
      </c>
      <c r="N127" s="18">
        <f>IF(F126=0,0,F126*'Debt Payoff'!D11/12)</f>
        <v>0</v>
      </c>
      <c r="O127" s="18">
        <f>IF(G126=0,0,G126*'Debt Payoff'!D6/12)</f>
        <v>0</v>
      </c>
      <c r="P127" s="18">
        <f>IF(H126=0,0,H126*'Debt Payoff'!D7/12)</f>
        <v>0</v>
      </c>
      <c r="Q127" s="18">
        <f>IF(I126=0,0,I126*'Debt Payoff'!D9/12)</f>
        <v>0</v>
      </c>
    </row>
    <row r="128" spans="1:17" x14ac:dyDescent="0.25">
      <c r="A128">
        <v>126</v>
      </c>
      <c r="B128" s="18">
        <f>IF(B127=0,0,MAX(0,B127*(1+'Debt Payoff'!D10/12)-MIN(B127*(1+'Debt Payoff'!D10/12),'Debt Payoff'!E10+'Debt Payoff'!C2)))</f>
        <v>0</v>
      </c>
      <c r="C128" s="18">
        <f>IF(C127=0,0,MAX(0,C127*(1+'Debt Payoff'!D4/12)-MIN(C127*(1+'Debt Payoff'!D4/12),IF(COUNTIF(B127:B127,"&gt;0")=0,'Debt Payoff'!E4+'Debt Payoff'!E10+'Debt Payoff'!C2,'Debt Payoff'!E4))))</f>
        <v>0</v>
      </c>
      <c r="D128" s="18">
        <f>IF(D127=0,0,MAX(0,D127*(1+'Debt Payoff'!D5/12)-MIN(D127*(1+'Debt Payoff'!D5/12),IF(COUNTIF(B127:C127,"&gt;0")=0,'Debt Payoff'!E5+'Debt Payoff'!E10+'Debt Payoff'!E4+'Debt Payoff'!C2,'Debt Payoff'!E5))))</f>
        <v>0</v>
      </c>
      <c r="E128" s="18">
        <f>IF(E127=0,0,MAX(0,E127*(1+'Debt Payoff'!D8/12)-MIN(E127*(1+'Debt Payoff'!D8/12),IF(COUNTIF(B127:D127,"&gt;0")=0,'Debt Payoff'!E8+'Debt Payoff'!E10+'Debt Payoff'!E4+'Debt Payoff'!E5+'Debt Payoff'!C2,'Debt Payoff'!E8))))</f>
        <v>0</v>
      </c>
      <c r="F128" s="18">
        <f>IF(F127=0,0,MAX(0,F127*(1+'Debt Payoff'!D11/12)-MIN(F127*(1+'Debt Payoff'!D11/12),IF(COUNTIF(B127:E127,"&gt;0")=0,'Debt Payoff'!E11+'Debt Payoff'!E10+'Debt Payoff'!E4+'Debt Payoff'!E5+'Debt Payoff'!E8+'Debt Payoff'!C2,'Debt Payoff'!E11))))</f>
        <v>0</v>
      </c>
      <c r="G128" s="18">
        <f>IF(G127=0,0,MAX(0,G127*(1+'Debt Payoff'!D6/12)-MIN(G127*(1+'Debt Payoff'!D6/12),IF(COUNTIF(B127:F127,"&gt;0")=0,'Debt Payoff'!E6+'Debt Payoff'!E10+'Debt Payoff'!E4+'Debt Payoff'!E5+'Debt Payoff'!E8+'Debt Payoff'!E11+'Debt Payoff'!C2,'Debt Payoff'!E6))))</f>
        <v>0</v>
      </c>
      <c r="H128" s="18">
        <f>IF(H127=0,0,MAX(0,H127*(1+'Debt Payoff'!D7/12)-MIN(H127*(1+'Debt Payoff'!D7/12),IF(COUNTIF(B127:G127,"&gt;0")=0,'Debt Payoff'!E7+'Debt Payoff'!E10+'Debt Payoff'!E4+'Debt Payoff'!E5+'Debt Payoff'!E8+'Debt Payoff'!E11+'Debt Payoff'!E6+'Debt Payoff'!C2,'Debt Payoff'!E7))))</f>
        <v>0</v>
      </c>
      <c r="I128" s="18">
        <f>IF(I127=0,0,MAX(0,I127*(1+'Debt Payoff'!D9/12)-MIN(I127*(1+'Debt Payoff'!D9/12),IF(COUNTIF(B127:H127,"&gt;0")=0,'Debt Payoff'!E9+'Debt Payoff'!E10+'Debt Payoff'!E4+'Debt Payoff'!E5+'Debt Payoff'!E8+'Debt Payoff'!E11+'Debt Payoff'!E6+'Debt Payoff'!E7+'Debt Payoff'!C2,'Debt Payoff'!E9))))</f>
        <v>0</v>
      </c>
      <c r="J128" s="18">
        <f>IF(B127=0,0,B127*'Debt Payoff'!D10/12)</f>
        <v>0</v>
      </c>
      <c r="K128" s="18">
        <f>IF(C127=0,0,C127*'Debt Payoff'!D4/12)</f>
        <v>0</v>
      </c>
      <c r="L128" s="18">
        <f>IF(D127=0,0,D127*'Debt Payoff'!D5/12)</f>
        <v>0</v>
      </c>
      <c r="M128" s="18">
        <f>IF(E127=0,0,E127*'Debt Payoff'!D8/12)</f>
        <v>0</v>
      </c>
      <c r="N128" s="18">
        <f>IF(F127=0,0,F127*'Debt Payoff'!D11/12)</f>
        <v>0</v>
      </c>
      <c r="O128" s="18">
        <f>IF(G127=0,0,G127*'Debt Payoff'!D6/12)</f>
        <v>0</v>
      </c>
      <c r="P128" s="18">
        <f>IF(H127=0,0,H127*'Debt Payoff'!D7/12)</f>
        <v>0</v>
      </c>
      <c r="Q128" s="18">
        <f>IF(I127=0,0,I127*'Debt Payoff'!D9/12)</f>
        <v>0</v>
      </c>
    </row>
    <row r="129" spans="1:17" x14ac:dyDescent="0.25">
      <c r="A129">
        <v>127</v>
      </c>
      <c r="B129" s="18">
        <f>IF(B128=0,0,MAX(0,B128*(1+'Debt Payoff'!D10/12)-MIN(B128*(1+'Debt Payoff'!D10/12),'Debt Payoff'!E10+'Debt Payoff'!C2)))</f>
        <v>0</v>
      </c>
      <c r="C129" s="18">
        <f>IF(C128=0,0,MAX(0,C128*(1+'Debt Payoff'!D4/12)-MIN(C128*(1+'Debt Payoff'!D4/12),IF(COUNTIF(B128:B128,"&gt;0")=0,'Debt Payoff'!E4+'Debt Payoff'!E10+'Debt Payoff'!C2,'Debt Payoff'!E4))))</f>
        <v>0</v>
      </c>
      <c r="D129" s="18">
        <f>IF(D128=0,0,MAX(0,D128*(1+'Debt Payoff'!D5/12)-MIN(D128*(1+'Debt Payoff'!D5/12),IF(COUNTIF(B128:C128,"&gt;0")=0,'Debt Payoff'!E5+'Debt Payoff'!E10+'Debt Payoff'!E4+'Debt Payoff'!C2,'Debt Payoff'!E5))))</f>
        <v>0</v>
      </c>
      <c r="E129" s="18">
        <f>IF(E128=0,0,MAX(0,E128*(1+'Debt Payoff'!D8/12)-MIN(E128*(1+'Debt Payoff'!D8/12),IF(COUNTIF(B128:D128,"&gt;0")=0,'Debt Payoff'!E8+'Debt Payoff'!E10+'Debt Payoff'!E4+'Debt Payoff'!E5+'Debt Payoff'!C2,'Debt Payoff'!E8))))</f>
        <v>0</v>
      </c>
      <c r="F129" s="18">
        <f>IF(F128=0,0,MAX(0,F128*(1+'Debt Payoff'!D11/12)-MIN(F128*(1+'Debt Payoff'!D11/12),IF(COUNTIF(B128:E128,"&gt;0")=0,'Debt Payoff'!E11+'Debt Payoff'!E10+'Debt Payoff'!E4+'Debt Payoff'!E5+'Debt Payoff'!E8+'Debt Payoff'!C2,'Debt Payoff'!E11))))</f>
        <v>0</v>
      </c>
      <c r="G129" s="18">
        <f>IF(G128=0,0,MAX(0,G128*(1+'Debt Payoff'!D6/12)-MIN(G128*(1+'Debt Payoff'!D6/12),IF(COUNTIF(B128:F128,"&gt;0")=0,'Debt Payoff'!E6+'Debt Payoff'!E10+'Debt Payoff'!E4+'Debt Payoff'!E5+'Debt Payoff'!E8+'Debt Payoff'!E11+'Debt Payoff'!C2,'Debt Payoff'!E6))))</f>
        <v>0</v>
      </c>
      <c r="H129" s="18">
        <f>IF(H128=0,0,MAX(0,H128*(1+'Debt Payoff'!D7/12)-MIN(H128*(1+'Debt Payoff'!D7/12),IF(COUNTIF(B128:G128,"&gt;0")=0,'Debt Payoff'!E7+'Debt Payoff'!E10+'Debt Payoff'!E4+'Debt Payoff'!E5+'Debt Payoff'!E8+'Debt Payoff'!E11+'Debt Payoff'!E6+'Debt Payoff'!C2,'Debt Payoff'!E7))))</f>
        <v>0</v>
      </c>
      <c r="I129" s="18">
        <f>IF(I128=0,0,MAX(0,I128*(1+'Debt Payoff'!D9/12)-MIN(I128*(1+'Debt Payoff'!D9/12),IF(COUNTIF(B128:H128,"&gt;0")=0,'Debt Payoff'!E9+'Debt Payoff'!E10+'Debt Payoff'!E4+'Debt Payoff'!E5+'Debt Payoff'!E8+'Debt Payoff'!E11+'Debt Payoff'!E6+'Debt Payoff'!E7+'Debt Payoff'!C2,'Debt Payoff'!E9))))</f>
        <v>0</v>
      </c>
      <c r="J129" s="18">
        <f>IF(B128=0,0,B128*'Debt Payoff'!D10/12)</f>
        <v>0</v>
      </c>
      <c r="K129" s="18">
        <f>IF(C128=0,0,C128*'Debt Payoff'!D4/12)</f>
        <v>0</v>
      </c>
      <c r="L129" s="18">
        <f>IF(D128=0,0,D128*'Debt Payoff'!D5/12)</f>
        <v>0</v>
      </c>
      <c r="M129" s="18">
        <f>IF(E128=0,0,E128*'Debt Payoff'!D8/12)</f>
        <v>0</v>
      </c>
      <c r="N129" s="18">
        <f>IF(F128=0,0,F128*'Debt Payoff'!D11/12)</f>
        <v>0</v>
      </c>
      <c r="O129" s="18">
        <f>IF(G128=0,0,G128*'Debt Payoff'!D6/12)</f>
        <v>0</v>
      </c>
      <c r="P129" s="18">
        <f>IF(H128=0,0,H128*'Debt Payoff'!D7/12)</f>
        <v>0</v>
      </c>
      <c r="Q129" s="18">
        <f>IF(I128=0,0,I128*'Debt Payoff'!D9/12)</f>
        <v>0</v>
      </c>
    </row>
    <row r="130" spans="1:17" x14ac:dyDescent="0.25">
      <c r="A130">
        <v>128</v>
      </c>
      <c r="B130" s="18">
        <f>IF(B129=0,0,MAX(0,B129*(1+'Debt Payoff'!D10/12)-MIN(B129*(1+'Debt Payoff'!D10/12),'Debt Payoff'!E10+'Debt Payoff'!C2)))</f>
        <v>0</v>
      </c>
      <c r="C130" s="18">
        <f>IF(C129=0,0,MAX(0,C129*(1+'Debt Payoff'!D4/12)-MIN(C129*(1+'Debt Payoff'!D4/12),IF(COUNTIF(B129:B129,"&gt;0")=0,'Debt Payoff'!E4+'Debt Payoff'!E10+'Debt Payoff'!C2,'Debt Payoff'!E4))))</f>
        <v>0</v>
      </c>
      <c r="D130" s="18">
        <f>IF(D129=0,0,MAX(0,D129*(1+'Debt Payoff'!D5/12)-MIN(D129*(1+'Debt Payoff'!D5/12),IF(COUNTIF(B129:C129,"&gt;0")=0,'Debt Payoff'!E5+'Debt Payoff'!E10+'Debt Payoff'!E4+'Debt Payoff'!C2,'Debt Payoff'!E5))))</f>
        <v>0</v>
      </c>
      <c r="E130" s="18">
        <f>IF(E129=0,0,MAX(0,E129*(1+'Debt Payoff'!D8/12)-MIN(E129*(1+'Debt Payoff'!D8/12),IF(COUNTIF(B129:D129,"&gt;0")=0,'Debt Payoff'!E8+'Debt Payoff'!E10+'Debt Payoff'!E4+'Debt Payoff'!E5+'Debt Payoff'!C2,'Debt Payoff'!E8))))</f>
        <v>0</v>
      </c>
      <c r="F130" s="18">
        <f>IF(F129=0,0,MAX(0,F129*(1+'Debt Payoff'!D11/12)-MIN(F129*(1+'Debt Payoff'!D11/12),IF(COUNTIF(B129:E129,"&gt;0")=0,'Debt Payoff'!E11+'Debt Payoff'!E10+'Debt Payoff'!E4+'Debt Payoff'!E5+'Debt Payoff'!E8+'Debt Payoff'!C2,'Debt Payoff'!E11))))</f>
        <v>0</v>
      </c>
      <c r="G130" s="18">
        <f>IF(G129=0,0,MAX(0,G129*(1+'Debt Payoff'!D6/12)-MIN(G129*(1+'Debt Payoff'!D6/12),IF(COUNTIF(B129:F129,"&gt;0")=0,'Debt Payoff'!E6+'Debt Payoff'!E10+'Debt Payoff'!E4+'Debt Payoff'!E5+'Debt Payoff'!E8+'Debt Payoff'!E11+'Debt Payoff'!C2,'Debt Payoff'!E6))))</f>
        <v>0</v>
      </c>
      <c r="H130" s="18">
        <f>IF(H129=0,0,MAX(0,H129*(1+'Debt Payoff'!D7/12)-MIN(H129*(1+'Debt Payoff'!D7/12),IF(COUNTIF(B129:G129,"&gt;0")=0,'Debt Payoff'!E7+'Debt Payoff'!E10+'Debt Payoff'!E4+'Debt Payoff'!E5+'Debt Payoff'!E8+'Debt Payoff'!E11+'Debt Payoff'!E6+'Debt Payoff'!C2,'Debt Payoff'!E7))))</f>
        <v>0</v>
      </c>
      <c r="I130" s="18">
        <f>IF(I129=0,0,MAX(0,I129*(1+'Debt Payoff'!D9/12)-MIN(I129*(1+'Debt Payoff'!D9/12),IF(COUNTIF(B129:H129,"&gt;0")=0,'Debt Payoff'!E9+'Debt Payoff'!E10+'Debt Payoff'!E4+'Debt Payoff'!E5+'Debt Payoff'!E8+'Debt Payoff'!E11+'Debt Payoff'!E6+'Debt Payoff'!E7+'Debt Payoff'!C2,'Debt Payoff'!E9))))</f>
        <v>0</v>
      </c>
      <c r="J130" s="18">
        <f>IF(B129=0,0,B129*'Debt Payoff'!D10/12)</f>
        <v>0</v>
      </c>
      <c r="K130" s="18">
        <f>IF(C129=0,0,C129*'Debt Payoff'!D4/12)</f>
        <v>0</v>
      </c>
      <c r="L130" s="18">
        <f>IF(D129=0,0,D129*'Debt Payoff'!D5/12)</f>
        <v>0</v>
      </c>
      <c r="M130" s="18">
        <f>IF(E129=0,0,E129*'Debt Payoff'!D8/12)</f>
        <v>0</v>
      </c>
      <c r="N130" s="18">
        <f>IF(F129=0,0,F129*'Debt Payoff'!D11/12)</f>
        <v>0</v>
      </c>
      <c r="O130" s="18">
        <f>IF(G129=0,0,G129*'Debt Payoff'!D6/12)</f>
        <v>0</v>
      </c>
      <c r="P130" s="18">
        <f>IF(H129=0,0,H129*'Debt Payoff'!D7/12)</f>
        <v>0</v>
      </c>
      <c r="Q130" s="18">
        <f>IF(I129=0,0,I129*'Debt Payoff'!D9/12)</f>
        <v>0</v>
      </c>
    </row>
    <row r="131" spans="1:17" x14ac:dyDescent="0.25">
      <c r="A131">
        <v>129</v>
      </c>
      <c r="B131" s="18">
        <f>IF(B130=0,0,MAX(0,B130*(1+'Debt Payoff'!D10/12)-MIN(B130*(1+'Debt Payoff'!D10/12),'Debt Payoff'!E10+'Debt Payoff'!C2)))</f>
        <v>0</v>
      </c>
      <c r="C131" s="18">
        <f>IF(C130=0,0,MAX(0,C130*(1+'Debt Payoff'!D4/12)-MIN(C130*(1+'Debt Payoff'!D4/12),IF(COUNTIF(B130:B130,"&gt;0")=0,'Debt Payoff'!E4+'Debt Payoff'!E10+'Debt Payoff'!C2,'Debt Payoff'!E4))))</f>
        <v>0</v>
      </c>
      <c r="D131" s="18">
        <f>IF(D130=0,0,MAX(0,D130*(1+'Debt Payoff'!D5/12)-MIN(D130*(1+'Debt Payoff'!D5/12),IF(COUNTIF(B130:C130,"&gt;0")=0,'Debt Payoff'!E5+'Debt Payoff'!E10+'Debt Payoff'!E4+'Debt Payoff'!C2,'Debt Payoff'!E5))))</f>
        <v>0</v>
      </c>
      <c r="E131" s="18">
        <f>IF(E130=0,0,MAX(0,E130*(1+'Debt Payoff'!D8/12)-MIN(E130*(1+'Debt Payoff'!D8/12),IF(COUNTIF(B130:D130,"&gt;0")=0,'Debt Payoff'!E8+'Debt Payoff'!E10+'Debt Payoff'!E4+'Debt Payoff'!E5+'Debt Payoff'!C2,'Debt Payoff'!E8))))</f>
        <v>0</v>
      </c>
      <c r="F131" s="18">
        <f>IF(F130=0,0,MAX(0,F130*(1+'Debt Payoff'!D11/12)-MIN(F130*(1+'Debt Payoff'!D11/12),IF(COUNTIF(B130:E130,"&gt;0")=0,'Debt Payoff'!E11+'Debt Payoff'!E10+'Debt Payoff'!E4+'Debt Payoff'!E5+'Debt Payoff'!E8+'Debt Payoff'!C2,'Debt Payoff'!E11))))</f>
        <v>0</v>
      </c>
      <c r="G131" s="18">
        <f>IF(G130=0,0,MAX(0,G130*(1+'Debt Payoff'!D6/12)-MIN(G130*(1+'Debt Payoff'!D6/12),IF(COUNTIF(B130:F130,"&gt;0")=0,'Debt Payoff'!E6+'Debt Payoff'!E10+'Debt Payoff'!E4+'Debt Payoff'!E5+'Debt Payoff'!E8+'Debt Payoff'!E11+'Debt Payoff'!C2,'Debt Payoff'!E6))))</f>
        <v>0</v>
      </c>
      <c r="H131" s="18">
        <f>IF(H130=0,0,MAX(0,H130*(1+'Debt Payoff'!D7/12)-MIN(H130*(1+'Debt Payoff'!D7/12),IF(COUNTIF(B130:G130,"&gt;0")=0,'Debt Payoff'!E7+'Debt Payoff'!E10+'Debt Payoff'!E4+'Debt Payoff'!E5+'Debt Payoff'!E8+'Debt Payoff'!E11+'Debt Payoff'!E6+'Debt Payoff'!C2,'Debt Payoff'!E7))))</f>
        <v>0</v>
      </c>
      <c r="I131" s="18">
        <f>IF(I130=0,0,MAX(0,I130*(1+'Debt Payoff'!D9/12)-MIN(I130*(1+'Debt Payoff'!D9/12),IF(COUNTIF(B130:H130,"&gt;0")=0,'Debt Payoff'!E9+'Debt Payoff'!E10+'Debt Payoff'!E4+'Debt Payoff'!E5+'Debt Payoff'!E8+'Debt Payoff'!E11+'Debt Payoff'!E6+'Debt Payoff'!E7+'Debt Payoff'!C2,'Debt Payoff'!E9))))</f>
        <v>0</v>
      </c>
      <c r="J131" s="18">
        <f>IF(B130=0,0,B130*'Debt Payoff'!D10/12)</f>
        <v>0</v>
      </c>
      <c r="K131" s="18">
        <f>IF(C130=0,0,C130*'Debt Payoff'!D4/12)</f>
        <v>0</v>
      </c>
      <c r="L131" s="18">
        <f>IF(D130=0,0,D130*'Debt Payoff'!D5/12)</f>
        <v>0</v>
      </c>
      <c r="M131" s="18">
        <f>IF(E130=0,0,E130*'Debt Payoff'!D8/12)</f>
        <v>0</v>
      </c>
      <c r="N131" s="18">
        <f>IF(F130=0,0,F130*'Debt Payoff'!D11/12)</f>
        <v>0</v>
      </c>
      <c r="O131" s="18">
        <f>IF(G130=0,0,G130*'Debt Payoff'!D6/12)</f>
        <v>0</v>
      </c>
      <c r="P131" s="18">
        <f>IF(H130=0,0,H130*'Debt Payoff'!D7/12)</f>
        <v>0</v>
      </c>
      <c r="Q131" s="18">
        <f>IF(I130=0,0,I130*'Debt Payoff'!D9/12)</f>
        <v>0</v>
      </c>
    </row>
    <row r="132" spans="1:17" x14ac:dyDescent="0.25">
      <c r="A132">
        <v>130</v>
      </c>
      <c r="B132" s="18">
        <f>IF(B131=0,0,MAX(0,B131*(1+'Debt Payoff'!D10/12)-MIN(B131*(1+'Debt Payoff'!D10/12),'Debt Payoff'!E10+'Debt Payoff'!C2)))</f>
        <v>0</v>
      </c>
      <c r="C132" s="18">
        <f>IF(C131=0,0,MAX(0,C131*(1+'Debt Payoff'!D4/12)-MIN(C131*(1+'Debt Payoff'!D4/12),IF(COUNTIF(B131:B131,"&gt;0")=0,'Debt Payoff'!E4+'Debt Payoff'!E10+'Debt Payoff'!C2,'Debt Payoff'!E4))))</f>
        <v>0</v>
      </c>
      <c r="D132" s="18">
        <f>IF(D131=0,0,MAX(0,D131*(1+'Debt Payoff'!D5/12)-MIN(D131*(1+'Debt Payoff'!D5/12),IF(COUNTIF(B131:C131,"&gt;0")=0,'Debt Payoff'!E5+'Debt Payoff'!E10+'Debt Payoff'!E4+'Debt Payoff'!C2,'Debt Payoff'!E5))))</f>
        <v>0</v>
      </c>
      <c r="E132" s="18">
        <f>IF(E131=0,0,MAX(0,E131*(1+'Debt Payoff'!D8/12)-MIN(E131*(1+'Debt Payoff'!D8/12),IF(COUNTIF(B131:D131,"&gt;0")=0,'Debt Payoff'!E8+'Debt Payoff'!E10+'Debt Payoff'!E4+'Debt Payoff'!E5+'Debt Payoff'!C2,'Debt Payoff'!E8))))</f>
        <v>0</v>
      </c>
      <c r="F132" s="18">
        <f>IF(F131=0,0,MAX(0,F131*(1+'Debt Payoff'!D11/12)-MIN(F131*(1+'Debt Payoff'!D11/12),IF(COUNTIF(B131:E131,"&gt;0")=0,'Debt Payoff'!E11+'Debt Payoff'!E10+'Debt Payoff'!E4+'Debt Payoff'!E5+'Debt Payoff'!E8+'Debt Payoff'!C2,'Debt Payoff'!E11))))</f>
        <v>0</v>
      </c>
      <c r="G132" s="18">
        <f>IF(G131=0,0,MAX(0,G131*(1+'Debt Payoff'!D6/12)-MIN(G131*(1+'Debt Payoff'!D6/12),IF(COUNTIF(B131:F131,"&gt;0")=0,'Debt Payoff'!E6+'Debt Payoff'!E10+'Debt Payoff'!E4+'Debt Payoff'!E5+'Debt Payoff'!E8+'Debt Payoff'!E11+'Debt Payoff'!C2,'Debt Payoff'!E6))))</f>
        <v>0</v>
      </c>
      <c r="H132" s="18">
        <f>IF(H131=0,0,MAX(0,H131*(1+'Debt Payoff'!D7/12)-MIN(H131*(1+'Debt Payoff'!D7/12),IF(COUNTIF(B131:G131,"&gt;0")=0,'Debt Payoff'!E7+'Debt Payoff'!E10+'Debt Payoff'!E4+'Debt Payoff'!E5+'Debt Payoff'!E8+'Debt Payoff'!E11+'Debt Payoff'!E6+'Debt Payoff'!C2,'Debt Payoff'!E7))))</f>
        <v>0</v>
      </c>
      <c r="I132" s="18">
        <f>IF(I131=0,0,MAX(0,I131*(1+'Debt Payoff'!D9/12)-MIN(I131*(1+'Debt Payoff'!D9/12),IF(COUNTIF(B131:H131,"&gt;0")=0,'Debt Payoff'!E9+'Debt Payoff'!E10+'Debt Payoff'!E4+'Debt Payoff'!E5+'Debt Payoff'!E8+'Debt Payoff'!E11+'Debt Payoff'!E6+'Debt Payoff'!E7+'Debt Payoff'!C2,'Debt Payoff'!E9))))</f>
        <v>0</v>
      </c>
      <c r="J132" s="18">
        <f>IF(B131=0,0,B131*'Debt Payoff'!D10/12)</f>
        <v>0</v>
      </c>
      <c r="K132" s="18">
        <f>IF(C131=0,0,C131*'Debt Payoff'!D4/12)</f>
        <v>0</v>
      </c>
      <c r="L132" s="18">
        <f>IF(D131=0,0,D131*'Debt Payoff'!D5/12)</f>
        <v>0</v>
      </c>
      <c r="M132" s="18">
        <f>IF(E131=0,0,E131*'Debt Payoff'!D8/12)</f>
        <v>0</v>
      </c>
      <c r="N132" s="18">
        <f>IF(F131=0,0,F131*'Debt Payoff'!D11/12)</f>
        <v>0</v>
      </c>
      <c r="O132" s="18">
        <f>IF(G131=0,0,G131*'Debt Payoff'!D6/12)</f>
        <v>0</v>
      </c>
      <c r="P132" s="18">
        <f>IF(H131=0,0,H131*'Debt Payoff'!D7/12)</f>
        <v>0</v>
      </c>
      <c r="Q132" s="18">
        <f>IF(I131=0,0,I131*'Debt Payoff'!D9/12)</f>
        <v>0</v>
      </c>
    </row>
    <row r="133" spans="1:17" x14ac:dyDescent="0.25">
      <c r="A133">
        <v>131</v>
      </c>
      <c r="B133" s="18">
        <f>IF(B132=0,0,MAX(0,B132*(1+'Debt Payoff'!D10/12)-MIN(B132*(1+'Debt Payoff'!D10/12),'Debt Payoff'!E10+'Debt Payoff'!C2)))</f>
        <v>0</v>
      </c>
      <c r="C133" s="18">
        <f>IF(C132=0,0,MAX(0,C132*(1+'Debt Payoff'!D4/12)-MIN(C132*(1+'Debt Payoff'!D4/12),IF(COUNTIF(B132:B132,"&gt;0")=0,'Debt Payoff'!E4+'Debt Payoff'!E10+'Debt Payoff'!C2,'Debt Payoff'!E4))))</f>
        <v>0</v>
      </c>
      <c r="D133" s="18">
        <f>IF(D132=0,0,MAX(0,D132*(1+'Debt Payoff'!D5/12)-MIN(D132*(1+'Debt Payoff'!D5/12),IF(COUNTIF(B132:C132,"&gt;0")=0,'Debt Payoff'!E5+'Debt Payoff'!E10+'Debt Payoff'!E4+'Debt Payoff'!C2,'Debt Payoff'!E5))))</f>
        <v>0</v>
      </c>
      <c r="E133" s="18">
        <f>IF(E132=0,0,MAX(0,E132*(1+'Debt Payoff'!D8/12)-MIN(E132*(1+'Debt Payoff'!D8/12),IF(COUNTIF(B132:D132,"&gt;0")=0,'Debt Payoff'!E8+'Debt Payoff'!E10+'Debt Payoff'!E4+'Debt Payoff'!E5+'Debt Payoff'!C2,'Debt Payoff'!E8))))</f>
        <v>0</v>
      </c>
      <c r="F133" s="18">
        <f>IF(F132=0,0,MAX(0,F132*(1+'Debt Payoff'!D11/12)-MIN(F132*(1+'Debt Payoff'!D11/12),IF(COUNTIF(B132:E132,"&gt;0")=0,'Debt Payoff'!E11+'Debt Payoff'!E10+'Debt Payoff'!E4+'Debt Payoff'!E5+'Debt Payoff'!E8+'Debt Payoff'!C2,'Debt Payoff'!E11))))</f>
        <v>0</v>
      </c>
      <c r="G133" s="18">
        <f>IF(G132=0,0,MAX(0,G132*(1+'Debt Payoff'!D6/12)-MIN(G132*(1+'Debt Payoff'!D6/12),IF(COUNTIF(B132:F132,"&gt;0")=0,'Debt Payoff'!E6+'Debt Payoff'!E10+'Debt Payoff'!E4+'Debt Payoff'!E5+'Debt Payoff'!E8+'Debt Payoff'!E11+'Debt Payoff'!C2,'Debt Payoff'!E6))))</f>
        <v>0</v>
      </c>
      <c r="H133" s="18">
        <f>IF(H132=0,0,MAX(0,H132*(1+'Debt Payoff'!D7/12)-MIN(H132*(1+'Debt Payoff'!D7/12),IF(COUNTIF(B132:G132,"&gt;0")=0,'Debt Payoff'!E7+'Debt Payoff'!E10+'Debt Payoff'!E4+'Debt Payoff'!E5+'Debt Payoff'!E8+'Debt Payoff'!E11+'Debt Payoff'!E6+'Debt Payoff'!C2,'Debt Payoff'!E7))))</f>
        <v>0</v>
      </c>
      <c r="I133" s="18">
        <f>IF(I132=0,0,MAX(0,I132*(1+'Debt Payoff'!D9/12)-MIN(I132*(1+'Debt Payoff'!D9/12),IF(COUNTIF(B132:H132,"&gt;0")=0,'Debt Payoff'!E9+'Debt Payoff'!E10+'Debt Payoff'!E4+'Debt Payoff'!E5+'Debt Payoff'!E8+'Debt Payoff'!E11+'Debt Payoff'!E6+'Debt Payoff'!E7+'Debt Payoff'!C2,'Debt Payoff'!E9))))</f>
        <v>0</v>
      </c>
      <c r="J133" s="18">
        <f>IF(B132=0,0,B132*'Debt Payoff'!D10/12)</f>
        <v>0</v>
      </c>
      <c r="K133" s="18">
        <f>IF(C132=0,0,C132*'Debt Payoff'!D4/12)</f>
        <v>0</v>
      </c>
      <c r="L133" s="18">
        <f>IF(D132=0,0,D132*'Debt Payoff'!D5/12)</f>
        <v>0</v>
      </c>
      <c r="M133" s="18">
        <f>IF(E132=0,0,E132*'Debt Payoff'!D8/12)</f>
        <v>0</v>
      </c>
      <c r="N133" s="18">
        <f>IF(F132=0,0,F132*'Debt Payoff'!D11/12)</f>
        <v>0</v>
      </c>
      <c r="O133" s="18">
        <f>IF(G132=0,0,G132*'Debt Payoff'!D6/12)</f>
        <v>0</v>
      </c>
      <c r="P133" s="18">
        <f>IF(H132=0,0,H132*'Debt Payoff'!D7/12)</f>
        <v>0</v>
      </c>
      <c r="Q133" s="18">
        <f>IF(I132=0,0,I132*'Debt Payoff'!D9/12)</f>
        <v>0</v>
      </c>
    </row>
    <row r="134" spans="1:17" x14ac:dyDescent="0.25">
      <c r="A134">
        <v>132</v>
      </c>
      <c r="B134" s="18">
        <f>IF(B133=0,0,MAX(0,B133*(1+'Debt Payoff'!D10/12)-MIN(B133*(1+'Debt Payoff'!D10/12),'Debt Payoff'!E10+'Debt Payoff'!C2)))</f>
        <v>0</v>
      </c>
      <c r="C134" s="18">
        <f>IF(C133=0,0,MAX(0,C133*(1+'Debt Payoff'!D4/12)-MIN(C133*(1+'Debt Payoff'!D4/12),IF(COUNTIF(B133:B133,"&gt;0")=0,'Debt Payoff'!E4+'Debt Payoff'!E10+'Debt Payoff'!C2,'Debt Payoff'!E4))))</f>
        <v>0</v>
      </c>
      <c r="D134" s="18">
        <f>IF(D133=0,0,MAX(0,D133*(1+'Debt Payoff'!D5/12)-MIN(D133*(1+'Debt Payoff'!D5/12),IF(COUNTIF(B133:C133,"&gt;0")=0,'Debt Payoff'!E5+'Debt Payoff'!E10+'Debt Payoff'!E4+'Debt Payoff'!C2,'Debt Payoff'!E5))))</f>
        <v>0</v>
      </c>
      <c r="E134" s="18">
        <f>IF(E133=0,0,MAX(0,E133*(1+'Debt Payoff'!D8/12)-MIN(E133*(1+'Debt Payoff'!D8/12),IF(COUNTIF(B133:D133,"&gt;0")=0,'Debt Payoff'!E8+'Debt Payoff'!E10+'Debt Payoff'!E4+'Debt Payoff'!E5+'Debt Payoff'!C2,'Debt Payoff'!E8))))</f>
        <v>0</v>
      </c>
      <c r="F134" s="18">
        <f>IF(F133=0,0,MAX(0,F133*(1+'Debt Payoff'!D11/12)-MIN(F133*(1+'Debt Payoff'!D11/12),IF(COUNTIF(B133:E133,"&gt;0")=0,'Debt Payoff'!E11+'Debt Payoff'!E10+'Debt Payoff'!E4+'Debt Payoff'!E5+'Debt Payoff'!E8+'Debt Payoff'!C2,'Debt Payoff'!E11))))</f>
        <v>0</v>
      </c>
      <c r="G134" s="18">
        <f>IF(G133=0,0,MAX(0,G133*(1+'Debt Payoff'!D6/12)-MIN(G133*(1+'Debt Payoff'!D6/12),IF(COUNTIF(B133:F133,"&gt;0")=0,'Debt Payoff'!E6+'Debt Payoff'!E10+'Debt Payoff'!E4+'Debt Payoff'!E5+'Debt Payoff'!E8+'Debt Payoff'!E11+'Debt Payoff'!C2,'Debt Payoff'!E6))))</f>
        <v>0</v>
      </c>
      <c r="H134" s="18">
        <f>IF(H133=0,0,MAX(0,H133*(1+'Debt Payoff'!D7/12)-MIN(H133*(1+'Debt Payoff'!D7/12),IF(COUNTIF(B133:G133,"&gt;0")=0,'Debt Payoff'!E7+'Debt Payoff'!E10+'Debt Payoff'!E4+'Debt Payoff'!E5+'Debt Payoff'!E8+'Debt Payoff'!E11+'Debt Payoff'!E6+'Debt Payoff'!C2,'Debt Payoff'!E7))))</f>
        <v>0</v>
      </c>
      <c r="I134" s="18">
        <f>IF(I133=0,0,MAX(0,I133*(1+'Debt Payoff'!D9/12)-MIN(I133*(1+'Debt Payoff'!D9/12),IF(COUNTIF(B133:H133,"&gt;0")=0,'Debt Payoff'!E9+'Debt Payoff'!E10+'Debt Payoff'!E4+'Debt Payoff'!E5+'Debt Payoff'!E8+'Debt Payoff'!E11+'Debt Payoff'!E6+'Debt Payoff'!E7+'Debt Payoff'!C2,'Debt Payoff'!E9))))</f>
        <v>0</v>
      </c>
      <c r="J134" s="18">
        <f>IF(B133=0,0,B133*'Debt Payoff'!D10/12)</f>
        <v>0</v>
      </c>
      <c r="K134" s="18">
        <f>IF(C133=0,0,C133*'Debt Payoff'!D4/12)</f>
        <v>0</v>
      </c>
      <c r="L134" s="18">
        <f>IF(D133=0,0,D133*'Debt Payoff'!D5/12)</f>
        <v>0</v>
      </c>
      <c r="M134" s="18">
        <f>IF(E133=0,0,E133*'Debt Payoff'!D8/12)</f>
        <v>0</v>
      </c>
      <c r="N134" s="18">
        <f>IF(F133=0,0,F133*'Debt Payoff'!D11/12)</f>
        <v>0</v>
      </c>
      <c r="O134" s="18">
        <f>IF(G133=0,0,G133*'Debt Payoff'!D6/12)</f>
        <v>0</v>
      </c>
      <c r="P134" s="18">
        <f>IF(H133=0,0,H133*'Debt Payoff'!D7/12)</f>
        <v>0</v>
      </c>
      <c r="Q134" s="18">
        <f>IF(I133=0,0,I133*'Debt Payoff'!D9/12)</f>
        <v>0</v>
      </c>
    </row>
    <row r="135" spans="1:17" x14ac:dyDescent="0.25">
      <c r="A135">
        <v>133</v>
      </c>
      <c r="B135" s="18">
        <f>IF(B134=0,0,MAX(0,B134*(1+'Debt Payoff'!D10/12)-MIN(B134*(1+'Debt Payoff'!D10/12),'Debt Payoff'!E10+'Debt Payoff'!C2)))</f>
        <v>0</v>
      </c>
      <c r="C135" s="18">
        <f>IF(C134=0,0,MAX(0,C134*(1+'Debt Payoff'!D4/12)-MIN(C134*(1+'Debt Payoff'!D4/12),IF(COUNTIF(B134:B134,"&gt;0")=0,'Debt Payoff'!E4+'Debt Payoff'!E10+'Debt Payoff'!C2,'Debt Payoff'!E4))))</f>
        <v>0</v>
      </c>
      <c r="D135" s="18">
        <f>IF(D134=0,0,MAX(0,D134*(1+'Debt Payoff'!D5/12)-MIN(D134*(1+'Debt Payoff'!D5/12),IF(COUNTIF(B134:C134,"&gt;0")=0,'Debt Payoff'!E5+'Debt Payoff'!E10+'Debt Payoff'!E4+'Debt Payoff'!C2,'Debt Payoff'!E5))))</f>
        <v>0</v>
      </c>
      <c r="E135" s="18">
        <f>IF(E134=0,0,MAX(0,E134*(1+'Debt Payoff'!D8/12)-MIN(E134*(1+'Debt Payoff'!D8/12),IF(COUNTIF(B134:D134,"&gt;0")=0,'Debt Payoff'!E8+'Debt Payoff'!E10+'Debt Payoff'!E4+'Debt Payoff'!E5+'Debt Payoff'!C2,'Debt Payoff'!E8))))</f>
        <v>0</v>
      </c>
      <c r="F135" s="18">
        <f>IF(F134=0,0,MAX(0,F134*(1+'Debt Payoff'!D11/12)-MIN(F134*(1+'Debt Payoff'!D11/12),IF(COUNTIF(B134:E134,"&gt;0")=0,'Debt Payoff'!E11+'Debt Payoff'!E10+'Debt Payoff'!E4+'Debt Payoff'!E5+'Debt Payoff'!E8+'Debt Payoff'!C2,'Debt Payoff'!E11))))</f>
        <v>0</v>
      </c>
      <c r="G135" s="18">
        <f>IF(G134=0,0,MAX(0,G134*(1+'Debt Payoff'!D6/12)-MIN(G134*(1+'Debt Payoff'!D6/12),IF(COUNTIF(B134:F134,"&gt;0")=0,'Debt Payoff'!E6+'Debt Payoff'!E10+'Debt Payoff'!E4+'Debt Payoff'!E5+'Debt Payoff'!E8+'Debt Payoff'!E11+'Debt Payoff'!C2,'Debt Payoff'!E6))))</f>
        <v>0</v>
      </c>
      <c r="H135" s="18">
        <f>IF(H134=0,0,MAX(0,H134*(1+'Debt Payoff'!D7/12)-MIN(H134*(1+'Debt Payoff'!D7/12),IF(COUNTIF(B134:G134,"&gt;0")=0,'Debt Payoff'!E7+'Debt Payoff'!E10+'Debt Payoff'!E4+'Debt Payoff'!E5+'Debt Payoff'!E8+'Debt Payoff'!E11+'Debt Payoff'!E6+'Debt Payoff'!C2,'Debt Payoff'!E7))))</f>
        <v>0</v>
      </c>
      <c r="I135" s="18">
        <f>IF(I134=0,0,MAX(0,I134*(1+'Debt Payoff'!D9/12)-MIN(I134*(1+'Debt Payoff'!D9/12),IF(COUNTIF(B134:H134,"&gt;0")=0,'Debt Payoff'!E9+'Debt Payoff'!E10+'Debt Payoff'!E4+'Debt Payoff'!E5+'Debt Payoff'!E8+'Debt Payoff'!E11+'Debt Payoff'!E6+'Debt Payoff'!E7+'Debt Payoff'!C2,'Debt Payoff'!E9))))</f>
        <v>0</v>
      </c>
      <c r="J135" s="18">
        <f>IF(B134=0,0,B134*'Debt Payoff'!D10/12)</f>
        <v>0</v>
      </c>
      <c r="K135" s="18">
        <f>IF(C134=0,0,C134*'Debt Payoff'!D4/12)</f>
        <v>0</v>
      </c>
      <c r="L135" s="18">
        <f>IF(D134=0,0,D134*'Debt Payoff'!D5/12)</f>
        <v>0</v>
      </c>
      <c r="M135" s="18">
        <f>IF(E134=0,0,E134*'Debt Payoff'!D8/12)</f>
        <v>0</v>
      </c>
      <c r="N135" s="18">
        <f>IF(F134=0,0,F134*'Debt Payoff'!D11/12)</f>
        <v>0</v>
      </c>
      <c r="O135" s="18">
        <f>IF(G134=0,0,G134*'Debt Payoff'!D6/12)</f>
        <v>0</v>
      </c>
      <c r="P135" s="18">
        <f>IF(H134=0,0,H134*'Debt Payoff'!D7/12)</f>
        <v>0</v>
      </c>
      <c r="Q135" s="18">
        <f>IF(I134=0,0,I134*'Debt Payoff'!D9/12)</f>
        <v>0</v>
      </c>
    </row>
    <row r="136" spans="1:17" x14ac:dyDescent="0.25">
      <c r="A136">
        <v>134</v>
      </c>
      <c r="B136" s="18">
        <f>IF(B135=0,0,MAX(0,B135*(1+'Debt Payoff'!D10/12)-MIN(B135*(1+'Debt Payoff'!D10/12),'Debt Payoff'!E10+'Debt Payoff'!C2)))</f>
        <v>0</v>
      </c>
      <c r="C136" s="18">
        <f>IF(C135=0,0,MAX(0,C135*(1+'Debt Payoff'!D4/12)-MIN(C135*(1+'Debt Payoff'!D4/12),IF(COUNTIF(B135:B135,"&gt;0")=0,'Debt Payoff'!E4+'Debt Payoff'!E10+'Debt Payoff'!C2,'Debt Payoff'!E4))))</f>
        <v>0</v>
      </c>
      <c r="D136" s="18">
        <f>IF(D135=0,0,MAX(0,D135*(1+'Debt Payoff'!D5/12)-MIN(D135*(1+'Debt Payoff'!D5/12),IF(COUNTIF(B135:C135,"&gt;0")=0,'Debt Payoff'!E5+'Debt Payoff'!E10+'Debt Payoff'!E4+'Debt Payoff'!C2,'Debt Payoff'!E5))))</f>
        <v>0</v>
      </c>
      <c r="E136" s="18">
        <f>IF(E135=0,0,MAX(0,E135*(1+'Debt Payoff'!D8/12)-MIN(E135*(1+'Debt Payoff'!D8/12),IF(COUNTIF(B135:D135,"&gt;0")=0,'Debt Payoff'!E8+'Debt Payoff'!E10+'Debt Payoff'!E4+'Debt Payoff'!E5+'Debt Payoff'!C2,'Debt Payoff'!E8))))</f>
        <v>0</v>
      </c>
      <c r="F136" s="18">
        <f>IF(F135=0,0,MAX(0,F135*(1+'Debt Payoff'!D11/12)-MIN(F135*(1+'Debt Payoff'!D11/12),IF(COUNTIF(B135:E135,"&gt;0")=0,'Debt Payoff'!E11+'Debt Payoff'!E10+'Debt Payoff'!E4+'Debt Payoff'!E5+'Debt Payoff'!E8+'Debt Payoff'!C2,'Debt Payoff'!E11))))</f>
        <v>0</v>
      </c>
      <c r="G136" s="18">
        <f>IF(G135=0,0,MAX(0,G135*(1+'Debt Payoff'!D6/12)-MIN(G135*(1+'Debt Payoff'!D6/12),IF(COUNTIF(B135:F135,"&gt;0")=0,'Debt Payoff'!E6+'Debt Payoff'!E10+'Debt Payoff'!E4+'Debt Payoff'!E5+'Debt Payoff'!E8+'Debt Payoff'!E11+'Debt Payoff'!C2,'Debt Payoff'!E6))))</f>
        <v>0</v>
      </c>
      <c r="H136" s="18">
        <f>IF(H135=0,0,MAX(0,H135*(1+'Debt Payoff'!D7/12)-MIN(H135*(1+'Debt Payoff'!D7/12),IF(COUNTIF(B135:G135,"&gt;0")=0,'Debt Payoff'!E7+'Debt Payoff'!E10+'Debt Payoff'!E4+'Debt Payoff'!E5+'Debt Payoff'!E8+'Debt Payoff'!E11+'Debt Payoff'!E6+'Debt Payoff'!C2,'Debt Payoff'!E7))))</f>
        <v>0</v>
      </c>
      <c r="I136" s="18">
        <f>IF(I135=0,0,MAX(0,I135*(1+'Debt Payoff'!D9/12)-MIN(I135*(1+'Debt Payoff'!D9/12),IF(COUNTIF(B135:H135,"&gt;0")=0,'Debt Payoff'!E9+'Debt Payoff'!E10+'Debt Payoff'!E4+'Debt Payoff'!E5+'Debt Payoff'!E8+'Debt Payoff'!E11+'Debt Payoff'!E6+'Debt Payoff'!E7+'Debt Payoff'!C2,'Debt Payoff'!E9))))</f>
        <v>0</v>
      </c>
      <c r="J136" s="18">
        <f>IF(B135=0,0,B135*'Debt Payoff'!D10/12)</f>
        <v>0</v>
      </c>
      <c r="K136" s="18">
        <f>IF(C135=0,0,C135*'Debt Payoff'!D4/12)</f>
        <v>0</v>
      </c>
      <c r="L136" s="18">
        <f>IF(D135=0,0,D135*'Debt Payoff'!D5/12)</f>
        <v>0</v>
      </c>
      <c r="M136" s="18">
        <f>IF(E135=0,0,E135*'Debt Payoff'!D8/12)</f>
        <v>0</v>
      </c>
      <c r="N136" s="18">
        <f>IF(F135=0,0,F135*'Debt Payoff'!D11/12)</f>
        <v>0</v>
      </c>
      <c r="O136" s="18">
        <f>IF(G135=0,0,G135*'Debt Payoff'!D6/12)</f>
        <v>0</v>
      </c>
      <c r="P136" s="18">
        <f>IF(H135=0,0,H135*'Debt Payoff'!D7/12)</f>
        <v>0</v>
      </c>
      <c r="Q136" s="18">
        <f>IF(I135=0,0,I135*'Debt Payoff'!D9/12)</f>
        <v>0</v>
      </c>
    </row>
    <row r="137" spans="1:17" x14ac:dyDescent="0.25">
      <c r="A137">
        <v>135</v>
      </c>
      <c r="B137" s="18">
        <f>IF(B136=0,0,MAX(0,B136*(1+'Debt Payoff'!D10/12)-MIN(B136*(1+'Debt Payoff'!D10/12),'Debt Payoff'!E10+'Debt Payoff'!C2)))</f>
        <v>0</v>
      </c>
      <c r="C137" s="18">
        <f>IF(C136=0,0,MAX(0,C136*(1+'Debt Payoff'!D4/12)-MIN(C136*(1+'Debt Payoff'!D4/12),IF(COUNTIF(B136:B136,"&gt;0")=0,'Debt Payoff'!E4+'Debt Payoff'!E10+'Debt Payoff'!C2,'Debt Payoff'!E4))))</f>
        <v>0</v>
      </c>
      <c r="D137" s="18">
        <f>IF(D136=0,0,MAX(0,D136*(1+'Debt Payoff'!D5/12)-MIN(D136*(1+'Debt Payoff'!D5/12),IF(COUNTIF(B136:C136,"&gt;0")=0,'Debt Payoff'!E5+'Debt Payoff'!E10+'Debt Payoff'!E4+'Debt Payoff'!C2,'Debt Payoff'!E5))))</f>
        <v>0</v>
      </c>
      <c r="E137" s="18">
        <f>IF(E136=0,0,MAX(0,E136*(1+'Debt Payoff'!D8/12)-MIN(E136*(1+'Debt Payoff'!D8/12),IF(COUNTIF(B136:D136,"&gt;0")=0,'Debt Payoff'!E8+'Debt Payoff'!E10+'Debt Payoff'!E4+'Debt Payoff'!E5+'Debt Payoff'!C2,'Debt Payoff'!E8))))</f>
        <v>0</v>
      </c>
      <c r="F137" s="18">
        <f>IF(F136=0,0,MAX(0,F136*(1+'Debt Payoff'!D11/12)-MIN(F136*(1+'Debt Payoff'!D11/12),IF(COUNTIF(B136:E136,"&gt;0")=0,'Debt Payoff'!E11+'Debt Payoff'!E10+'Debt Payoff'!E4+'Debt Payoff'!E5+'Debt Payoff'!E8+'Debt Payoff'!C2,'Debt Payoff'!E11))))</f>
        <v>0</v>
      </c>
      <c r="G137" s="18">
        <f>IF(G136=0,0,MAX(0,G136*(1+'Debt Payoff'!D6/12)-MIN(G136*(1+'Debt Payoff'!D6/12),IF(COUNTIF(B136:F136,"&gt;0")=0,'Debt Payoff'!E6+'Debt Payoff'!E10+'Debt Payoff'!E4+'Debt Payoff'!E5+'Debt Payoff'!E8+'Debt Payoff'!E11+'Debt Payoff'!C2,'Debt Payoff'!E6))))</f>
        <v>0</v>
      </c>
      <c r="H137" s="18">
        <f>IF(H136=0,0,MAX(0,H136*(1+'Debt Payoff'!D7/12)-MIN(H136*(1+'Debt Payoff'!D7/12),IF(COUNTIF(B136:G136,"&gt;0")=0,'Debt Payoff'!E7+'Debt Payoff'!E10+'Debt Payoff'!E4+'Debt Payoff'!E5+'Debt Payoff'!E8+'Debt Payoff'!E11+'Debt Payoff'!E6+'Debt Payoff'!C2,'Debt Payoff'!E7))))</f>
        <v>0</v>
      </c>
      <c r="I137" s="18">
        <f>IF(I136=0,0,MAX(0,I136*(1+'Debt Payoff'!D9/12)-MIN(I136*(1+'Debt Payoff'!D9/12),IF(COUNTIF(B136:H136,"&gt;0")=0,'Debt Payoff'!E9+'Debt Payoff'!E10+'Debt Payoff'!E4+'Debt Payoff'!E5+'Debt Payoff'!E8+'Debt Payoff'!E11+'Debt Payoff'!E6+'Debt Payoff'!E7+'Debt Payoff'!C2,'Debt Payoff'!E9))))</f>
        <v>0</v>
      </c>
      <c r="J137" s="18">
        <f>IF(B136=0,0,B136*'Debt Payoff'!D10/12)</f>
        <v>0</v>
      </c>
      <c r="K137" s="18">
        <f>IF(C136=0,0,C136*'Debt Payoff'!D4/12)</f>
        <v>0</v>
      </c>
      <c r="L137" s="18">
        <f>IF(D136=0,0,D136*'Debt Payoff'!D5/12)</f>
        <v>0</v>
      </c>
      <c r="M137" s="18">
        <f>IF(E136=0,0,E136*'Debt Payoff'!D8/12)</f>
        <v>0</v>
      </c>
      <c r="N137" s="18">
        <f>IF(F136=0,0,F136*'Debt Payoff'!D11/12)</f>
        <v>0</v>
      </c>
      <c r="O137" s="18">
        <f>IF(G136=0,0,G136*'Debt Payoff'!D6/12)</f>
        <v>0</v>
      </c>
      <c r="P137" s="18">
        <f>IF(H136=0,0,H136*'Debt Payoff'!D7/12)</f>
        <v>0</v>
      </c>
      <c r="Q137" s="18">
        <f>IF(I136=0,0,I136*'Debt Payoff'!D9/12)</f>
        <v>0</v>
      </c>
    </row>
    <row r="138" spans="1:17" x14ac:dyDescent="0.25">
      <c r="A138">
        <v>136</v>
      </c>
      <c r="B138" s="18">
        <f>IF(B137=0,0,MAX(0,B137*(1+'Debt Payoff'!D10/12)-MIN(B137*(1+'Debt Payoff'!D10/12),'Debt Payoff'!E10+'Debt Payoff'!C2)))</f>
        <v>0</v>
      </c>
      <c r="C138" s="18">
        <f>IF(C137=0,0,MAX(0,C137*(1+'Debt Payoff'!D4/12)-MIN(C137*(1+'Debt Payoff'!D4/12),IF(COUNTIF(B137:B137,"&gt;0")=0,'Debt Payoff'!E4+'Debt Payoff'!E10+'Debt Payoff'!C2,'Debt Payoff'!E4))))</f>
        <v>0</v>
      </c>
      <c r="D138" s="18">
        <f>IF(D137=0,0,MAX(0,D137*(1+'Debt Payoff'!D5/12)-MIN(D137*(1+'Debt Payoff'!D5/12),IF(COUNTIF(B137:C137,"&gt;0")=0,'Debt Payoff'!E5+'Debt Payoff'!E10+'Debt Payoff'!E4+'Debt Payoff'!C2,'Debt Payoff'!E5))))</f>
        <v>0</v>
      </c>
      <c r="E138" s="18">
        <f>IF(E137=0,0,MAX(0,E137*(1+'Debt Payoff'!D8/12)-MIN(E137*(1+'Debt Payoff'!D8/12),IF(COUNTIF(B137:D137,"&gt;0")=0,'Debt Payoff'!E8+'Debt Payoff'!E10+'Debt Payoff'!E4+'Debt Payoff'!E5+'Debt Payoff'!C2,'Debt Payoff'!E8))))</f>
        <v>0</v>
      </c>
      <c r="F138" s="18">
        <f>IF(F137=0,0,MAX(0,F137*(1+'Debt Payoff'!D11/12)-MIN(F137*(1+'Debt Payoff'!D11/12),IF(COUNTIF(B137:E137,"&gt;0")=0,'Debt Payoff'!E11+'Debt Payoff'!E10+'Debt Payoff'!E4+'Debt Payoff'!E5+'Debt Payoff'!E8+'Debt Payoff'!C2,'Debt Payoff'!E11))))</f>
        <v>0</v>
      </c>
      <c r="G138" s="18">
        <f>IF(G137=0,0,MAX(0,G137*(1+'Debt Payoff'!D6/12)-MIN(G137*(1+'Debt Payoff'!D6/12),IF(COUNTIF(B137:F137,"&gt;0")=0,'Debt Payoff'!E6+'Debt Payoff'!E10+'Debt Payoff'!E4+'Debt Payoff'!E5+'Debt Payoff'!E8+'Debt Payoff'!E11+'Debt Payoff'!C2,'Debt Payoff'!E6))))</f>
        <v>0</v>
      </c>
      <c r="H138" s="18">
        <f>IF(H137=0,0,MAX(0,H137*(1+'Debt Payoff'!D7/12)-MIN(H137*(1+'Debt Payoff'!D7/12),IF(COUNTIF(B137:G137,"&gt;0")=0,'Debt Payoff'!E7+'Debt Payoff'!E10+'Debt Payoff'!E4+'Debt Payoff'!E5+'Debt Payoff'!E8+'Debt Payoff'!E11+'Debt Payoff'!E6+'Debt Payoff'!C2,'Debt Payoff'!E7))))</f>
        <v>0</v>
      </c>
      <c r="I138" s="18">
        <f>IF(I137=0,0,MAX(0,I137*(1+'Debt Payoff'!D9/12)-MIN(I137*(1+'Debt Payoff'!D9/12),IF(COUNTIF(B137:H137,"&gt;0")=0,'Debt Payoff'!E9+'Debt Payoff'!E10+'Debt Payoff'!E4+'Debt Payoff'!E5+'Debt Payoff'!E8+'Debt Payoff'!E11+'Debt Payoff'!E6+'Debt Payoff'!E7+'Debt Payoff'!C2,'Debt Payoff'!E9))))</f>
        <v>0</v>
      </c>
      <c r="J138" s="18">
        <f>IF(B137=0,0,B137*'Debt Payoff'!D10/12)</f>
        <v>0</v>
      </c>
      <c r="K138" s="18">
        <f>IF(C137=0,0,C137*'Debt Payoff'!D4/12)</f>
        <v>0</v>
      </c>
      <c r="L138" s="18">
        <f>IF(D137=0,0,D137*'Debt Payoff'!D5/12)</f>
        <v>0</v>
      </c>
      <c r="M138" s="18">
        <f>IF(E137=0,0,E137*'Debt Payoff'!D8/12)</f>
        <v>0</v>
      </c>
      <c r="N138" s="18">
        <f>IF(F137=0,0,F137*'Debt Payoff'!D11/12)</f>
        <v>0</v>
      </c>
      <c r="O138" s="18">
        <f>IF(G137=0,0,G137*'Debt Payoff'!D6/12)</f>
        <v>0</v>
      </c>
      <c r="P138" s="18">
        <f>IF(H137=0,0,H137*'Debt Payoff'!D7/12)</f>
        <v>0</v>
      </c>
      <c r="Q138" s="18">
        <f>IF(I137=0,0,I137*'Debt Payoff'!D9/12)</f>
        <v>0</v>
      </c>
    </row>
    <row r="139" spans="1:17" x14ac:dyDescent="0.25">
      <c r="A139">
        <v>137</v>
      </c>
      <c r="B139" s="18">
        <f>IF(B138=0,0,MAX(0,B138*(1+'Debt Payoff'!D10/12)-MIN(B138*(1+'Debt Payoff'!D10/12),'Debt Payoff'!E10+'Debt Payoff'!C2)))</f>
        <v>0</v>
      </c>
      <c r="C139" s="18">
        <f>IF(C138=0,0,MAX(0,C138*(1+'Debt Payoff'!D4/12)-MIN(C138*(1+'Debt Payoff'!D4/12),IF(COUNTIF(B138:B138,"&gt;0")=0,'Debt Payoff'!E4+'Debt Payoff'!E10+'Debt Payoff'!C2,'Debt Payoff'!E4))))</f>
        <v>0</v>
      </c>
      <c r="D139" s="18">
        <f>IF(D138=0,0,MAX(0,D138*(1+'Debt Payoff'!D5/12)-MIN(D138*(1+'Debt Payoff'!D5/12),IF(COUNTIF(B138:C138,"&gt;0")=0,'Debt Payoff'!E5+'Debt Payoff'!E10+'Debt Payoff'!E4+'Debt Payoff'!C2,'Debt Payoff'!E5))))</f>
        <v>0</v>
      </c>
      <c r="E139" s="18">
        <f>IF(E138=0,0,MAX(0,E138*(1+'Debt Payoff'!D8/12)-MIN(E138*(1+'Debt Payoff'!D8/12),IF(COUNTIF(B138:D138,"&gt;0")=0,'Debt Payoff'!E8+'Debt Payoff'!E10+'Debt Payoff'!E4+'Debt Payoff'!E5+'Debt Payoff'!C2,'Debt Payoff'!E8))))</f>
        <v>0</v>
      </c>
      <c r="F139" s="18">
        <f>IF(F138=0,0,MAX(0,F138*(1+'Debt Payoff'!D11/12)-MIN(F138*(1+'Debt Payoff'!D11/12),IF(COUNTIF(B138:E138,"&gt;0")=0,'Debt Payoff'!E11+'Debt Payoff'!E10+'Debt Payoff'!E4+'Debt Payoff'!E5+'Debt Payoff'!E8+'Debt Payoff'!C2,'Debt Payoff'!E11))))</f>
        <v>0</v>
      </c>
      <c r="G139" s="18">
        <f>IF(G138=0,0,MAX(0,G138*(1+'Debt Payoff'!D6/12)-MIN(G138*(1+'Debt Payoff'!D6/12),IF(COUNTIF(B138:F138,"&gt;0")=0,'Debt Payoff'!E6+'Debt Payoff'!E10+'Debt Payoff'!E4+'Debt Payoff'!E5+'Debt Payoff'!E8+'Debt Payoff'!E11+'Debt Payoff'!C2,'Debt Payoff'!E6))))</f>
        <v>0</v>
      </c>
      <c r="H139" s="18">
        <f>IF(H138=0,0,MAX(0,H138*(1+'Debt Payoff'!D7/12)-MIN(H138*(1+'Debt Payoff'!D7/12),IF(COUNTIF(B138:G138,"&gt;0")=0,'Debt Payoff'!E7+'Debt Payoff'!E10+'Debt Payoff'!E4+'Debt Payoff'!E5+'Debt Payoff'!E8+'Debt Payoff'!E11+'Debt Payoff'!E6+'Debt Payoff'!C2,'Debt Payoff'!E7))))</f>
        <v>0</v>
      </c>
      <c r="I139" s="18">
        <f>IF(I138=0,0,MAX(0,I138*(1+'Debt Payoff'!D9/12)-MIN(I138*(1+'Debt Payoff'!D9/12),IF(COUNTIF(B138:H138,"&gt;0")=0,'Debt Payoff'!E9+'Debt Payoff'!E10+'Debt Payoff'!E4+'Debt Payoff'!E5+'Debt Payoff'!E8+'Debt Payoff'!E11+'Debt Payoff'!E6+'Debt Payoff'!E7+'Debt Payoff'!C2,'Debt Payoff'!E9))))</f>
        <v>0</v>
      </c>
      <c r="J139" s="18">
        <f>IF(B138=0,0,B138*'Debt Payoff'!D10/12)</f>
        <v>0</v>
      </c>
      <c r="K139" s="18">
        <f>IF(C138=0,0,C138*'Debt Payoff'!D4/12)</f>
        <v>0</v>
      </c>
      <c r="L139" s="18">
        <f>IF(D138=0,0,D138*'Debt Payoff'!D5/12)</f>
        <v>0</v>
      </c>
      <c r="M139" s="18">
        <f>IF(E138=0,0,E138*'Debt Payoff'!D8/12)</f>
        <v>0</v>
      </c>
      <c r="N139" s="18">
        <f>IF(F138=0,0,F138*'Debt Payoff'!D11/12)</f>
        <v>0</v>
      </c>
      <c r="O139" s="18">
        <f>IF(G138=0,0,G138*'Debt Payoff'!D6/12)</f>
        <v>0</v>
      </c>
      <c r="P139" s="18">
        <f>IF(H138=0,0,H138*'Debt Payoff'!D7/12)</f>
        <v>0</v>
      </c>
      <c r="Q139" s="18">
        <f>IF(I138=0,0,I138*'Debt Payoff'!D9/12)</f>
        <v>0</v>
      </c>
    </row>
    <row r="140" spans="1:17" x14ac:dyDescent="0.25">
      <c r="A140">
        <v>138</v>
      </c>
      <c r="B140" s="18">
        <f>IF(B139=0,0,MAX(0,B139*(1+'Debt Payoff'!D10/12)-MIN(B139*(1+'Debt Payoff'!D10/12),'Debt Payoff'!E10+'Debt Payoff'!C2)))</f>
        <v>0</v>
      </c>
      <c r="C140" s="18">
        <f>IF(C139=0,0,MAX(0,C139*(1+'Debt Payoff'!D4/12)-MIN(C139*(1+'Debt Payoff'!D4/12),IF(COUNTIF(B139:B139,"&gt;0")=0,'Debt Payoff'!E4+'Debt Payoff'!E10+'Debt Payoff'!C2,'Debt Payoff'!E4))))</f>
        <v>0</v>
      </c>
      <c r="D140" s="18">
        <f>IF(D139=0,0,MAX(0,D139*(1+'Debt Payoff'!D5/12)-MIN(D139*(1+'Debt Payoff'!D5/12),IF(COUNTIF(B139:C139,"&gt;0")=0,'Debt Payoff'!E5+'Debt Payoff'!E10+'Debt Payoff'!E4+'Debt Payoff'!C2,'Debt Payoff'!E5))))</f>
        <v>0</v>
      </c>
      <c r="E140" s="18">
        <f>IF(E139=0,0,MAX(0,E139*(1+'Debt Payoff'!D8/12)-MIN(E139*(1+'Debt Payoff'!D8/12),IF(COUNTIF(B139:D139,"&gt;0")=0,'Debt Payoff'!E8+'Debt Payoff'!E10+'Debt Payoff'!E4+'Debt Payoff'!E5+'Debt Payoff'!C2,'Debt Payoff'!E8))))</f>
        <v>0</v>
      </c>
      <c r="F140" s="18">
        <f>IF(F139=0,0,MAX(0,F139*(1+'Debt Payoff'!D11/12)-MIN(F139*(1+'Debt Payoff'!D11/12),IF(COUNTIF(B139:E139,"&gt;0")=0,'Debt Payoff'!E11+'Debt Payoff'!E10+'Debt Payoff'!E4+'Debt Payoff'!E5+'Debt Payoff'!E8+'Debt Payoff'!C2,'Debt Payoff'!E11))))</f>
        <v>0</v>
      </c>
      <c r="G140" s="18">
        <f>IF(G139=0,0,MAX(0,G139*(1+'Debt Payoff'!D6/12)-MIN(G139*(1+'Debt Payoff'!D6/12),IF(COUNTIF(B139:F139,"&gt;0")=0,'Debt Payoff'!E6+'Debt Payoff'!E10+'Debt Payoff'!E4+'Debt Payoff'!E5+'Debt Payoff'!E8+'Debt Payoff'!E11+'Debt Payoff'!C2,'Debt Payoff'!E6))))</f>
        <v>0</v>
      </c>
      <c r="H140" s="18">
        <f>IF(H139=0,0,MAX(0,H139*(1+'Debt Payoff'!D7/12)-MIN(H139*(1+'Debt Payoff'!D7/12),IF(COUNTIF(B139:G139,"&gt;0")=0,'Debt Payoff'!E7+'Debt Payoff'!E10+'Debt Payoff'!E4+'Debt Payoff'!E5+'Debt Payoff'!E8+'Debt Payoff'!E11+'Debt Payoff'!E6+'Debt Payoff'!C2,'Debt Payoff'!E7))))</f>
        <v>0</v>
      </c>
      <c r="I140" s="18">
        <f>IF(I139=0,0,MAX(0,I139*(1+'Debt Payoff'!D9/12)-MIN(I139*(1+'Debt Payoff'!D9/12),IF(COUNTIF(B139:H139,"&gt;0")=0,'Debt Payoff'!E9+'Debt Payoff'!E10+'Debt Payoff'!E4+'Debt Payoff'!E5+'Debt Payoff'!E8+'Debt Payoff'!E11+'Debt Payoff'!E6+'Debt Payoff'!E7+'Debt Payoff'!C2,'Debt Payoff'!E9))))</f>
        <v>0</v>
      </c>
      <c r="J140" s="18">
        <f>IF(B139=0,0,B139*'Debt Payoff'!D10/12)</f>
        <v>0</v>
      </c>
      <c r="K140" s="18">
        <f>IF(C139=0,0,C139*'Debt Payoff'!D4/12)</f>
        <v>0</v>
      </c>
      <c r="L140" s="18">
        <f>IF(D139=0,0,D139*'Debt Payoff'!D5/12)</f>
        <v>0</v>
      </c>
      <c r="M140" s="18">
        <f>IF(E139=0,0,E139*'Debt Payoff'!D8/12)</f>
        <v>0</v>
      </c>
      <c r="N140" s="18">
        <f>IF(F139=0,0,F139*'Debt Payoff'!D11/12)</f>
        <v>0</v>
      </c>
      <c r="O140" s="18">
        <f>IF(G139=0,0,G139*'Debt Payoff'!D6/12)</f>
        <v>0</v>
      </c>
      <c r="P140" s="18">
        <f>IF(H139=0,0,H139*'Debt Payoff'!D7/12)</f>
        <v>0</v>
      </c>
      <c r="Q140" s="18">
        <f>IF(I139=0,0,I139*'Debt Payoff'!D9/12)</f>
        <v>0</v>
      </c>
    </row>
    <row r="141" spans="1:17" x14ac:dyDescent="0.25">
      <c r="A141">
        <v>139</v>
      </c>
      <c r="B141" s="18">
        <f>IF(B140=0,0,MAX(0,B140*(1+'Debt Payoff'!D10/12)-MIN(B140*(1+'Debt Payoff'!D10/12),'Debt Payoff'!E10+'Debt Payoff'!C2)))</f>
        <v>0</v>
      </c>
      <c r="C141" s="18">
        <f>IF(C140=0,0,MAX(0,C140*(1+'Debt Payoff'!D4/12)-MIN(C140*(1+'Debt Payoff'!D4/12),IF(COUNTIF(B140:B140,"&gt;0")=0,'Debt Payoff'!E4+'Debt Payoff'!E10+'Debt Payoff'!C2,'Debt Payoff'!E4))))</f>
        <v>0</v>
      </c>
      <c r="D141" s="18">
        <f>IF(D140=0,0,MAX(0,D140*(1+'Debt Payoff'!D5/12)-MIN(D140*(1+'Debt Payoff'!D5/12),IF(COUNTIF(B140:C140,"&gt;0")=0,'Debt Payoff'!E5+'Debt Payoff'!E10+'Debt Payoff'!E4+'Debt Payoff'!C2,'Debt Payoff'!E5))))</f>
        <v>0</v>
      </c>
      <c r="E141" s="18">
        <f>IF(E140=0,0,MAX(0,E140*(1+'Debt Payoff'!D8/12)-MIN(E140*(1+'Debt Payoff'!D8/12),IF(COUNTIF(B140:D140,"&gt;0")=0,'Debt Payoff'!E8+'Debt Payoff'!E10+'Debt Payoff'!E4+'Debt Payoff'!E5+'Debt Payoff'!C2,'Debt Payoff'!E8))))</f>
        <v>0</v>
      </c>
      <c r="F141" s="18">
        <f>IF(F140=0,0,MAX(0,F140*(1+'Debt Payoff'!D11/12)-MIN(F140*(1+'Debt Payoff'!D11/12),IF(COUNTIF(B140:E140,"&gt;0")=0,'Debt Payoff'!E11+'Debt Payoff'!E10+'Debt Payoff'!E4+'Debt Payoff'!E5+'Debt Payoff'!E8+'Debt Payoff'!C2,'Debt Payoff'!E11))))</f>
        <v>0</v>
      </c>
      <c r="G141" s="18">
        <f>IF(G140=0,0,MAX(0,G140*(1+'Debt Payoff'!D6/12)-MIN(G140*(1+'Debt Payoff'!D6/12),IF(COUNTIF(B140:F140,"&gt;0")=0,'Debt Payoff'!E6+'Debt Payoff'!E10+'Debt Payoff'!E4+'Debt Payoff'!E5+'Debt Payoff'!E8+'Debt Payoff'!E11+'Debt Payoff'!C2,'Debt Payoff'!E6))))</f>
        <v>0</v>
      </c>
      <c r="H141" s="18">
        <f>IF(H140=0,0,MAX(0,H140*(1+'Debt Payoff'!D7/12)-MIN(H140*(1+'Debt Payoff'!D7/12),IF(COUNTIF(B140:G140,"&gt;0")=0,'Debt Payoff'!E7+'Debt Payoff'!E10+'Debt Payoff'!E4+'Debt Payoff'!E5+'Debt Payoff'!E8+'Debt Payoff'!E11+'Debt Payoff'!E6+'Debt Payoff'!C2,'Debt Payoff'!E7))))</f>
        <v>0</v>
      </c>
      <c r="I141" s="18">
        <f>IF(I140=0,0,MAX(0,I140*(1+'Debt Payoff'!D9/12)-MIN(I140*(1+'Debt Payoff'!D9/12),IF(COUNTIF(B140:H140,"&gt;0")=0,'Debt Payoff'!E9+'Debt Payoff'!E10+'Debt Payoff'!E4+'Debt Payoff'!E5+'Debt Payoff'!E8+'Debt Payoff'!E11+'Debt Payoff'!E6+'Debt Payoff'!E7+'Debt Payoff'!C2,'Debt Payoff'!E9))))</f>
        <v>0</v>
      </c>
      <c r="J141" s="18">
        <f>IF(B140=0,0,B140*'Debt Payoff'!D10/12)</f>
        <v>0</v>
      </c>
      <c r="K141" s="18">
        <f>IF(C140=0,0,C140*'Debt Payoff'!D4/12)</f>
        <v>0</v>
      </c>
      <c r="L141" s="18">
        <f>IF(D140=0,0,D140*'Debt Payoff'!D5/12)</f>
        <v>0</v>
      </c>
      <c r="M141" s="18">
        <f>IF(E140=0,0,E140*'Debt Payoff'!D8/12)</f>
        <v>0</v>
      </c>
      <c r="N141" s="18">
        <f>IF(F140=0,0,F140*'Debt Payoff'!D11/12)</f>
        <v>0</v>
      </c>
      <c r="O141" s="18">
        <f>IF(G140=0,0,G140*'Debt Payoff'!D6/12)</f>
        <v>0</v>
      </c>
      <c r="P141" s="18">
        <f>IF(H140=0,0,H140*'Debt Payoff'!D7/12)</f>
        <v>0</v>
      </c>
      <c r="Q141" s="18">
        <f>IF(I140=0,0,I140*'Debt Payoff'!D9/12)</f>
        <v>0</v>
      </c>
    </row>
    <row r="142" spans="1:17" x14ac:dyDescent="0.25">
      <c r="A142">
        <v>140</v>
      </c>
      <c r="B142" s="18">
        <f>IF(B141=0,0,MAX(0,B141*(1+'Debt Payoff'!D10/12)-MIN(B141*(1+'Debt Payoff'!D10/12),'Debt Payoff'!E10+'Debt Payoff'!C2)))</f>
        <v>0</v>
      </c>
      <c r="C142" s="18">
        <f>IF(C141=0,0,MAX(0,C141*(1+'Debt Payoff'!D4/12)-MIN(C141*(1+'Debt Payoff'!D4/12),IF(COUNTIF(B141:B141,"&gt;0")=0,'Debt Payoff'!E4+'Debt Payoff'!E10+'Debt Payoff'!C2,'Debt Payoff'!E4))))</f>
        <v>0</v>
      </c>
      <c r="D142" s="18">
        <f>IF(D141=0,0,MAX(0,D141*(1+'Debt Payoff'!D5/12)-MIN(D141*(1+'Debt Payoff'!D5/12),IF(COUNTIF(B141:C141,"&gt;0")=0,'Debt Payoff'!E5+'Debt Payoff'!E10+'Debt Payoff'!E4+'Debt Payoff'!C2,'Debt Payoff'!E5))))</f>
        <v>0</v>
      </c>
      <c r="E142" s="18">
        <f>IF(E141=0,0,MAX(0,E141*(1+'Debt Payoff'!D8/12)-MIN(E141*(1+'Debt Payoff'!D8/12),IF(COUNTIF(B141:D141,"&gt;0")=0,'Debt Payoff'!E8+'Debt Payoff'!E10+'Debt Payoff'!E4+'Debt Payoff'!E5+'Debt Payoff'!C2,'Debt Payoff'!E8))))</f>
        <v>0</v>
      </c>
      <c r="F142" s="18">
        <f>IF(F141=0,0,MAX(0,F141*(1+'Debt Payoff'!D11/12)-MIN(F141*(1+'Debt Payoff'!D11/12),IF(COUNTIF(B141:E141,"&gt;0")=0,'Debt Payoff'!E11+'Debt Payoff'!E10+'Debt Payoff'!E4+'Debt Payoff'!E5+'Debt Payoff'!E8+'Debt Payoff'!C2,'Debt Payoff'!E11))))</f>
        <v>0</v>
      </c>
      <c r="G142" s="18">
        <f>IF(G141=0,0,MAX(0,G141*(1+'Debt Payoff'!D6/12)-MIN(G141*(1+'Debt Payoff'!D6/12),IF(COUNTIF(B141:F141,"&gt;0")=0,'Debt Payoff'!E6+'Debt Payoff'!E10+'Debt Payoff'!E4+'Debt Payoff'!E5+'Debt Payoff'!E8+'Debt Payoff'!E11+'Debt Payoff'!C2,'Debt Payoff'!E6))))</f>
        <v>0</v>
      </c>
      <c r="H142" s="18">
        <f>IF(H141=0,0,MAX(0,H141*(1+'Debt Payoff'!D7/12)-MIN(H141*(1+'Debt Payoff'!D7/12),IF(COUNTIF(B141:G141,"&gt;0")=0,'Debt Payoff'!E7+'Debt Payoff'!E10+'Debt Payoff'!E4+'Debt Payoff'!E5+'Debt Payoff'!E8+'Debt Payoff'!E11+'Debt Payoff'!E6+'Debt Payoff'!C2,'Debt Payoff'!E7))))</f>
        <v>0</v>
      </c>
      <c r="I142" s="18">
        <f>IF(I141=0,0,MAX(0,I141*(1+'Debt Payoff'!D9/12)-MIN(I141*(1+'Debt Payoff'!D9/12),IF(COUNTIF(B141:H141,"&gt;0")=0,'Debt Payoff'!E9+'Debt Payoff'!E10+'Debt Payoff'!E4+'Debt Payoff'!E5+'Debt Payoff'!E8+'Debt Payoff'!E11+'Debt Payoff'!E6+'Debt Payoff'!E7+'Debt Payoff'!C2,'Debt Payoff'!E9))))</f>
        <v>0</v>
      </c>
      <c r="J142" s="18">
        <f>IF(B141=0,0,B141*'Debt Payoff'!D10/12)</f>
        <v>0</v>
      </c>
      <c r="K142" s="18">
        <f>IF(C141=0,0,C141*'Debt Payoff'!D4/12)</f>
        <v>0</v>
      </c>
      <c r="L142" s="18">
        <f>IF(D141=0,0,D141*'Debt Payoff'!D5/12)</f>
        <v>0</v>
      </c>
      <c r="M142" s="18">
        <f>IF(E141=0,0,E141*'Debt Payoff'!D8/12)</f>
        <v>0</v>
      </c>
      <c r="N142" s="18">
        <f>IF(F141=0,0,F141*'Debt Payoff'!D11/12)</f>
        <v>0</v>
      </c>
      <c r="O142" s="18">
        <f>IF(G141=0,0,G141*'Debt Payoff'!D6/12)</f>
        <v>0</v>
      </c>
      <c r="P142" s="18">
        <f>IF(H141=0,0,H141*'Debt Payoff'!D7/12)</f>
        <v>0</v>
      </c>
      <c r="Q142" s="18">
        <f>IF(I141=0,0,I141*'Debt Payoff'!D9/12)</f>
        <v>0</v>
      </c>
    </row>
    <row r="143" spans="1:17" x14ac:dyDescent="0.25">
      <c r="A143">
        <v>141</v>
      </c>
      <c r="B143" s="18">
        <f>IF(B142=0,0,MAX(0,B142*(1+'Debt Payoff'!D10/12)-MIN(B142*(1+'Debt Payoff'!D10/12),'Debt Payoff'!E10+'Debt Payoff'!C2)))</f>
        <v>0</v>
      </c>
      <c r="C143" s="18">
        <f>IF(C142=0,0,MAX(0,C142*(1+'Debt Payoff'!D4/12)-MIN(C142*(1+'Debt Payoff'!D4/12),IF(COUNTIF(B142:B142,"&gt;0")=0,'Debt Payoff'!E4+'Debt Payoff'!E10+'Debt Payoff'!C2,'Debt Payoff'!E4))))</f>
        <v>0</v>
      </c>
      <c r="D143" s="18">
        <f>IF(D142=0,0,MAX(0,D142*(1+'Debt Payoff'!D5/12)-MIN(D142*(1+'Debt Payoff'!D5/12),IF(COUNTIF(B142:C142,"&gt;0")=0,'Debt Payoff'!E5+'Debt Payoff'!E10+'Debt Payoff'!E4+'Debt Payoff'!C2,'Debt Payoff'!E5))))</f>
        <v>0</v>
      </c>
      <c r="E143" s="18">
        <f>IF(E142=0,0,MAX(0,E142*(1+'Debt Payoff'!D8/12)-MIN(E142*(1+'Debt Payoff'!D8/12),IF(COUNTIF(B142:D142,"&gt;0")=0,'Debt Payoff'!E8+'Debt Payoff'!E10+'Debt Payoff'!E4+'Debt Payoff'!E5+'Debt Payoff'!C2,'Debt Payoff'!E8))))</f>
        <v>0</v>
      </c>
      <c r="F143" s="18">
        <f>IF(F142=0,0,MAX(0,F142*(1+'Debt Payoff'!D11/12)-MIN(F142*(1+'Debt Payoff'!D11/12),IF(COUNTIF(B142:E142,"&gt;0")=0,'Debt Payoff'!E11+'Debt Payoff'!E10+'Debt Payoff'!E4+'Debt Payoff'!E5+'Debt Payoff'!E8+'Debt Payoff'!C2,'Debt Payoff'!E11))))</f>
        <v>0</v>
      </c>
      <c r="G143" s="18">
        <f>IF(G142=0,0,MAX(0,G142*(1+'Debt Payoff'!D6/12)-MIN(G142*(1+'Debt Payoff'!D6/12),IF(COUNTIF(B142:F142,"&gt;0")=0,'Debt Payoff'!E6+'Debt Payoff'!E10+'Debt Payoff'!E4+'Debt Payoff'!E5+'Debt Payoff'!E8+'Debt Payoff'!E11+'Debt Payoff'!C2,'Debt Payoff'!E6))))</f>
        <v>0</v>
      </c>
      <c r="H143" s="18">
        <f>IF(H142=0,0,MAX(0,H142*(1+'Debt Payoff'!D7/12)-MIN(H142*(1+'Debt Payoff'!D7/12),IF(COUNTIF(B142:G142,"&gt;0")=0,'Debt Payoff'!E7+'Debt Payoff'!E10+'Debt Payoff'!E4+'Debt Payoff'!E5+'Debt Payoff'!E8+'Debt Payoff'!E11+'Debt Payoff'!E6+'Debt Payoff'!C2,'Debt Payoff'!E7))))</f>
        <v>0</v>
      </c>
      <c r="I143" s="18">
        <f>IF(I142=0,0,MAX(0,I142*(1+'Debt Payoff'!D9/12)-MIN(I142*(1+'Debt Payoff'!D9/12),IF(COUNTIF(B142:H142,"&gt;0")=0,'Debt Payoff'!E9+'Debt Payoff'!E10+'Debt Payoff'!E4+'Debt Payoff'!E5+'Debt Payoff'!E8+'Debt Payoff'!E11+'Debt Payoff'!E6+'Debt Payoff'!E7+'Debt Payoff'!C2,'Debt Payoff'!E9))))</f>
        <v>0</v>
      </c>
      <c r="J143" s="18">
        <f>IF(B142=0,0,B142*'Debt Payoff'!D10/12)</f>
        <v>0</v>
      </c>
      <c r="K143" s="18">
        <f>IF(C142=0,0,C142*'Debt Payoff'!D4/12)</f>
        <v>0</v>
      </c>
      <c r="L143" s="18">
        <f>IF(D142=0,0,D142*'Debt Payoff'!D5/12)</f>
        <v>0</v>
      </c>
      <c r="M143" s="18">
        <f>IF(E142=0,0,E142*'Debt Payoff'!D8/12)</f>
        <v>0</v>
      </c>
      <c r="N143" s="18">
        <f>IF(F142=0,0,F142*'Debt Payoff'!D11/12)</f>
        <v>0</v>
      </c>
      <c r="O143" s="18">
        <f>IF(G142=0,0,G142*'Debt Payoff'!D6/12)</f>
        <v>0</v>
      </c>
      <c r="P143" s="18">
        <f>IF(H142=0,0,H142*'Debt Payoff'!D7/12)</f>
        <v>0</v>
      </c>
      <c r="Q143" s="18">
        <f>IF(I142=0,0,I142*'Debt Payoff'!D9/12)</f>
        <v>0</v>
      </c>
    </row>
    <row r="144" spans="1:17" x14ac:dyDescent="0.25">
      <c r="A144">
        <v>142</v>
      </c>
      <c r="B144" s="18">
        <f>IF(B143=0,0,MAX(0,B143*(1+'Debt Payoff'!D10/12)-MIN(B143*(1+'Debt Payoff'!D10/12),'Debt Payoff'!E10+'Debt Payoff'!C2)))</f>
        <v>0</v>
      </c>
      <c r="C144" s="18">
        <f>IF(C143=0,0,MAX(0,C143*(1+'Debt Payoff'!D4/12)-MIN(C143*(1+'Debt Payoff'!D4/12),IF(COUNTIF(B143:B143,"&gt;0")=0,'Debt Payoff'!E4+'Debt Payoff'!E10+'Debt Payoff'!C2,'Debt Payoff'!E4))))</f>
        <v>0</v>
      </c>
      <c r="D144" s="18">
        <f>IF(D143=0,0,MAX(0,D143*(1+'Debt Payoff'!D5/12)-MIN(D143*(1+'Debt Payoff'!D5/12),IF(COUNTIF(B143:C143,"&gt;0")=0,'Debt Payoff'!E5+'Debt Payoff'!E10+'Debt Payoff'!E4+'Debt Payoff'!C2,'Debt Payoff'!E5))))</f>
        <v>0</v>
      </c>
      <c r="E144" s="18">
        <f>IF(E143=0,0,MAX(0,E143*(1+'Debt Payoff'!D8/12)-MIN(E143*(1+'Debt Payoff'!D8/12),IF(COUNTIF(B143:D143,"&gt;0")=0,'Debt Payoff'!E8+'Debt Payoff'!E10+'Debt Payoff'!E4+'Debt Payoff'!E5+'Debt Payoff'!C2,'Debt Payoff'!E8))))</f>
        <v>0</v>
      </c>
      <c r="F144" s="18">
        <f>IF(F143=0,0,MAX(0,F143*(1+'Debt Payoff'!D11/12)-MIN(F143*(1+'Debt Payoff'!D11/12),IF(COUNTIF(B143:E143,"&gt;0")=0,'Debt Payoff'!E11+'Debt Payoff'!E10+'Debt Payoff'!E4+'Debt Payoff'!E5+'Debt Payoff'!E8+'Debt Payoff'!C2,'Debt Payoff'!E11))))</f>
        <v>0</v>
      </c>
      <c r="G144" s="18">
        <f>IF(G143=0,0,MAX(0,G143*(1+'Debt Payoff'!D6/12)-MIN(G143*(1+'Debt Payoff'!D6/12),IF(COUNTIF(B143:F143,"&gt;0")=0,'Debt Payoff'!E6+'Debt Payoff'!E10+'Debt Payoff'!E4+'Debt Payoff'!E5+'Debt Payoff'!E8+'Debt Payoff'!E11+'Debt Payoff'!C2,'Debt Payoff'!E6))))</f>
        <v>0</v>
      </c>
      <c r="H144" s="18">
        <f>IF(H143=0,0,MAX(0,H143*(1+'Debt Payoff'!D7/12)-MIN(H143*(1+'Debt Payoff'!D7/12),IF(COUNTIF(B143:G143,"&gt;0")=0,'Debt Payoff'!E7+'Debt Payoff'!E10+'Debt Payoff'!E4+'Debt Payoff'!E5+'Debt Payoff'!E8+'Debt Payoff'!E11+'Debt Payoff'!E6+'Debt Payoff'!C2,'Debt Payoff'!E7))))</f>
        <v>0</v>
      </c>
      <c r="I144" s="18">
        <f>IF(I143=0,0,MAX(0,I143*(1+'Debt Payoff'!D9/12)-MIN(I143*(1+'Debt Payoff'!D9/12),IF(COUNTIF(B143:H143,"&gt;0")=0,'Debt Payoff'!E9+'Debt Payoff'!E10+'Debt Payoff'!E4+'Debt Payoff'!E5+'Debt Payoff'!E8+'Debt Payoff'!E11+'Debt Payoff'!E6+'Debt Payoff'!E7+'Debt Payoff'!C2,'Debt Payoff'!E9))))</f>
        <v>0</v>
      </c>
      <c r="J144" s="18">
        <f>IF(B143=0,0,B143*'Debt Payoff'!D10/12)</f>
        <v>0</v>
      </c>
      <c r="K144" s="18">
        <f>IF(C143=0,0,C143*'Debt Payoff'!D4/12)</f>
        <v>0</v>
      </c>
      <c r="L144" s="18">
        <f>IF(D143=0,0,D143*'Debt Payoff'!D5/12)</f>
        <v>0</v>
      </c>
      <c r="M144" s="18">
        <f>IF(E143=0,0,E143*'Debt Payoff'!D8/12)</f>
        <v>0</v>
      </c>
      <c r="N144" s="18">
        <f>IF(F143=0,0,F143*'Debt Payoff'!D11/12)</f>
        <v>0</v>
      </c>
      <c r="O144" s="18">
        <f>IF(G143=0,0,G143*'Debt Payoff'!D6/12)</f>
        <v>0</v>
      </c>
      <c r="P144" s="18">
        <f>IF(H143=0,0,H143*'Debt Payoff'!D7/12)</f>
        <v>0</v>
      </c>
      <c r="Q144" s="18">
        <f>IF(I143=0,0,I143*'Debt Payoff'!D9/12)</f>
        <v>0</v>
      </c>
    </row>
    <row r="145" spans="1:17" x14ac:dyDescent="0.25">
      <c r="A145">
        <v>143</v>
      </c>
      <c r="B145" s="18">
        <f>IF(B144=0,0,MAX(0,B144*(1+'Debt Payoff'!D10/12)-MIN(B144*(1+'Debt Payoff'!D10/12),'Debt Payoff'!E10+'Debt Payoff'!C2)))</f>
        <v>0</v>
      </c>
      <c r="C145" s="18">
        <f>IF(C144=0,0,MAX(0,C144*(1+'Debt Payoff'!D4/12)-MIN(C144*(1+'Debt Payoff'!D4/12),IF(COUNTIF(B144:B144,"&gt;0")=0,'Debt Payoff'!E4+'Debt Payoff'!E10+'Debt Payoff'!C2,'Debt Payoff'!E4))))</f>
        <v>0</v>
      </c>
      <c r="D145" s="18">
        <f>IF(D144=0,0,MAX(0,D144*(1+'Debt Payoff'!D5/12)-MIN(D144*(1+'Debt Payoff'!D5/12),IF(COUNTIF(B144:C144,"&gt;0")=0,'Debt Payoff'!E5+'Debt Payoff'!E10+'Debt Payoff'!E4+'Debt Payoff'!C2,'Debt Payoff'!E5))))</f>
        <v>0</v>
      </c>
      <c r="E145" s="18">
        <f>IF(E144=0,0,MAX(0,E144*(1+'Debt Payoff'!D8/12)-MIN(E144*(1+'Debt Payoff'!D8/12),IF(COUNTIF(B144:D144,"&gt;0")=0,'Debt Payoff'!E8+'Debt Payoff'!E10+'Debt Payoff'!E4+'Debt Payoff'!E5+'Debt Payoff'!C2,'Debt Payoff'!E8))))</f>
        <v>0</v>
      </c>
      <c r="F145" s="18">
        <f>IF(F144=0,0,MAX(0,F144*(1+'Debt Payoff'!D11/12)-MIN(F144*(1+'Debt Payoff'!D11/12),IF(COUNTIF(B144:E144,"&gt;0")=0,'Debt Payoff'!E11+'Debt Payoff'!E10+'Debt Payoff'!E4+'Debt Payoff'!E5+'Debt Payoff'!E8+'Debt Payoff'!C2,'Debt Payoff'!E11))))</f>
        <v>0</v>
      </c>
      <c r="G145" s="18">
        <f>IF(G144=0,0,MAX(0,G144*(1+'Debt Payoff'!D6/12)-MIN(G144*(1+'Debt Payoff'!D6/12),IF(COUNTIF(B144:F144,"&gt;0")=0,'Debt Payoff'!E6+'Debt Payoff'!E10+'Debt Payoff'!E4+'Debt Payoff'!E5+'Debt Payoff'!E8+'Debt Payoff'!E11+'Debt Payoff'!C2,'Debt Payoff'!E6))))</f>
        <v>0</v>
      </c>
      <c r="H145" s="18">
        <f>IF(H144=0,0,MAX(0,H144*(1+'Debt Payoff'!D7/12)-MIN(H144*(1+'Debt Payoff'!D7/12),IF(COUNTIF(B144:G144,"&gt;0")=0,'Debt Payoff'!E7+'Debt Payoff'!E10+'Debt Payoff'!E4+'Debt Payoff'!E5+'Debt Payoff'!E8+'Debt Payoff'!E11+'Debt Payoff'!E6+'Debt Payoff'!C2,'Debt Payoff'!E7))))</f>
        <v>0</v>
      </c>
      <c r="I145" s="18">
        <f>IF(I144=0,0,MAX(0,I144*(1+'Debt Payoff'!D9/12)-MIN(I144*(1+'Debt Payoff'!D9/12),IF(COUNTIF(B144:H144,"&gt;0")=0,'Debt Payoff'!E9+'Debt Payoff'!E10+'Debt Payoff'!E4+'Debt Payoff'!E5+'Debt Payoff'!E8+'Debt Payoff'!E11+'Debt Payoff'!E6+'Debt Payoff'!E7+'Debt Payoff'!C2,'Debt Payoff'!E9))))</f>
        <v>0</v>
      </c>
      <c r="J145" s="18">
        <f>IF(B144=0,0,B144*'Debt Payoff'!D10/12)</f>
        <v>0</v>
      </c>
      <c r="K145" s="18">
        <f>IF(C144=0,0,C144*'Debt Payoff'!D4/12)</f>
        <v>0</v>
      </c>
      <c r="L145" s="18">
        <f>IF(D144=0,0,D144*'Debt Payoff'!D5/12)</f>
        <v>0</v>
      </c>
      <c r="M145" s="18">
        <f>IF(E144=0,0,E144*'Debt Payoff'!D8/12)</f>
        <v>0</v>
      </c>
      <c r="N145" s="18">
        <f>IF(F144=0,0,F144*'Debt Payoff'!D11/12)</f>
        <v>0</v>
      </c>
      <c r="O145" s="18">
        <f>IF(G144=0,0,G144*'Debt Payoff'!D6/12)</f>
        <v>0</v>
      </c>
      <c r="P145" s="18">
        <f>IF(H144=0,0,H144*'Debt Payoff'!D7/12)</f>
        <v>0</v>
      </c>
      <c r="Q145" s="18">
        <f>IF(I144=0,0,I144*'Debt Payoff'!D9/12)</f>
        <v>0</v>
      </c>
    </row>
    <row r="146" spans="1:17" x14ac:dyDescent="0.25">
      <c r="A146">
        <v>144</v>
      </c>
      <c r="B146" s="18">
        <f>IF(B145=0,0,MAX(0,B145*(1+'Debt Payoff'!D10/12)-MIN(B145*(1+'Debt Payoff'!D10/12),'Debt Payoff'!E10+'Debt Payoff'!C2)))</f>
        <v>0</v>
      </c>
      <c r="C146" s="18">
        <f>IF(C145=0,0,MAX(0,C145*(1+'Debt Payoff'!D4/12)-MIN(C145*(1+'Debt Payoff'!D4/12),IF(COUNTIF(B145:B145,"&gt;0")=0,'Debt Payoff'!E4+'Debt Payoff'!E10+'Debt Payoff'!C2,'Debt Payoff'!E4))))</f>
        <v>0</v>
      </c>
      <c r="D146" s="18">
        <f>IF(D145=0,0,MAX(0,D145*(1+'Debt Payoff'!D5/12)-MIN(D145*(1+'Debt Payoff'!D5/12),IF(COUNTIF(B145:C145,"&gt;0")=0,'Debt Payoff'!E5+'Debt Payoff'!E10+'Debt Payoff'!E4+'Debt Payoff'!C2,'Debt Payoff'!E5))))</f>
        <v>0</v>
      </c>
      <c r="E146" s="18">
        <f>IF(E145=0,0,MAX(0,E145*(1+'Debt Payoff'!D8/12)-MIN(E145*(1+'Debt Payoff'!D8/12),IF(COUNTIF(B145:D145,"&gt;0")=0,'Debt Payoff'!E8+'Debt Payoff'!E10+'Debt Payoff'!E4+'Debt Payoff'!E5+'Debt Payoff'!C2,'Debt Payoff'!E8))))</f>
        <v>0</v>
      </c>
      <c r="F146" s="18">
        <f>IF(F145=0,0,MAX(0,F145*(1+'Debt Payoff'!D11/12)-MIN(F145*(1+'Debt Payoff'!D11/12),IF(COUNTIF(B145:E145,"&gt;0")=0,'Debt Payoff'!E11+'Debt Payoff'!E10+'Debt Payoff'!E4+'Debt Payoff'!E5+'Debt Payoff'!E8+'Debt Payoff'!C2,'Debt Payoff'!E11))))</f>
        <v>0</v>
      </c>
      <c r="G146" s="18">
        <f>IF(G145=0,0,MAX(0,G145*(1+'Debt Payoff'!D6/12)-MIN(G145*(1+'Debt Payoff'!D6/12),IF(COUNTIF(B145:F145,"&gt;0")=0,'Debt Payoff'!E6+'Debt Payoff'!E10+'Debt Payoff'!E4+'Debt Payoff'!E5+'Debt Payoff'!E8+'Debt Payoff'!E11+'Debt Payoff'!C2,'Debt Payoff'!E6))))</f>
        <v>0</v>
      </c>
      <c r="H146" s="18">
        <f>IF(H145=0,0,MAX(0,H145*(1+'Debt Payoff'!D7/12)-MIN(H145*(1+'Debt Payoff'!D7/12),IF(COUNTIF(B145:G145,"&gt;0")=0,'Debt Payoff'!E7+'Debt Payoff'!E10+'Debt Payoff'!E4+'Debt Payoff'!E5+'Debt Payoff'!E8+'Debt Payoff'!E11+'Debt Payoff'!E6+'Debt Payoff'!C2,'Debt Payoff'!E7))))</f>
        <v>0</v>
      </c>
      <c r="I146" s="18">
        <f>IF(I145=0,0,MAX(0,I145*(1+'Debt Payoff'!D9/12)-MIN(I145*(1+'Debt Payoff'!D9/12),IF(COUNTIF(B145:H145,"&gt;0")=0,'Debt Payoff'!E9+'Debt Payoff'!E10+'Debt Payoff'!E4+'Debt Payoff'!E5+'Debt Payoff'!E8+'Debt Payoff'!E11+'Debt Payoff'!E6+'Debt Payoff'!E7+'Debt Payoff'!C2,'Debt Payoff'!E9))))</f>
        <v>0</v>
      </c>
      <c r="J146" s="18">
        <f>IF(B145=0,0,B145*'Debt Payoff'!D10/12)</f>
        <v>0</v>
      </c>
      <c r="K146" s="18">
        <f>IF(C145=0,0,C145*'Debt Payoff'!D4/12)</f>
        <v>0</v>
      </c>
      <c r="L146" s="18">
        <f>IF(D145=0,0,D145*'Debt Payoff'!D5/12)</f>
        <v>0</v>
      </c>
      <c r="M146" s="18">
        <f>IF(E145=0,0,E145*'Debt Payoff'!D8/12)</f>
        <v>0</v>
      </c>
      <c r="N146" s="18">
        <f>IF(F145=0,0,F145*'Debt Payoff'!D11/12)</f>
        <v>0</v>
      </c>
      <c r="O146" s="18">
        <f>IF(G145=0,0,G145*'Debt Payoff'!D6/12)</f>
        <v>0</v>
      </c>
      <c r="P146" s="18">
        <f>IF(H145=0,0,H145*'Debt Payoff'!D7/12)</f>
        <v>0</v>
      </c>
      <c r="Q146" s="18">
        <f>IF(I145=0,0,I145*'Debt Payoff'!D9/12)</f>
        <v>0</v>
      </c>
    </row>
    <row r="147" spans="1:17" x14ac:dyDescent="0.25">
      <c r="A147">
        <v>145</v>
      </c>
      <c r="B147" s="18">
        <f>IF(B146=0,0,MAX(0,B146*(1+'Debt Payoff'!D10/12)-MIN(B146*(1+'Debt Payoff'!D10/12),'Debt Payoff'!E10+'Debt Payoff'!C2)))</f>
        <v>0</v>
      </c>
      <c r="C147" s="18">
        <f>IF(C146=0,0,MAX(0,C146*(1+'Debt Payoff'!D4/12)-MIN(C146*(1+'Debt Payoff'!D4/12),IF(COUNTIF(B146:B146,"&gt;0")=0,'Debt Payoff'!E4+'Debt Payoff'!E10+'Debt Payoff'!C2,'Debt Payoff'!E4))))</f>
        <v>0</v>
      </c>
      <c r="D147" s="18">
        <f>IF(D146=0,0,MAX(0,D146*(1+'Debt Payoff'!D5/12)-MIN(D146*(1+'Debt Payoff'!D5/12),IF(COUNTIF(B146:C146,"&gt;0")=0,'Debt Payoff'!E5+'Debt Payoff'!E10+'Debt Payoff'!E4+'Debt Payoff'!C2,'Debt Payoff'!E5))))</f>
        <v>0</v>
      </c>
      <c r="E147" s="18">
        <f>IF(E146=0,0,MAX(0,E146*(1+'Debt Payoff'!D8/12)-MIN(E146*(1+'Debt Payoff'!D8/12),IF(COUNTIF(B146:D146,"&gt;0")=0,'Debt Payoff'!E8+'Debt Payoff'!E10+'Debt Payoff'!E4+'Debt Payoff'!E5+'Debt Payoff'!C2,'Debt Payoff'!E8))))</f>
        <v>0</v>
      </c>
      <c r="F147" s="18">
        <f>IF(F146=0,0,MAX(0,F146*(1+'Debt Payoff'!D11/12)-MIN(F146*(1+'Debt Payoff'!D11/12),IF(COUNTIF(B146:E146,"&gt;0")=0,'Debt Payoff'!E11+'Debt Payoff'!E10+'Debt Payoff'!E4+'Debt Payoff'!E5+'Debt Payoff'!E8+'Debt Payoff'!C2,'Debt Payoff'!E11))))</f>
        <v>0</v>
      </c>
      <c r="G147" s="18">
        <f>IF(G146=0,0,MAX(0,G146*(1+'Debt Payoff'!D6/12)-MIN(G146*(1+'Debt Payoff'!D6/12),IF(COUNTIF(B146:F146,"&gt;0")=0,'Debt Payoff'!E6+'Debt Payoff'!E10+'Debt Payoff'!E4+'Debt Payoff'!E5+'Debt Payoff'!E8+'Debt Payoff'!E11+'Debt Payoff'!C2,'Debt Payoff'!E6))))</f>
        <v>0</v>
      </c>
      <c r="H147" s="18">
        <f>IF(H146=0,0,MAX(0,H146*(1+'Debt Payoff'!D7/12)-MIN(H146*(1+'Debt Payoff'!D7/12),IF(COUNTIF(B146:G146,"&gt;0")=0,'Debt Payoff'!E7+'Debt Payoff'!E10+'Debt Payoff'!E4+'Debt Payoff'!E5+'Debt Payoff'!E8+'Debt Payoff'!E11+'Debt Payoff'!E6+'Debt Payoff'!C2,'Debt Payoff'!E7))))</f>
        <v>0</v>
      </c>
      <c r="I147" s="18">
        <f>IF(I146=0,0,MAX(0,I146*(1+'Debt Payoff'!D9/12)-MIN(I146*(1+'Debt Payoff'!D9/12),IF(COUNTIF(B146:H146,"&gt;0")=0,'Debt Payoff'!E9+'Debt Payoff'!E10+'Debt Payoff'!E4+'Debt Payoff'!E5+'Debt Payoff'!E8+'Debt Payoff'!E11+'Debt Payoff'!E6+'Debt Payoff'!E7+'Debt Payoff'!C2,'Debt Payoff'!E9))))</f>
        <v>0</v>
      </c>
      <c r="J147" s="18">
        <f>IF(B146=0,0,B146*'Debt Payoff'!D10/12)</f>
        <v>0</v>
      </c>
      <c r="K147" s="18">
        <f>IF(C146=0,0,C146*'Debt Payoff'!D4/12)</f>
        <v>0</v>
      </c>
      <c r="L147" s="18">
        <f>IF(D146=0,0,D146*'Debt Payoff'!D5/12)</f>
        <v>0</v>
      </c>
      <c r="M147" s="18">
        <f>IF(E146=0,0,E146*'Debt Payoff'!D8/12)</f>
        <v>0</v>
      </c>
      <c r="N147" s="18">
        <f>IF(F146=0,0,F146*'Debt Payoff'!D11/12)</f>
        <v>0</v>
      </c>
      <c r="O147" s="18">
        <f>IF(G146=0,0,G146*'Debt Payoff'!D6/12)</f>
        <v>0</v>
      </c>
      <c r="P147" s="18">
        <f>IF(H146=0,0,H146*'Debt Payoff'!D7/12)</f>
        <v>0</v>
      </c>
      <c r="Q147" s="18">
        <f>IF(I146=0,0,I146*'Debt Payoff'!D9/12)</f>
        <v>0</v>
      </c>
    </row>
    <row r="148" spans="1:17" x14ac:dyDescent="0.25">
      <c r="A148">
        <v>146</v>
      </c>
      <c r="B148" s="18">
        <f>IF(B147=0,0,MAX(0,B147*(1+'Debt Payoff'!D10/12)-MIN(B147*(1+'Debt Payoff'!D10/12),'Debt Payoff'!E10+'Debt Payoff'!C2)))</f>
        <v>0</v>
      </c>
      <c r="C148" s="18">
        <f>IF(C147=0,0,MAX(0,C147*(1+'Debt Payoff'!D4/12)-MIN(C147*(1+'Debt Payoff'!D4/12),IF(COUNTIF(B147:B147,"&gt;0")=0,'Debt Payoff'!E4+'Debt Payoff'!E10+'Debt Payoff'!C2,'Debt Payoff'!E4))))</f>
        <v>0</v>
      </c>
      <c r="D148" s="18">
        <f>IF(D147=0,0,MAX(0,D147*(1+'Debt Payoff'!D5/12)-MIN(D147*(1+'Debt Payoff'!D5/12),IF(COUNTIF(B147:C147,"&gt;0")=0,'Debt Payoff'!E5+'Debt Payoff'!E10+'Debt Payoff'!E4+'Debt Payoff'!C2,'Debt Payoff'!E5))))</f>
        <v>0</v>
      </c>
      <c r="E148" s="18">
        <f>IF(E147=0,0,MAX(0,E147*(1+'Debt Payoff'!D8/12)-MIN(E147*(1+'Debt Payoff'!D8/12),IF(COUNTIF(B147:D147,"&gt;0")=0,'Debt Payoff'!E8+'Debt Payoff'!E10+'Debt Payoff'!E4+'Debt Payoff'!E5+'Debt Payoff'!C2,'Debt Payoff'!E8))))</f>
        <v>0</v>
      </c>
      <c r="F148" s="18">
        <f>IF(F147=0,0,MAX(0,F147*(1+'Debt Payoff'!D11/12)-MIN(F147*(1+'Debt Payoff'!D11/12),IF(COUNTIF(B147:E147,"&gt;0")=0,'Debt Payoff'!E11+'Debt Payoff'!E10+'Debt Payoff'!E4+'Debt Payoff'!E5+'Debt Payoff'!E8+'Debt Payoff'!C2,'Debt Payoff'!E11))))</f>
        <v>0</v>
      </c>
      <c r="G148" s="18">
        <f>IF(G147=0,0,MAX(0,G147*(1+'Debt Payoff'!D6/12)-MIN(G147*(1+'Debt Payoff'!D6/12),IF(COUNTIF(B147:F147,"&gt;0")=0,'Debt Payoff'!E6+'Debt Payoff'!E10+'Debt Payoff'!E4+'Debt Payoff'!E5+'Debt Payoff'!E8+'Debt Payoff'!E11+'Debt Payoff'!C2,'Debt Payoff'!E6))))</f>
        <v>0</v>
      </c>
      <c r="H148" s="18">
        <f>IF(H147=0,0,MAX(0,H147*(1+'Debt Payoff'!D7/12)-MIN(H147*(1+'Debt Payoff'!D7/12),IF(COUNTIF(B147:G147,"&gt;0")=0,'Debt Payoff'!E7+'Debt Payoff'!E10+'Debt Payoff'!E4+'Debt Payoff'!E5+'Debt Payoff'!E8+'Debt Payoff'!E11+'Debt Payoff'!E6+'Debt Payoff'!C2,'Debt Payoff'!E7))))</f>
        <v>0</v>
      </c>
      <c r="I148" s="18">
        <f>IF(I147=0,0,MAX(0,I147*(1+'Debt Payoff'!D9/12)-MIN(I147*(1+'Debt Payoff'!D9/12),IF(COUNTIF(B147:H147,"&gt;0")=0,'Debt Payoff'!E9+'Debt Payoff'!E10+'Debt Payoff'!E4+'Debt Payoff'!E5+'Debt Payoff'!E8+'Debt Payoff'!E11+'Debt Payoff'!E6+'Debt Payoff'!E7+'Debt Payoff'!C2,'Debt Payoff'!E9))))</f>
        <v>0</v>
      </c>
      <c r="J148" s="18">
        <f>IF(B147=0,0,B147*'Debt Payoff'!D10/12)</f>
        <v>0</v>
      </c>
      <c r="K148" s="18">
        <f>IF(C147=0,0,C147*'Debt Payoff'!D4/12)</f>
        <v>0</v>
      </c>
      <c r="L148" s="18">
        <f>IF(D147=0,0,D147*'Debt Payoff'!D5/12)</f>
        <v>0</v>
      </c>
      <c r="M148" s="18">
        <f>IF(E147=0,0,E147*'Debt Payoff'!D8/12)</f>
        <v>0</v>
      </c>
      <c r="N148" s="18">
        <f>IF(F147=0,0,F147*'Debt Payoff'!D11/12)</f>
        <v>0</v>
      </c>
      <c r="O148" s="18">
        <f>IF(G147=0,0,G147*'Debt Payoff'!D6/12)</f>
        <v>0</v>
      </c>
      <c r="P148" s="18">
        <f>IF(H147=0,0,H147*'Debt Payoff'!D7/12)</f>
        <v>0</v>
      </c>
      <c r="Q148" s="18">
        <f>IF(I147=0,0,I147*'Debt Payoff'!D9/12)</f>
        <v>0</v>
      </c>
    </row>
    <row r="149" spans="1:17" x14ac:dyDescent="0.25">
      <c r="A149">
        <v>147</v>
      </c>
      <c r="B149" s="18">
        <f>IF(B148=0,0,MAX(0,B148*(1+'Debt Payoff'!D10/12)-MIN(B148*(1+'Debt Payoff'!D10/12),'Debt Payoff'!E10+'Debt Payoff'!C2)))</f>
        <v>0</v>
      </c>
      <c r="C149" s="18">
        <f>IF(C148=0,0,MAX(0,C148*(1+'Debt Payoff'!D4/12)-MIN(C148*(1+'Debt Payoff'!D4/12),IF(COUNTIF(B148:B148,"&gt;0")=0,'Debt Payoff'!E4+'Debt Payoff'!E10+'Debt Payoff'!C2,'Debt Payoff'!E4))))</f>
        <v>0</v>
      </c>
      <c r="D149" s="18">
        <f>IF(D148=0,0,MAX(0,D148*(1+'Debt Payoff'!D5/12)-MIN(D148*(1+'Debt Payoff'!D5/12),IF(COUNTIF(B148:C148,"&gt;0")=0,'Debt Payoff'!E5+'Debt Payoff'!E10+'Debt Payoff'!E4+'Debt Payoff'!C2,'Debt Payoff'!E5))))</f>
        <v>0</v>
      </c>
      <c r="E149" s="18">
        <f>IF(E148=0,0,MAX(0,E148*(1+'Debt Payoff'!D8/12)-MIN(E148*(1+'Debt Payoff'!D8/12),IF(COUNTIF(B148:D148,"&gt;0")=0,'Debt Payoff'!E8+'Debt Payoff'!E10+'Debt Payoff'!E4+'Debt Payoff'!E5+'Debt Payoff'!C2,'Debt Payoff'!E8))))</f>
        <v>0</v>
      </c>
      <c r="F149" s="18">
        <f>IF(F148=0,0,MAX(0,F148*(1+'Debt Payoff'!D11/12)-MIN(F148*(1+'Debt Payoff'!D11/12),IF(COUNTIF(B148:E148,"&gt;0")=0,'Debt Payoff'!E11+'Debt Payoff'!E10+'Debt Payoff'!E4+'Debt Payoff'!E5+'Debt Payoff'!E8+'Debt Payoff'!C2,'Debt Payoff'!E11))))</f>
        <v>0</v>
      </c>
      <c r="G149" s="18">
        <f>IF(G148=0,0,MAX(0,G148*(1+'Debt Payoff'!D6/12)-MIN(G148*(1+'Debt Payoff'!D6/12),IF(COUNTIF(B148:F148,"&gt;0")=0,'Debt Payoff'!E6+'Debt Payoff'!E10+'Debt Payoff'!E4+'Debt Payoff'!E5+'Debt Payoff'!E8+'Debt Payoff'!E11+'Debt Payoff'!C2,'Debt Payoff'!E6))))</f>
        <v>0</v>
      </c>
      <c r="H149" s="18">
        <f>IF(H148=0,0,MAX(0,H148*(1+'Debt Payoff'!D7/12)-MIN(H148*(1+'Debt Payoff'!D7/12),IF(COUNTIF(B148:G148,"&gt;0")=0,'Debt Payoff'!E7+'Debt Payoff'!E10+'Debt Payoff'!E4+'Debt Payoff'!E5+'Debt Payoff'!E8+'Debt Payoff'!E11+'Debt Payoff'!E6+'Debt Payoff'!C2,'Debt Payoff'!E7))))</f>
        <v>0</v>
      </c>
      <c r="I149" s="18">
        <f>IF(I148=0,0,MAX(0,I148*(1+'Debt Payoff'!D9/12)-MIN(I148*(1+'Debt Payoff'!D9/12),IF(COUNTIF(B148:H148,"&gt;0")=0,'Debt Payoff'!E9+'Debt Payoff'!E10+'Debt Payoff'!E4+'Debt Payoff'!E5+'Debt Payoff'!E8+'Debt Payoff'!E11+'Debt Payoff'!E6+'Debt Payoff'!E7+'Debt Payoff'!C2,'Debt Payoff'!E9))))</f>
        <v>0</v>
      </c>
      <c r="J149" s="18">
        <f>IF(B148=0,0,B148*'Debt Payoff'!D10/12)</f>
        <v>0</v>
      </c>
      <c r="K149" s="18">
        <f>IF(C148=0,0,C148*'Debt Payoff'!D4/12)</f>
        <v>0</v>
      </c>
      <c r="L149" s="18">
        <f>IF(D148=0,0,D148*'Debt Payoff'!D5/12)</f>
        <v>0</v>
      </c>
      <c r="M149" s="18">
        <f>IF(E148=0,0,E148*'Debt Payoff'!D8/12)</f>
        <v>0</v>
      </c>
      <c r="N149" s="18">
        <f>IF(F148=0,0,F148*'Debt Payoff'!D11/12)</f>
        <v>0</v>
      </c>
      <c r="O149" s="18">
        <f>IF(G148=0,0,G148*'Debt Payoff'!D6/12)</f>
        <v>0</v>
      </c>
      <c r="P149" s="18">
        <f>IF(H148=0,0,H148*'Debt Payoff'!D7/12)</f>
        <v>0</v>
      </c>
      <c r="Q149" s="18">
        <f>IF(I148=0,0,I148*'Debt Payoff'!D9/12)</f>
        <v>0</v>
      </c>
    </row>
    <row r="150" spans="1:17" x14ac:dyDescent="0.25">
      <c r="A150">
        <v>148</v>
      </c>
      <c r="B150" s="18">
        <f>IF(B149=0,0,MAX(0,B149*(1+'Debt Payoff'!D10/12)-MIN(B149*(1+'Debt Payoff'!D10/12),'Debt Payoff'!E10+'Debt Payoff'!C2)))</f>
        <v>0</v>
      </c>
      <c r="C150" s="18">
        <f>IF(C149=0,0,MAX(0,C149*(1+'Debt Payoff'!D4/12)-MIN(C149*(1+'Debt Payoff'!D4/12),IF(COUNTIF(B149:B149,"&gt;0")=0,'Debt Payoff'!E4+'Debt Payoff'!E10+'Debt Payoff'!C2,'Debt Payoff'!E4))))</f>
        <v>0</v>
      </c>
      <c r="D150" s="18">
        <f>IF(D149=0,0,MAX(0,D149*(1+'Debt Payoff'!D5/12)-MIN(D149*(1+'Debt Payoff'!D5/12),IF(COUNTIF(B149:C149,"&gt;0")=0,'Debt Payoff'!E5+'Debt Payoff'!E10+'Debt Payoff'!E4+'Debt Payoff'!C2,'Debt Payoff'!E5))))</f>
        <v>0</v>
      </c>
      <c r="E150" s="18">
        <f>IF(E149=0,0,MAX(0,E149*(1+'Debt Payoff'!D8/12)-MIN(E149*(1+'Debt Payoff'!D8/12),IF(COUNTIF(B149:D149,"&gt;0")=0,'Debt Payoff'!E8+'Debt Payoff'!E10+'Debt Payoff'!E4+'Debt Payoff'!E5+'Debt Payoff'!C2,'Debt Payoff'!E8))))</f>
        <v>0</v>
      </c>
      <c r="F150" s="18">
        <f>IF(F149=0,0,MAX(0,F149*(1+'Debt Payoff'!D11/12)-MIN(F149*(1+'Debt Payoff'!D11/12),IF(COUNTIF(B149:E149,"&gt;0")=0,'Debt Payoff'!E11+'Debt Payoff'!E10+'Debt Payoff'!E4+'Debt Payoff'!E5+'Debt Payoff'!E8+'Debt Payoff'!C2,'Debt Payoff'!E11))))</f>
        <v>0</v>
      </c>
      <c r="G150" s="18">
        <f>IF(G149=0,0,MAX(0,G149*(1+'Debt Payoff'!D6/12)-MIN(G149*(1+'Debt Payoff'!D6/12),IF(COUNTIF(B149:F149,"&gt;0")=0,'Debt Payoff'!E6+'Debt Payoff'!E10+'Debt Payoff'!E4+'Debt Payoff'!E5+'Debt Payoff'!E8+'Debt Payoff'!E11+'Debt Payoff'!C2,'Debt Payoff'!E6))))</f>
        <v>0</v>
      </c>
      <c r="H150" s="18">
        <f>IF(H149=0,0,MAX(0,H149*(1+'Debt Payoff'!D7/12)-MIN(H149*(1+'Debt Payoff'!D7/12),IF(COUNTIF(B149:G149,"&gt;0")=0,'Debt Payoff'!E7+'Debt Payoff'!E10+'Debt Payoff'!E4+'Debt Payoff'!E5+'Debt Payoff'!E8+'Debt Payoff'!E11+'Debt Payoff'!E6+'Debt Payoff'!C2,'Debt Payoff'!E7))))</f>
        <v>0</v>
      </c>
      <c r="I150" s="18">
        <f>IF(I149=0,0,MAX(0,I149*(1+'Debt Payoff'!D9/12)-MIN(I149*(1+'Debt Payoff'!D9/12),IF(COUNTIF(B149:H149,"&gt;0")=0,'Debt Payoff'!E9+'Debt Payoff'!E10+'Debt Payoff'!E4+'Debt Payoff'!E5+'Debt Payoff'!E8+'Debt Payoff'!E11+'Debt Payoff'!E6+'Debt Payoff'!E7+'Debt Payoff'!C2,'Debt Payoff'!E9))))</f>
        <v>0</v>
      </c>
      <c r="J150" s="18">
        <f>IF(B149=0,0,B149*'Debt Payoff'!D10/12)</f>
        <v>0</v>
      </c>
      <c r="K150" s="18">
        <f>IF(C149=0,0,C149*'Debt Payoff'!D4/12)</f>
        <v>0</v>
      </c>
      <c r="L150" s="18">
        <f>IF(D149=0,0,D149*'Debt Payoff'!D5/12)</f>
        <v>0</v>
      </c>
      <c r="M150" s="18">
        <f>IF(E149=0,0,E149*'Debt Payoff'!D8/12)</f>
        <v>0</v>
      </c>
      <c r="N150" s="18">
        <f>IF(F149=0,0,F149*'Debt Payoff'!D11/12)</f>
        <v>0</v>
      </c>
      <c r="O150" s="18">
        <f>IF(G149=0,0,G149*'Debt Payoff'!D6/12)</f>
        <v>0</v>
      </c>
      <c r="P150" s="18">
        <f>IF(H149=0,0,H149*'Debt Payoff'!D7/12)</f>
        <v>0</v>
      </c>
      <c r="Q150" s="18">
        <f>IF(I149=0,0,I149*'Debt Payoff'!D9/12)</f>
        <v>0</v>
      </c>
    </row>
    <row r="151" spans="1:17" x14ac:dyDescent="0.25">
      <c r="A151">
        <v>149</v>
      </c>
      <c r="B151" s="18">
        <f>IF(B150=0,0,MAX(0,B150*(1+'Debt Payoff'!D10/12)-MIN(B150*(1+'Debt Payoff'!D10/12),'Debt Payoff'!E10+'Debt Payoff'!C2)))</f>
        <v>0</v>
      </c>
      <c r="C151" s="18">
        <f>IF(C150=0,0,MAX(0,C150*(1+'Debt Payoff'!D4/12)-MIN(C150*(1+'Debt Payoff'!D4/12),IF(COUNTIF(B150:B150,"&gt;0")=0,'Debt Payoff'!E4+'Debt Payoff'!E10+'Debt Payoff'!C2,'Debt Payoff'!E4))))</f>
        <v>0</v>
      </c>
      <c r="D151" s="18">
        <f>IF(D150=0,0,MAX(0,D150*(1+'Debt Payoff'!D5/12)-MIN(D150*(1+'Debt Payoff'!D5/12),IF(COUNTIF(B150:C150,"&gt;0")=0,'Debt Payoff'!E5+'Debt Payoff'!E10+'Debt Payoff'!E4+'Debt Payoff'!C2,'Debt Payoff'!E5))))</f>
        <v>0</v>
      </c>
      <c r="E151" s="18">
        <f>IF(E150=0,0,MAX(0,E150*(1+'Debt Payoff'!D8/12)-MIN(E150*(1+'Debt Payoff'!D8/12),IF(COUNTIF(B150:D150,"&gt;0")=0,'Debt Payoff'!E8+'Debt Payoff'!E10+'Debt Payoff'!E4+'Debt Payoff'!E5+'Debt Payoff'!C2,'Debt Payoff'!E8))))</f>
        <v>0</v>
      </c>
      <c r="F151" s="18">
        <f>IF(F150=0,0,MAX(0,F150*(1+'Debt Payoff'!D11/12)-MIN(F150*(1+'Debt Payoff'!D11/12),IF(COUNTIF(B150:E150,"&gt;0")=0,'Debt Payoff'!E11+'Debt Payoff'!E10+'Debt Payoff'!E4+'Debt Payoff'!E5+'Debt Payoff'!E8+'Debt Payoff'!C2,'Debt Payoff'!E11))))</f>
        <v>0</v>
      </c>
      <c r="G151" s="18">
        <f>IF(G150=0,0,MAX(0,G150*(1+'Debt Payoff'!D6/12)-MIN(G150*(1+'Debt Payoff'!D6/12),IF(COUNTIF(B150:F150,"&gt;0")=0,'Debt Payoff'!E6+'Debt Payoff'!E10+'Debt Payoff'!E4+'Debt Payoff'!E5+'Debt Payoff'!E8+'Debt Payoff'!E11+'Debt Payoff'!C2,'Debt Payoff'!E6))))</f>
        <v>0</v>
      </c>
      <c r="H151" s="18">
        <f>IF(H150=0,0,MAX(0,H150*(1+'Debt Payoff'!D7/12)-MIN(H150*(1+'Debt Payoff'!D7/12),IF(COUNTIF(B150:G150,"&gt;0")=0,'Debt Payoff'!E7+'Debt Payoff'!E10+'Debt Payoff'!E4+'Debt Payoff'!E5+'Debt Payoff'!E8+'Debt Payoff'!E11+'Debt Payoff'!E6+'Debt Payoff'!C2,'Debt Payoff'!E7))))</f>
        <v>0</v>
      </c>
      <c r="I151" s="18">
        <f>IF(I150=0,0,MAX(0,I150*(1+'Debt Payoff'!D9/12)-MIN(I150*(1+'Debt Payoff'!D9/12),IF(COUNTIF(B150:H150,"&gt;0")=0,'Debt Payoff'!E9+'Debt Payoff'!E10+'Debt Payoff'!E4+'Debt Payoff'!E5+'Debt Payoff'!E8+'Debt Payoff'!E11+'Debt Payoff'!E6+'Debt Payoff'!E7+'Debt Payoff'!C2,'Debt Payoff'!E9))))</f>
        <v>0</v>
      </c>
      <c r="J151" s="18">
        <f>IF(B150=0,0,B150*'Debt Payoff'!D10/12)</f>
        <v>0</v>
      </c>
      <c r="K151" s="18">
        <f>IF(C150=0,0,C150*'Debt Payoff'!D4/12)</f>
        <v>0</v>
      </c>
      <c r="L151" s="18">
        <f>IF(D150=0,0,D150*'Debt Payoff'!D5/12)</f>
        <v>0</v>
      </c>
      <c r="M151" s="18">
        <f>IF(E150=0,0,E150*'Debt Payoff'!D8/12)</f>
        <v>0</v>
      </c>
      <c r="N151" s="18">
        <f>IF(F150=0,0,F150*'Debt Payoff'!D11/12)</f>
        <v>0</v>
      </c>
      <c r="O151" s="18">
        <f>IF(G150=0,0,G150*'Debt Payoff'!D6/12)</f>
        <v>0</v>
      </c>
      <c r="P151" s="18">
        <f>IF(H150=0,0,H150*'Debt Payoff'!D7/12)</f>
        <v>0</v>
      </c>
      <c r="Q151" s="18">
        <f>IF(I150=0,0,I150*'Debt Payoff'!D9/12)</f>
        <v>0</v>
      </c>
    </row>
    <row r="152" spans="1:17" x14ac:dyDescent="0.25">
      <c r="A152">
        <v>150</v>
      </c>
      <c r="B152" s="18">
        <f>IF(B151=0,0,MAX(0,B151*(1+'Debt Payoff'!D10/12)-MIN(B151*(1+'Debt Payoff'!D10/12),'Debt Payoff'!E10+'Debt Payoff'!C2)))</f>
        <v>0</v>
      </c>
      <c r="C152" s="18">
        <f>IF(C151=0,0,MAX(0,C151*(1+'Debt Payoff'!D4/12)-MIN(C151*(1+'Debt Payoff'!D4/12),IF(COUNTIF(B151:B151,"&gt;0")=0,'Debt Payoff'!E4+'Debt Payoff'!E10+'Debt Payoff'!C2,'Debt Payoff'!E4))))</f>
        <v>0</v>
      </c>
      <c r="D152" s="18">
        <f>IF(D151=0,0,MAX(0,D151*(1+'Debt Payoff'!D5/12)-MIN(D151*(1+'Debt Payoff'!D5/12),IF(COUNTIF(B151:C151,"&gt;0")=0,'Debt Payoff'!E5+'Debt Payoff'!E10+'Debt Payoff'!E4+'Debt Payoff'!C2,'Debt Payoff'!E5))))</f>
        <v>0</v>
      </c>
      <c r="E152" s="18">
        <f>IF(E151=0,0,MAX(0,E151*(1+'Debt Payoff'!D8/12)-MIN(E151*(1+'Debt Payoff'!D8/12),IF(COUNTIF(B151:D151,"&gt;0")=0,'Debt Payoff'!E8+'Debt Payoff'!E10+'Debt Payoff'!E4+'Debt Payoff'!E5+'Debt Payoff'!C2,'Debt Payoff'!E8))))</f>
        <v>0</v>
      </c>
      <c r="F152" s="18">
        <f>IF(F151=0,0,MAX(0,F151*(1+'Debt Payoff'!D11/12)-MIN(F151*(1+'Debt Payoff'!D11/12),IF(COUNTIF(B151:E151,"&gt;0")=0,'Debt Payoff'!E11+'Debt Payoff'!E10+'Debt Payoff'!E4+'Debt Payoff'!E5+'Debt Payoff'!E8+'Debt Payoff'!C2,'Debt Payoff'!E11))))</f>
        <v>0</v>
      </c>
      <c r="G152" s="18">
        <f>IF(G151=0,0,MAX(0,G151*(1+'Debt Payoff'!D6/12)-MIN(G151*(1+'Debt Payoff'!D6/12),IF(COUNTIF(B151:F151,"&gt;0")=0,'Debt Payoff'!E6+'Debt Payoff'!E10+'Debt Payoff'!E4+'Debt Payoff'!E5+'Debt Payoff'!E8+'Debt Payoff'!E11+'Debt Payoff'!C2,'Debt Payoff'!E6))))</f>
        <v>0</v>
      </c>
      <c r="H152" s="18">
        <f>IF(H151=0,0,MAX(0,H151*(1+'Debt Payoff'!D7/12)-MIN(H151*(1+'Debt Payoff'!D7/12),IF(COUNTIF(B151:G151,"&gt;0")=0,'Debt Payoff'!E7+'Debt Payoff'!E10+'Debt Payoff'!E4+'Debt Payoff'!E5+'Debt Payoff'!E8+'Debt Payoff'!E11+'Debt Payoff'!E6+'Debt Payoff'!C2,'Debt Payoff'!E7))))</f>
        <v>0</v>
      </c>
      <c r="I152" s="18">
        <f>IF(I151=0,0,MAX(0,I151*(1+'Debt Payoff'!D9/12)-MIN(I151*(1+'Debt Payoff'!D9/12),IF(COUNTIF(B151:H151,"&gt;0")=0,'Debt Payoff'!E9+'Debt Payoff'!E10+'Debt Payoff'!E4+'Debt Payoff'!E5+'Debt Payoff'!E8+'Debt Payoff'!E11+'Debt Payoff'!E6+'Debt Payoff'!E7+'Debt Payoff'!C2,'Debt Payoff'!E9))))</f>
        <v>0</v>
      </c>
      <c r="J152" s="18">
        <f>IF(B151=0,0,B151*'Debt Payoff'!D10/12)</f>
        <v>0</v>
      </c>
      <c r="K152" s="18">
        <f>IF(C151=0,0,C151*'Debt Payoff'!D4/12)</f>
        <v>0</v>
      </c>
      <c r="L152" s="18">
        <f>IF(D151=0,0,D151*'Debt Payoff'!D5/12)</f>
        <v>0</v>
      </c>
      <c r="M152" s="18">
        <f>IF(E151=0,0,E151*'Debt Payoff'!D8/12)</f>
        <v>0</v>
      </c>
      <c r="N152" s="18">
        <f>IF(F151=0,0,F151*'Debt Payoff'!D11/12)</f>
        <v>0</v>
      </c>
      <c r="O152" s="18">
        <f>IF(G151=0,0,G151*'Debt Payoff'!D6/12)</f>
        <v>0</v>
      </c>
      <c r="P152" s="18">
        <f>IF(H151=0,0,H151*'Debt Payoff'!D7/12)</f>
        <v>0</v>
      </c>
      <c r="Q152" s="18">
        <f>IF(I151=0,0,I151*'Debt Payoff'!D9/12)</f>
        <v>0</v>
      </c>
    </row>
    <row r="153" spans="1:17" x14ac:dyDescent="0.25">
      <c r="A153">
        <v>151</v>
      </c>
      <c r="B153" s="18">
        <f>IF(B152=0,0,MAX(0,B152*(1+'Debt Payoff'!D10/12)-MIN(B152*(1+'Debt Payoff'!D10/12),'Debt Payoff'!E10+'Debt Payoff'!C2)))</f>
        <v>0</v>
      </c>
      <c r="C153" s="18">
        <f>IF(C152=0,0,MAX(0,C152*(1+'Debt Payoff'!D4/12)-MIN(C152*(1+'Debt Payoff'!D4/12),IF(COUNTIF(B152:B152,"&gt;0")=0,'Debt Payoff'!E4+'Debt Payoff'!E10+'Debt Payoff'!C2,'Debt Payoff'!E4))))</f>
        <v>0</v>
      </c>
      <c r="D153" s="18">
        <f>IF(D152=0,0,MAX(0,D152*(1+'Debt Payoff'!D5/12)-MIN(D152*(1+'Debt Payoff'!D5/12),IF(COUNTIF(B152:C152,"&gt;0")=0,'Debt Payoff'!E5+'Debt Payoff'!E10+'Debt Payoff'!E4+'Debt Payoff'!C2,'Debt Payoff'!E5))))</f>
        <v>0</v>
      </c>
      <c r="E153" s="18">
        <f>IF(E152=0,0,MAX(0,E152*(1+'Debt Payoff'!D8/12)-MIN(E152*(1+'Debt Payoff'!D8/12),IF(COUNTIF(B152:D152,"&gt;0")=0,'Debt Payoff'!E8+'Debt Payoff'!E10+'Debt Payoff'!E4+'Debt Payoff'!E5+'Debt Payoff'!C2,'Debt Payoff'!E8))))</f>
        <v>0</v>
      </c>
      <c r="F153" s="18">
        <f>IF(F152=0,0,MAX(0,F152*(1+'Debt Payoff'!D11/12)-MIN(F152*(1+'Debt Payoff'!D11/12),IF(COUNTIF(B152:E152,"&gt;0")=0,'Debt Payoff'!E11+'Debt Payoff'!E10+'Debt Payoff'!E4+'Debt Payoff'!E5+'Debt Payoff'!E8+'Debt Payoff'!C2,'Debt Payoff'!E11))))</f>
        <v>0</v>
      </c>
      <c r="G153" s="18">
        <f>IF(G152=0,0,MAX(0,G152*(1+'Debt Payoff'!D6/12)-MIN(G152*(1+'Debt Payoff'!D6/12),IF(COUNTIF(B152:F152,"&gt;0")=0,'Debt Payoff'!E6+'Debt Payoff'!E10+'Debt Payoff'!E4+'Debt Payoff'!E5+'Debt Payoff'!E8+'Debt Payoff'!E11+'Debt Payoff'!C2,'Debt Payoff'!E6))))</f>
        <v>0</v>
      </c>
      <c r="H153" s="18">
        <f>IF(H152=0,0,MAX(0,H152*(1+'Debt Payoff'!D7/12)-MIN(H152*(1+'Debt Payoff'!D7/12),IF(COUNTIF(B152:G152,"&gt;0")=0,'Debt Payoff'!E7+'Debt Payoff'!E10+'Debt Payoff'!E4+'Debt Payoff'!E5+'Debt Payoff'!E8+'Debt Payoff'!E11+'Debt Payoff'!E6+'Debt Payoff'!C2,'Debt Payoff'!E7))))</f>
        <v>0</v>
      </c>
      <c r="I153" s="18">
        <f>IF(I152=0,0,MAX(0,I152*(1+'Debt Payoff'!D9/12)-MIN(I152*(1+'Debt Payoff'!D9/12),IF(COUNTIF(B152:H152,"&gt;0")=0,'Debt Payoff'!E9+'Debt Payoff'!E10+'Debt Payoff'!E4+'Debt Payoff'!E5+'Debt Payoff'!E8+'Debt Payoff'!E11+'Debt Payoff'!E6+'Debt Payoff'!E7+'Debt Payoff'!C2,'Debt Payoff'!E9))))</f>
        <v>0</v>
      </c>
      <c r="J153" s="18">
        <f>IF(B152=0,0,B152*'Debt Payoff'!D10/12)</f>
        <v>0</v>
      </c>
      <c r="K153" s="18">
        <f>IF(C152=0,0,C152*'Debt Payoff'!D4/12)</f>
        <v>0</v>
      </c>
      <c r="L153" s="18">
        <f>IF(D152=0,0,D152*'Debt Payoff'!D5/12)</f>
        <v>0</v>
      </c>
      <c r="M153" s="18">
        <f>IF(E152=0,0,E152*'Debt Payoff'!D8/12)</f>
        <v>0</v>
      </c>
      <c r="N153" s="18">
        <f>IF(F152=0,0,F152*'Debt Payoff'!D11/12)</f>
        <v>0</v>
      </c>
      <c r="O153" s="18">
        <f>IF(G152=0,0,G152*'Debt Payoff'!D6/12)</f>
        <v>0</v>
      </c>
      <c r="P153" s="18">
        <f>IF(H152=0,0,H152*'Debt Payoff'!D7/12)</f>
        <v>0</v>
      </c>
      <c r="Q153" s="18">
        <f>IF(I152=0,0,I152*'Debt Payoff'!D9/12)</f>
        <v>0</v>
      </c>
    </row>
    <row r="154" spans="1:17" x14ac:dyDescent="0.25">
      <c r="A154">
        <v>152</v>
      </c>
      <c r="B154" s="18">
        <f>IF(B153=0,0,MAX(0,B153*(1+'Debt Payoff'!D10/12)-MIN(B153*(1+'Debt Payoff'!D10/12),'Debt Payoff'!E10+'Debt Payoff'!C2)))</f>
        <v>0</v>
      </c>
      <c r="C154" s="18">
        <f>IF(C153=0,0,MAX(0,C153*(1+'Debt Payoff'!D4/12)-MIN(C153*(1+'Debt Payoff'!D4/12),IF(COUNTIF(B153:B153,"&gt;0")=0,'Debt Payoff'!E4+'Debt Payoff'!E10+'Debt Payoff'!C2,'Debt Payoff'!E4))))</f>
        <v>0</v>
      </c>
      <c r="D154" s="18">
        <f>IF(D153=0,0,MAX(0,D153*(1+'Debt Payoff'!D5/12)-MIN(D153*(1+'Debt Payoff'!D5/12),IF(COUNTIF(B153:C153,"&gt;0")=0,'Debt Payoff'!E5+'Debt Payoff'!E10+'Debt Payoff'!E4+'Debt Payoff'!C2,'Debt Payoff'!E5))))</f>
        <v>0</v>
      </c>
      <c r="E154" s="18">
        <f>IF(E153=0,0,MAX(0,E153*(1+'Debt Payoff'!D8/12)-MIN(E153*(1+'Debt Payoff'!D8/12),IF(COUNTIF(B153:D153,"&gt;0")=0,'Debt Payoff'!E8+'Debt Payoff'!E10+'Debt Payoff'!E4+'Debt Payoff'!E5+'Debt Payoff'!C2,'Debt Payoff'!E8))))</f>
        <v>0</v>
      </c>
      <c r="F154" s="18">
        <f>IF(F153=0,0,MAX(0,F153*(1+'Debt Payoff'!D11/12)-MIN(F153*(1+'Debt Payoff'!D11/12),IF(COUNTIF(B153:E153,"&gt;0")=0,'Debt Payoff'!E11+'Debt Payoff'!E10+'Debt Payoff'!E4+'Debt Payoff'!E5+'Debt Payoff'!E8+'Debt Payoff'!C2,'Debt Payoff'!E11))))</f>
        <v>0</v>
      </c>
      <c r="G154" s="18">
        <f>IF(G153=0,0,MAX(0,G153*(1+'Debt Payoff'!D6/12)-MIN(G153*(1+'Debt Payoff'!D6/12),IF(COUNTIF(B153:F153,"&gt;0")=0,'Debt Payoff'!E6+'Debt Payoff'!E10+'Debt Payoff'!E4+'Debt Payoff'!E5+'Debt Payoff'!E8+'Debt Payoff'!E11+'Debt Payoff'!C2,'Debt Payoff'!E6))))</f>
        <v>0</v>
      </c>
      <c r="H154" s="18">
        <f>IF(H153=0,0,MAX(0,H153*(1+'Debt Payoff'!D7/12)-MIN(H153*(1+'Debt Payoff'!D7/12),IF(COUNTIF(B153:G153,"&gt;0")=0,'Debt Payoff'!E7+'Debt Payoff'!E10+'Debt Payoff'!E4+'Debt Payoff'!E5+'Debt Payoff'!E8+'Debt Payoff'!E11+'Debt Payoff'!E6+'Debt Payoff'!C2,'Debt Payoff'!E7))))</f>
        <v>0</v>
      </c>
      <c r="I154" s="18">
        <f>IF(I153=0,0,MAX(0,I153*(1+'Debt Payoff'!D9/12)-MIN(I153*(1+'Debt Payoff'!D9/12),IF(COUNTIF(B153:H153,"&gt;0")=0,'Debt Payoff'!E9+'Debt Payoff'!E10+'Debt Payoff'!E4+'Debt Payoff'!E5+'Debt Payoff'!E8+'Debt Payoff'!E11+'Debt Payoff'!E6+'Debt Payoff'!E7+'Debt Payoff'!C2,'Debt Payoff'!E9))))</f>
        <v>0</v>
      </c>
      <c r="J154" s="18">
        <f>IF(B153=0,0,B153*'Debt Payoff'!D10/12)</f>
        <v>0</v>
      </c>
      <c r="K154" s="18">
        <f>IF(C153=0,0,C153*'Debt Payoff'!D4/12)</f>
        <v>0</v>
      </c>
      <c r="L154" s="18">
        <f>IF(D153=0,0,D153*'Debt Payoff'!D5/12)</f>
        <v>0</v>
      </c>
      <c r="M154" s="18">
        <f>IF(E153=0,0,E153*'Debt Payoff'!D8/12)</f>
        <v>0</v>
      </c>
      <c r="N154" s="18">
        <f>IF(F153=0,0,F153*'Debt Payoff'!D11/12)</f>
        <v>0</v>
      </c>
      <c r="O154" s="18">
        <f>IF(G153=0,0,G153*'Debt Payoff'!D6/12)</f>
        <v>0</v>
      </c>
      <c r="P154" s="18">
        <f>IF(H153=0,0,H153*'Debt Payoff'!D7/12)</f>
        <v>0</v>
      </c>
      <c r="Q154" s="18">
        <f>IF(I153=0,0,I153*'Debt Payoff'!D9/12)</f>
        <v>0</v>
      </c>
    </row>
    <row r="155" spans="1:17" x14ac:dyDescent="0.25">
      <c r="A155">
        <v>153</v>
      </c>
      <c r="B155" s="18">
        <f>IF(B154=0,0,MAX(0,B154*(1+'Debt Payoff'!D10/12)-MIN(B154*(1+'Debt Payoff'!D10/12),'Debt Payoff'!E10+'Debt Payoff'!C2)))</f>
        <v>0</v>
      </c>
      <c r="C155" s="18">
        <f>IF(C154=0,0,MAX(0,C154*(1+'Debt Payoff'!D4/12)-MIN(C154*(1+'Debt Payoff'!D4/12),IF(COUNTIF(B154:B154,"&gt;0")=0,'Debt Payoff'!E4+'Debt Payoff'!E10+'Debt Payoff'!C2,'Debt Payoff'!E4))))</f>
        <v>0</v>
      </c>
      <c r="D155" s="18">
        <f>IF(D154=0,0,MAX(0,D154*(1+'Debt Payoff'!D5/12)-MIN(D154*(1+'Debt Payoff'!D5/12),IF(COUNTIF(B154:C154,"&gt;0")=0,'Debt Payoff'!E5+'Debt Payoff'!E10+'Debt Payoff'!E4+'Debt Payoff'!C2,'Debt Payoff'!E5))))</f>
        <v>0</v>
      </c>
      <c r="E155" s="18">
        <f>IF(E154=0,0,MAX(0,E154*(1+'Debt Payoff'!D8/12)-MIN(E154*(1+'Debt Payoff'!D8/12),IF(COUNTIF(B154:D154,"&gt;0")=0,'Debt Payoff'!E8+'Debt Payoff'!E10+'Debt Payoff'!E4+'Debt Payoff'!E5+'Debt Payoff'!C2,'Debt Payoff'!E8))))</f>
        <v>0</v>
      </c>
      <c r="F155" s="18">
        <f>IF(F154=0,0,MAX(0,F154*(1+'Debt Payoff'!D11/12)-MIN(F154*(1+'Debt Payoff'!D11/12),IF(COUNTIF(B154:E154,"&gt;0")=0,'Debt Payoff'!E11+'Debt Payoff'!E10+'Debt Payoff'!E4+'Debt Payoff'!E5+'Debt Payoff'!E8+'Debt Payoff'!C2,'Debt Payoff'!E11))))</f>
        <v>0</v>
      </c>
      <c r="G155" s="18">
        <f>IF(G154=0,0,MAX(0,G154*(1+'Debt Payoff'!D6/12)-MIN(G154*(1+'Debt Payoff'!D6/12),IF(COUNTIF(B154:F154,"&gt;0")=0,'Debt Payoff'!E6+'Debt Payoff'!E10+'Debt Payoff'!E4+'Debt Payoff'!E5+'Debt Payoff'!E8+'Debt Payoff'!E11+'Debt Payoff'!C2,'Debt Payoff'!E6))))</f>
        <v>0</v>
      </c>
      <c r="H155" s="18">
        <f>IF(H154=0,0,MAX(0,H154*(1+'Debt Payoff'!D7/12)-MIN(H154*(1+'Debt Payoff'!D7/12),IF(COUNTIF(B154:G154,"&gt;0")=0,'Debt Payoff'!E7+'Debt Payoff'!E10+'Debt Payoff'!E4+'Debt Payoff'!E5+'Debt Payoff'!E8+'Debt Payoff'!E11+'Debt Payoff'!E6+'Debt Payoff'!C2,'Debt Payoff'!E7))))</f>
        <v>0</v>
      </c>
      <c r="I155" s="18">
        <f>IF(I154=0,0,MAX(0,I154*(1+'Debt Payoff'!D9/12)-MIN(I154*(1+'Debt Payoff'!D9/12),IF(COUNTIF(B154:H154,"&gt;0")=0,'Debt Payoff'!E9+'Debt Payoff'!E10+'Debt Payoff'!E4+'Debt Payoff'!E5+'Debt Payoff'!E8+'Debt Payoff'!E11+'Debt Payoff'!E6+'Debt Payoff'!E7+'Debt Payoff'!C2,'Debt Payoff'!E9))))</f>
        <v>0</v>
      </c>
      <c r="J155" s="18">
        <f>IF(B154=0,0,B154*'Debt Payoff'!D10/12)</f>
        <v>0</v>
      </c>
      <c r="K155" s="18">
        <f>IF(C154=0,0,C154*'Debt Payoff'!D4/12)</f>
        <v>0</v>
      </c>
      <c r="L155" s="18">
        <f>IF(D154=0,0,D154*'Debt Payoff'!D5/12)</f>
        <v>0</v>
      </c>
      <c r="M155" s="18">
        <f>IF(E154=0,0,E154*'Debt Payoff'!D8/12)</f>
        <v>0</v>
      </c>
      <c r="N155" s="18">
        <f>IF(F154=0,0,F154*'Debt Payoff'!D11/12)</f>
        <v>0</v>
      </c>
      <c r="O155" s="18">
        <f>IF(G154=0,0,G154*'Debt Payoff'!D6/12)</f>
        <v>0</v>
      </c>
      <c r="P155" s="18">
        <f>IF(H154=0,0,H154*'Debt Payoff'!D7/12)</f>
        <v>0</v>
      </c>
      <c r="Q155" s="18">
        <f>IF(I154=0,0,I154*'Debt Payoff'!D9/12)</f>
        <v>0</v>
      </c>
    </row>
    <row r="156" spans="1:17" x14ac:dyDescent="0.25">
      <c r="A156">
        <v>154</v>
      </c>
      <c r="B156" s="18">
        <f>IF(B155=0,0,MAX(0,B155*(1+'Debt Payoff'!D10/12)-MIN(B155*(1+'Debt Payoff'!D10/12),'Debt Payoff'!E10+'Debt Payoff'!C2)))</f>
        <v>0</v>
      </c>
      <c r="C156" s="18">
        <f>IF(C155=0,0,MAX(0,C155*(1+'Debt Payoff'!D4/12)-MIN(C155*(1+'Debt Payoff'!D4/12),IF(COUNTIF(B155:B155,"&gt;0")=0,'Debt Payoff'!E4+'Debt Payoff'!E10+'Debt Payoff'!C2,'Debt Payoff'!E4))))</f>
        <v>0</v>
      </c>
      <c r="D156" s="18">
        <f>IF(D155=0,0,MAX(0,D155*(1+'Debt Payoff'!D5/12)-MIN(D155*(1+'Debt Payoff'!D5/12),IF(COUNTIF(B155:C155,"&gt;0")=0,'Debt Payoff'!E5+'Debt Payoff'!E10+'Debt Payoff'!E4+'Debt Payoff'!C2,'Debt Payoff'!E5))))</f>
        <v>0</v>
      </c>
      <c r="E156" s="18">
        <f>IF(E155=0,0,MAX(0,E155*(1+'Debt Payoff'!D8/12)-MIN(E155*(1+'Debt Payoff'!D8/12),IF(COUNTIF(B155:D155,"&gt;0")=0,'Debt Payoff'!E8+'Debt Payoff'!E10+'Debt Payoff'!E4+'Debt Payoff'!E5+'Debt Payoff'!C2,'Debt Payoff'!E8))))</f>
        <v>0</v>
      </c>
      <c r="F156" s="18">
        <f>IF(F155=0,0,MAX(0,F155*(1+'Debt Payoff'!D11/12)-MIN(F155*(1+'Debt Payoff'!D11/12),IF(COUNTIF(B155:E155,"&gt;0")=0,'Debt Payoff'!E11+'Debt Payoff'!E10+'Debt Payoff'!E4+'Debt Payoff'!E5+'Debt Payoff'!E8+'Debt Payoff'!C2,'Debt Payoff'!E11))))</f>
        <v>0</v>
      </c>
      <c r="G156" s="18">
        <f>IF(G155=0,0,MAX(0,G155*(1+'Debt Payoff'!D6/12)-MIN(G155*(1+'Debt Payoff'!D6/12),IF(COUNTIF(B155:F155,"&gt;0")=0,'Debt Payoff'!E6+'Debt Payoff'!E10+'Debt Payoff'!E4+'Debt Payoff'!E5+'Debt Payoff'!E8+'Debt Payoff'!E11+'Debt Payoff'!C2,'Debt Payoff'!E6))))</f>
        <v>0</v>
      </c>
      <c r="H156" s="18">
        <f>IF(H155=0,0,MAX(0,H155*(1+'Debt Payoff'!D7/12)-MIN(H155*(1+'Debt Payoff'!D7/12),IF(COUNTIF(B155:G155,"&gt;0")=0,'Debt Payoff'!E7+'Debt Payoff'!E10+'Debt Payoff'!E4+'Debt Payoff'!E5+'Debt Payoff'!E8+'Debt Payoff'!E11+'Debt Payoff'!E6+'Debt Payoff'!C2,'Debt Payoff'!E7))))</f>
        <v>0</v>
      </c>
      <c r="I156" s="18">
        <f>IF(I155=0,0,MAX(0,I155*(1+'Debt Payoff'!D9/12)-MIN(I155*(1+'Debt Payoff'!D9/12),IF(COUNTIF(B155:H155,"&gt;0")=0,'Debt Payoff'!E9+'Debt Payoff'!E10+'Debt Payoff'!E4+'Debt Payoff'!E5+'Debt Payoff'!E8+'Debt Payoff'!E11+'Debt Payoff'!E6+'Debt Payoff'!E7+'Debt Payoff'!C2,'Debt Payoff'!E9))))</f>
        <v>0</v>
      </c>
      <c r="J156" s="18">
        <f>IF(B155=0,0,B155*'Debt Payoff'!D10/12)</f>
        <v>0</v>
      </c>
      <c r="K156" s="18">
        <f>IF(C155=0,0,C155*'Debt Payoff'!D4/12)</f>
        <v>0</v>
      </c>
      <c r="L156" s="18">
        <f>IF(D155=0,0,D155*'Debt Payoff'!D5/12)</f>
        <v>0</v>
      </c>
      <c r="M156" s="18">
        <f>IF(E155=0,0,E155*'Debt Payoff'!D8/12)</f>
        <v>0</v>
      </c>
      <c r="N156" s="18">
        <f>IF(F155=0,0,F155*'Debt Payoff'!D11/12)</f>
        <v>0</v>
      </c>
      <c r="O156" s="18">
        <f>IF(G155=0,0,G155*'Debt Payoff'!D6/12)</f>
        <v>0</v>
      </c>
      <c r="P156" s="18">
        <f>IF(H155=0,0,H155*'Debt Payoff'!D7/12)</f>
        <v>0</v>
      </c>
      <c r="Q156" s="18">
        <f>IF(I155=0,0,I155*'Debt Payoff'!D9/12)</f>
        <v>0</v>
      </c>
    </row>
    <row r="157" spans="1:17" x14ac:dyDescent="0.25">
      <c r="A157">
        <v>155</v>
      </c>
      <c r="B157" s="18">
        <f>IF(B156=0,0,MAX(0,B156*(1+'Debt Payoff'!D10/12)-MIN(B156*(1+'Debt Payoff'!D10/12),'Debt Payoff'!E10+'Debt Payoff'!C2)))</f>
        <v>0</v>
      </c>
      <c r="C157" s="18">
        <f>IF(C156=0,0,MAX(0,C156*(1+'Debt Payoff'!D4/12)-MIN(C156*(1+'Debt Payoff'!D4/12),IF(COUNTIF(B156:B156,"&gt;0")=0,'Debt Payoff'!E4+'Debt Payoff'!E10+'Debt Payoff'!C2,'Debt Payoff'!E4))))</f>
        <v>0</v>
      </c>
      <c r="D157" s="18">
        <f>IF(D156=0,0,MAX(0,D156*(1+'Debt Payoff'!D5/12)-MIN(D156*(1+'Debt Payoff'!D5/12),IF(COUNTIF(B156:C156,"&gt;0")=0,'Debt Payoff'!E5+'Debt Payoff'!E10+'Debt Payoff'!E4+'Debt Payoff'!C2,'Debt Payoff'!E5))))</f>
        <v>0</v>
      </c>
      <c r="E157" s="18">
        <f>IF(E156=0,0,MAX(0,E156*(1+'Debt Payoff'!D8/12)-MIN(E156*(1+'Debt Payoff'!D8/12),IF(COUNTIF(B156:D156,"&gt;0")=0,'Debt Payoff'!E8+'Debt Payoff'!E10+'Debt Payoff'!E4+'Debt Payoff'!E5+'Debt Payoff'!C2,'Debt Payoff'!E8))))</f>
        <v>0</v>
      </c>
      <c r="F157" s="18">
        <f>IF(F156=0,0,MAX(0,F156*(1+'Debt Payoff'!D11/12)-MIN(F156*(1+'Debt Payoff'!D11/12),IF(COUNTIF(B156:E156,"&gt;0")=0,'Debt Payoff'!E11+'Debt Payoff'!E10+'Debt Payoff'!E4+'Debt Payoff'!E5+'Debt Payoff'!E8+'Debt Payoff'!C2,'Debt Payoff'!E11))))</f>
        <v>0</v>
      </c>
      <c r="G157" s="18">
        <f>IF(G156=0,0,MAX(0,G156*(1+'Debt Payoff'!D6/12)-MIN(G156*(1+'Debt Payoff'!D6/12),IF(COUNTIF(B156:F156,"&gt;0")=0,'Debt Payoff'!E6+'Debt Payoff'!E10+'Debt Payoff'!E4+'Debt Payoff'!E5+'Debt Payoff'!E8+'Debt Payoff'!E11+'Debt Payoff'!C2,'Debt Payoff'!E6))))</f>
        <v>0</v>
      </c>
      <c r="H157" s="18">
        <f>IF(H156=0,0,MAX(0,H156*(1+'Debt Payoff'!D7/12)-MIN(H156*(1+'Debt Payoff'!D7/12),IF(COUNTIF(B156:G156,"&gt;0")=0,'Debt Payoff'!E7+'Debt Payoff'!E10+'Debt Payoff'!E4+'Debt Payoff'!E5+'Debt Payoff'!E8+'Debt Payoff'!E11+'Debt Payoff'!E6+'Debt Payoff'!C2,'Debt Payoff'!E7))))</f>
        <v>0</v>
      </c>
      <c r="I157" s="18">
        <f>IF(I156=0,0,MAX(0,I156*(1+'Debt Payoff'!D9/12)-MIN(I156*(1+'Debt Payoff'!D9/12),IF(COUNTIF(B156:H156,"&gt;0")=0,'Debt Payoff'!E9+'Debt Payoff'!E10+'Debt Payoff'!E4+'Debt Payoff'!E5+'Debt Payoff'!E8+'Debt Payoff'!E11+'Debt Payoff'!E6+'Debt Payoff'!E7+'Debt Payoff'!C2,'Debt Payoff'!E9))))</f>
        <v>0</v>
      </c>
      <c r="J157" s="18">
        <f>IF(B156=0,0,B156*'Debt Payoff'!D10/12)</f>
        <v>0</v>
      </c>
      <c r="K157" s="18">
        <f>IF(C156=0,0,C156*'Debt Payoff'!D4/12)</f>
        <v>0</v>
      </c>
      <c r="L157" s="18">
        <f>IF(D156=0,0,D156*'Debt Payoff'!D5/12)</f>
        <v>0</v>
      </c>
      <c r="M157" s="18">
        <f>IF(E156=0,0,E156*'Debt Payoff'!D8/12)</f>
        <v>0</v>
      </c>
      <c r="N157" s="18">
        <f>IF(F156=0,0,F156*'Debt Payoff'!D11/12)</f>
        <v>0</v>
      </c>
      <c r="O157" s="18">
        <f>IF(G156=0,0,G156*'Debt Payoff'!D6/12)</f>
        <v>0</v>
      </c>
      <c r="P157" s="18">
        <f>IF(H156=0,0,H156*'Debt Payoff'!D7/12)</f>
        <v>0</v>
      </c>
      <c r="Q157" s="18">
        <f>IF(I156=0,0,I156*'Debt Payoff'!D9/12)</f>
        <v>0</v>
      </c>
    </row>
    <row r="158" spans="1:17" x14ac:dyDescent="0.25">
      <c r="A158">
        <v>156</v>
      </c>
      <c r="B158" s="18">
        <f>IF(B157=0,0,MAX(0,B157*(1+'Debt Payoff'!D10/12)-MIN(B157*(1+'Debt Payoff'!D10/12),'Debt Payoff'!E10+'Debt Payoff'!C2)))</f>
        <v>0</v>
      </c>
      <c r="C158" s="18">
        <f>IF(C157=0,0,MAX(0,C157*(1+'Debt Payoff'!D4/12)-MIN(C157*(1+'Debt Payoff'!D4/12),IF(COUNTIF(B157:B157,"&gt;0")=0,'Debt Payoff'!E4+'Debt Payoff'!E10+'Debt Payoff'!C2,'Debt Payoff'!E4))))</f>
        <v>0</v>
      </c>
      <c r="D158" s="18">
        <f>IF(D157=0,0,MAX(0,D157*(1+'Debt Payoff'!D5/12)-MIN(D157*(1+'Debt Payoff'!D5/12),IF(COUNTIF(B157:C157,"&gt;0")=0,'Debt Payoff'!E5+'Debt Payoff'!E10+'Debt Payoff'!E4+'Debt Payoff'!C2,'Debt Payoff'!E5))))</f>
        <v>0</v>
      </c>
      <c r="E158" s="18">
        <f>IF(E157=0,0,MAX(0,E157*(1+'Debt Payoff'!D8/12)-MIN(E157*(1+'Debt Payoff'!D8/12),IF(COUNTIF(B157:D157,"&gt;0")=0,'Debt Payoff'!E8+'Debt Payoff'!E10+'Debt Payoff'!E4+'Debt Payoff'!E5+'Debt Payoff'!C2,'Debt Payoff'!E8))))</f>
        <v>0</v>
      </c>
      <c r="F158" s="18">
        <f>IF(F157=0,0,MAX(0,F157*(1+'Debt Payoff'!D11/12)-MIN(F157*(1+'Debt Payoff'!D11/12),IF(COUNTIF(B157:E157,"&gt;0")=0,'Debt Payoff'!E11+'Debt Payoff'!E10+'Debt Payoff'!E4+'Debt Payoff'!E5+'Debt Payoff'!E8+'Debt Payoff'!C2,'Debt Payoff'!E11))))</f>
        <v>0</v>
      </c>
      <c r="G158" s="18">
        <f>IF(G157=0,0,MAX(0,G157*(1+'Debt Payoff'!D6/12)-MIN(G157*(1+'Debt Payoff'!D6/12),IF(COUNTIF(B157:F157,"&gt;0")=0,'Debt Payoff'!E6+'Debt Payoff'!E10+'Debt Payoff'!E4+'Debt Payoff'!E5+'Debt Payoff'!E8+'Debt Payoff'!E11+'Debt Payoff'!C2,'Debt Payoff'!E6))))</f>
        <v>0</v>
      </c>
      <c r="H158" s="18">
        <f>IF(H157=0,0,MAX(0,H157*(1+'Debt Payoff'!D7/12)-MIN(H157*(1+'Debt Payoff'!D7/12),IF(COUNTIF(B157:G157,"&gt;0")=0,'Debt Payoff'!E7+'Debt Payoff'!E10+'Debt Payoff'!E4+'Debt Payoff'!E5+'Debt Payoff'!E8+'Debt Payoff'!E11+'Debt Payoff'!E6+'Debt Payoff'!C2,'Debt Payoff'!E7))))</f>
        <v>0</v>
      </c>
      <c r="I158" s="18">
        <f>IF(I157=0,0,MAX(0,I157*(1+'Debt Payoff'!D9/12)-MIN(I157*(1+'Debt Payoff'!D9/12),IF(COUNTIF(B157:H157,"&gt;0")=0,'Debt Payoff'!E9+'Debt Payoff'!E10+'Debt Payoff'!E4+'Debt Payoff'!E5+'Debt Payoff'!E8+'Debt Payoff'!E11+'Debt Payoff'!E6+'Debt Payoff'!E7+'Debt Payoff'!C2,'Debt Payoff'!E9))))</f>
        <v>0</v>
      </c>
      <c r="J158" s="18">
        <f>IF(B157=0,0,B157*'Debt Payoff'!D10/12)</f>
        <v>0</v>
      </c>
      <c r="K158" s="18">
        <f>IF(C157=0,0,C157*'Debt Payoff'!D4/12)</f>
        <v>0</v>
      </c>
      <c r="L158" s="18">
        <f>IF(D157=0,0,D157*'Debt Payoff'!D5/12)</f>
        <v>0</v>
      </c>
      <c r="M158" s="18">
        <f>IF(E157=0,0,E157*'Debt Payoff'!D8/12)</f>
        <v>0</v>
      </c>
      <c r="N158" s="18">
        <f>IF(F157=0,0,F157*'Debt Payoff'!D11/12)</f>
        <v>0</v>
      </c>
      <c r="O158" s="18">
        <f>IF(G157=0,0,G157*'Debt Payoff'!D6/12)</f>
        <v>0</v>
      </c>
      <c r="P158" s="18">
        <f>IF(H157=0,0,H157*'Debt Payoff'!D7/12)</f>
        <v>0</v>
      </c>
      <c r="Q158" s="18">
        <f>IF(I157=0,0,I157*'Debt Payoff'!D9/12)</f>
        <v>0</v>
      </c>
    </row>
    <row r="159" spans="1:17" x14ac:dyDescent="0.25">
      <c r="A159">
        <v>157</v>
      </c>
      <c r="B159" s="18">
        <f>IF(B158=0,0,MAX(0,B158*(1+'Debt Payoff'!D10/12)-MIN(B158*(1+'Debt Payoff'!D10/12),'Debt Payoff'!E10+'Debt Payoff'!C2)))</f>
        <v>0</v>
      </c>
      <c r="C159" s="18">
        <f>IF(C158=0,0,MAX(0,C158*(1+'Debt Payoff'!D4/12)-MIN(C158*(1+'Debt Payoff'!D4/12),IF(COUNTIF(B158:B158,"&gt;0")=0,'Debt Payoff'!E4+'Debt Payoff'!E10+'Debt Payoff'!C2,'Debt Payoff'!E4))))</f>
        <v>0</v>
      </c>
      <c r="D159" s="18">
        <f>IF(D158=0,0,MAX(0,D158*(1+'Debt Payoff'!D5/12)-MIN(D158*(1+'Debt Payoff'!D5/12),IF(COUNTIF(B158:C158,"&gt;0")=0,'Debt Payoff'!E5+'Debt Payoff'!E10+'Debt Payoff'!E4+'Debt Payoff'!C2,'Debt Payoff'!E5))))</f>
        <v>0</v>
      </c>
      <c r="E159" s="18">
        <f>IF(E158=0,0,MAX(0,E158*(1+'Debt Payoff'!D8/12)-MIN(E158*(1+'Debt Payoff'!D8/12),IF(COUNTIF(B158:D158,"&gt;0")=0,'Debt Payoff'!E8+'Debt Payoff'!E10+'Debt Payoff'!E4+'Debt Payoff'!E5+'Debt Payoff'!C2,'Debt Payoff'!E8))))</f>
        <v>0</v>
      </c>
      <c r="F159" s="18">
        <f>IF(F158=0,0,MAX(0,F158*(1+'Debt Payoff'!D11/12)-MIN(F158*(1+'Debt Payoff'!D11/12),IF(COUNTIF(B158:E158,"&gt;0")=0,'Debt Payoff'!E11+'Debt Payoff'!E10+'Debt Payoff'!E4+'Debt Payoff'!E5+'Debt Payoff'!E8+'Debt Payoff'!C2,'Debt Payoff'!E11))))</f>
        <v>0</v>
      </c>
      <c r="G159" s="18">
        <f>IF(G158=0,0,MAX(0,G158*(1+'Debt Payoff'!D6/12)-MIN(G158*(1+'Debt Payoff'!D6/12),IF(COUNTIF(B158:F158,"&gt;0")=0,'Debt Payoff'!E6+'Debt Payoff'!E10+'Debt Payoff'!E4+'Debt Payoff'!E5+'Debt Payoff'!E8+'Debt Payoff'!E11+'Debt Payoff'!C2,'Debt Payoff'!E6))))</f>
        <v>0</v>
      </c>
      <c r="H159" s="18">
        <f>IF(H158=0,0,MAX(0,H158*(1+'Debt Payoff'!D7/12)-MIN(H158*(1+'Debt Payoff'!D7/12),IF(COUNTIF(B158:G158,"&gt;0")=0,'Debt Payoff'!E7+'Debt Payoff'!E10+'Debt Payoff'!E4+'Debt Payoff'!E5+'Debt Payoff'!E8+'Debt Payoff'!E11+'Debt Payoff'!E6+'Debt Payoff'!C2,'Debt Payoff'!E7))))</f>
        <v>0</v>
      </c>
      <c r="I159" s="18">
        <f>IF(I158=0,0,MAX(0,I158*(1+'Debt Payoff'!D9/12)-MIN(I158*(1+'Debt Payoff'!D9/12),IF(COUNTIF(B158:H158,"&gt;0")=0,'Debt Payoff'!E9+'Debt Payoff'!E10+'Debt Payoff'!E4+'Debt Payoff'!E5+'Debt Payoff'!E8+'Debt Payoff'!E11+'Debt Payoff'!E6+'Debt Payoff'!E7+'Debt Payoff'!C2,'Debt Payoff'!E9))))</f>
        <v>0</v>
      </c>
      <c r="J159" s="18">
        <f>IF(B158=0,0,B158*'Debt Payoff'!D10/12)</f>
        <v>0</v>
      </c>
      <c r="K159" s="18">
        <f>IF(C158=0,0,C158*'Debt Payoff'!D4/12)</f>
        <v>0</v>
      </c>
      <c r="L159" s="18">
        <f>IF(D158=0,0,D158*'Debt Payoff'!D5/12)</f>
        <v>0</v>
      </c>
      <c r="M159" s="18">
        <f>IF(E158=0,0,E158*'Debt Payoff'!D8/12)</f>
        <v>0</v>
      </c>
      <c r="N159" s="18">
        <f>IF(F158=0,0,F158*'Debt Payoff'!D11/12)</f>
        <v>0</v>
      </c>
      <c r="O159" s="18">
        <f>IF(G158=0,0,G158*'Debt Payoff'!D6/12)</f>
        <v>0</v>
      </c>
      <c r="P159" s="18">
        <f>IF(H158=0,0,H158*'Debt Payoff'!D7/12)</f>
        <v>0</v>
      </c>
      <c r="Q159" s="18">
        <f>IF(I158=0,0,I158*'Debt Payoff'!D9/12)</f>
        <v>0</v>
      </c>
    </row>
    <row r="160" spans="1:17" x14ac:dyDescent="0.25">
      <c r="A160">
        <v>158</v>
      </c>
      <c r="B160" s="18">
        <f>IF(B159=0,0,MAX(0,B159*(1+'Debt Payoff'!D10/12)-MIN(B159*(1+'Debt Payoff'!D10/12),'Debt Payoff'!E10+'Debt Payoff'!C2)))</f>
        <v>0</v>
      </c>
      <c r="C160" s="18">
        <f>IF(C159=0,0,MAX(0,C159*(1+'Debt Payoff'!D4/12)-MIN(C159*(1+'Debt Payoff'!D4/12),IF(COUNTIF(B159:B159,"&gt;0")=0,'Debt Payoff'!E4+'Debt Payoff'!E10+'Debt Payoff'!C2,'Debt Payoff'!E4))))</f>
        <v>0</v>
      </c>
      <c r="D160" s="18">
        <f>IF(D159=0,0,MAX(0,D159*(1+'Debt Payoff'!D5/12)-MIN(D159*(1+'Debt Payoff'!D5/12),IF(COUNTIF(B159:C159,"&gt;0")=0,'Debt Payoff'!E5+'Debt Payoff'!E10+'Debt Payoff'!E4+'Debt Payoff'!C2,'Debt Payoff'!E5))))</f>
        <v>0</v>
      </c>
      <c r="E160" s="18">
        <f>IF(E159=0,0,MAX(0,E159*(1+'Debt Payoff'!D8/12)-MIN(E159*(1+'Debt Payoff'!D8/12),IF(COUNTIF(B159:D159,"&gt;0")=0,'Debt Payoff'!E8+'Debt Payoff'!E10+'Debt Payoff'!E4+'Debt Payoff'!E5+'Debt Payoff'!C2,'Debt Payoff'!E8))))</f>
        <v>0</v>
      </c>
      <c r="F160" s="18">
        <f>IF(F159=0,0,MAX(0,F159*(1+'Debt Payoff'!D11/12)-MIN(F159*(1+'Debt Payoff'!D11/12),IF(COUNTIF(B159:E159,"&gt;0")=0,'Debt Payoff'!E11+'Debt Payoff'!E10+'Debt Payoff'!E4+'Debt Payoff'!E5+'Debt Payoff'!E8+'Debt Payoff'!C2,'Debt Payoff'!E11))))</f>
        <v>0</v>
      </c>
      <c r="G160" s="18">
        <f>IF(G159=0,0,MAX(0,G159*(1+'Debt Payoff'!D6/12)-MIN(G159*(1+'Debt Payoff'!D6/12),IF(COUNTIF(B159:F159,"&gt;0")=0,'Debt Payoff'!E6+'Debt Payoff'!E10+'Debt Payoff'!E4+'Debt Payoff'!E5+'Debt Payoff'!E8+'Debt Payoff'!E11+'Debt Payoff'!C2,'Debt Payoff'!E6))))</f>
        <v>0</v>
      </c>
      <c r="H160" s="18">
        <f>IF(H159=0,0,MAX(0,H159*(1+'Debt Payoff'!D7/12)-MIN(H159*(1+'Debt Payoff'!D7/12),IF(COUNTIF(B159:G159,"&gt;0")=0,'Debt Payoff'!E7+'Debt Payoff'!E10+'Debt Payoff'!E4+'Debt Payoff'!E5+'Debt Payoff'!E8+'Debt Payoff'!E11+'Debt Payoff'!E6+'Debt Payoff'!C2,'Debt Payoff'!E7))))</f>
        <v>0</v>
      </c>
      <c r="I160" s="18">
        <f>IF(I159=0,0,MAX(0,I159*(1+'Debt Payoff'!D9/12)-MIN(I159*(1+'Debt Payoff'!D9/12),IF(COUNTIF(B159:H159,"&gt;0")=0,'Debt Payoff'!E9+'Debt Payoff'!E10+'Debt Payoff'!E4+'Debt Payoff'!E5+'Debt Payoff'!E8+'Debt Payoff'!E11+'Debt Payoff'!E6+'Debt Payoff'!E7+'Debt Payoff'!C2,'Debt Payoff'!E9))))</f>
        <v>0</v>
      </c>
      <c r="J160" s="18">
        <f>IF(B159=0,0,B159*'Debt Payoff'!D10/12)</f>
        <v>0</v>
      </c>
      <c r="K160" s="18">
        <f>IF(C159=0,0,C159*'Debt Payoff'!D4/12)</f>
        <v>0</v>
      </c>
      <c r="L160" s="18">
        <f>IF(D159=0,0,D159*'Debt Payoff'!D5/12)</f>
        <v>0</v>
      </c>
      <c r="M160" s="18">
        <f>IF(E159=0,0,E159*'Debt Payoff'!D8/12)</f>
        <v>0</v>
      </c>
      <c r="N160" s="18">
        <f>IF(F159=0,0,F159*'Debt Payoff'!D11/12)</f>
        <v>0</v>
      </c>
      <c r="O160" s="18">
        <f>IF(G159=0,0,G159*'Debt Payoff'!D6/12)</f>
        <v>0</v>
      </c>
      <c r="P160" s="18">
        <f>IF(H159=0,0,H159*'Debt Payoff'!D7/12)</f>
        <v>0</v>
      </c>
      <c r="Q160" s="18">
        <f>IF(I159=0,0,I159*'Debt Payoff'!D9/12)</f>
        <v>0</v>
      </c>
    </row>
    <row r="161" spans="1:17" x14ac:dyDescent="0.25">
      <c r="A161">
        <v>159</v>
      </c>
      <c r="B161" s="18">
        <f>IF(B160=0,0,MAX(0,B160*(1+'Debt Payoff'!D10/12)-MIN(B160*(1+'Debt Payoff'!D10/12),'Debt Payoff'!E10+'Debt Payoff'!C2)))</f>
        <v>0</v>
      </c>
      <c r="C161" s="18">
        <f>IF(C160=0,0,MAX(0,C160*(1+'Debt Payoff'!D4/12)-MIN(C160*(1+'Debt Payoff'!D4/12),IF(COUNTIF(B160:B160,"&gt;0")=0,'Debt Payoff'!E4+'Debt Payoff'!E10+'Debt Payoff'!C2,'Debt Payoff'!E4))))</f>
        <v>0</v>
      </c>
      <c r="D161" s="18">
        <f>IF(D160=0,0,MAX(0,D160*(1+'Debt Payoff'!D5/12)-MIN(D160*(1+'Debt Payoff'!D5/12),IF(COUNTIF(B160:C160,"&gt;0")=0,'Debt Payoff'!E5+'Debt Payoff'!E10+'Debt Payoff'!E4+'Debt Payoff'!C2,'Debt Payoff'!E5))))</f>
        <v>0</v>
      </c>
      <c r="E161" s="18">
        <f>IF(E160=0,0,MAX(0,E160*(1+'Debt Payoff'!D8/12)-MIN(E160*(1+'Debt Payoff'!D8/12),IF(COUNTIF(B160:D160,"&gt;0")=0,'Debt Payoff'!E8+'Debt Payoff'!E10+'Debt Payoff'!E4+'Debt Payoff'!E5+'Debt Payoff'!C2,'Debt Payoff'!E8))))</f>
        <v>0</v>
      </c>
      <c r="F161" s="18">
        <f>IF(F160=0,0,MAX(0,F160*(1+'Debt Payoff'!D11/12)-MIN(F160*(1+'Debt Payoff'!D11/12),IF(COUNTIF(B160:E160,"&gt;0")=0,'Debt Payoff'!E11+'Debt Payoff'!E10+'Debt Payoff'!E4+'Debt Payoff'!E5+'Debt Payoff'!E8+'Debt Payoff'!C2,'Debt Payoff'!E11))))</f>
        <v>0</v>
      </c>
      <c r="G161" s="18">
        <f>IF(G160=0,0,MAX(0,G160*(1+'Debt Payoff'!D6/12)-MIN(G160*(1+'Debt Payoff'!D6/12),IF(COUNTIF(B160:F160,"&gt;0")=0,'Debt Payoff'!E6+'Debt Payoff'!E10+'Debt Payoff'!E4+'Debt Payoff'!E5+'Debt Payoff'!E8+'Debt Payoff'!E11+'Debt Payoff'!C2,'Debt Payoff'!E6))))</f>
        <v>0</v>
      </c>
      <c r="H161" s="18">
        <f>IF(H160=0,0,MAX(0,H160*(1+'Debt Payoff'!D7/12)-MIN(H160*(1+'Debt Payoff'!D7/12),IF(COUNTIF(B160:G160,"&gt;0")=0,'Debt Payoff'!E7+'Debt Payoff'!E10+'Debt Payoff'!E4+'Debt Payoff'!E5+'Debt Payoff'!E8+'Debt Payoff'!E11+'Debt Payoff'!E6+'Debt Payoff'!C2,'Debt Payoff'!E7))))</f>
        <v>0</v>
      </c>
      <c r="I161" s="18">
        <f>IF(I160=0,0,MAX(0,I160*(1+'Debt Payoff'!D9/12)-MIN(I160*(1+'Debt Payoff'!D9/12),IF(COUNTIF(B160:H160,"&gt;0")=0,'Debt Payoff'!E9+'Debt Payoff'!E10+'Debt Payoff'!E4+'Debt Payoff'!E5+'Debt Payoff'!E8+'Debt Payoff'!E11+'Debt Payoff'!E6+'Debt Payoff'!E7+'Debt Payoff'!C2,'Debt Payoff'!E9))))</f>
        <v>0</v>
      </c>
      <c r="J161" s="18">
        <f>IF(B160=0,0,B160*'Debt Payoff'!D10/12)</f>
        <v>0</v>
      </c>
      <c r="K161" s="18">
        <f>IF(C160=0,0,C160*'Debt Payoff'!D4/12)</f>
        <v>0</v>
      </c>
      <c r="L161" s="18">
        <f>IF(D160=0,0,D160*'Debt Payoff'!D5/12)</f>
        <v>0</v>
      </c>
      <c r="M161" s="18">
        <f>IF(E160=0,0,E160*'Debt Payoff'!D8/12)</f>
        <v>0</v>
      </c>
      <c r="N161" s="18">
        <f>IF(F160=0,0,F160*'Debt Payoff'!D11/12)</f>
        <v>0</v>
      </c>
      <c r="O161" s="18">
        <f>IF(G160=0,0,G160*'Debt Payoff'!D6/12)</f>
        <v>0</v>
      </c>
      <c r="P161" s="18">
        <f>IF(H160=0,0,H160*'Debt Payoff'!D7/12)</f>
        <v>0</v>
      </c>
      <c r="Q161" s="18">
        <f>IF(I160=0,0,I160*'Debt Payoff'!D9/12)</f>
        <v>0</v>
      </c>
    </row>
    <row r="162" spans="1:17" x14ac:dyDescent="0.25">
      <c r="A162">
        <v>160</v>
      </c>
      <c r="B162" s="18">
        <f>IF(B161=0,0,MAX(0,B161*(1+'Debt Payoff'!D10/12)-MIN(B161*(1+'Debt Payoff'!D10/12),'Debt Payoff'!E10+'Debt Payoff'!C2)))</f>
        <v>0</v>
      </c>
      <c r="C162" s="18">
        <f>IF(C161=0,0,MAX(0,C161*(1+'Debt Payoff'!D4/12)-MIN(C161*(1+'Debt Payoff'!D4/12),IF(COUNTIF(B161:B161,"&gt;0")=0,'Debt Payoff'!E4+'Debt Payoff'!E10+'Debt Payoff'!C2,'Debt Payoff'!E4))))</f>
        <v>0</v>
      </c>
      <c r="D162" s="18">
        <f>IF(D161=0,0,MAX(0,D161*(1+'Debt Payoff'!D5/12)-MIN(D161*(1+'Debt Payoff'!D5/12),IF(COUNTIF(B161:C161,"&gt;0")=0,'Debt Payoff'!E5+'Debt Payoff'!E10+'Debt Payoff'!E4+'Debt Payoff'!C2,'Debt Payoff'!E5))))</f>
        <v>0</v>
      </c>
      <c r="E162" s="18">
        <f>IF(E161=0,0,MAX(0,E161*(1+'Debt Payoff'!D8/12)-MIN(E161*(1+'Debt Payoff'!D8/12),IF(COUNTIF(B161:D161,"&gt;0")=0,'Debt Payoff'!E8+'Debt Payoff'!E10+'Debt Payoff'!E4+'Debt Payoff'!E5+'Debt Payoff'!C2,'Debt Payoff'!E8))))</f>
        <v>0</v>
      </c>
      <c r="F162" s="18">
        <f>IF(F161=0,0,MAX(0,F161*(1+'Debt Payoff'!D11/12)-MIN(F161*(1+'Debt Payoff'!D11/12),IF(COUNTIF(B161:E161,"&gt;0")=0,'Debt Payoff'!E11+'Debt Payoff'!E10+'Debt Payoff'!E4+'Debt Payoff'!E5+'Debt Payoff'!E8+'Debt Payoff'!C2,'Debt Payoff'!E11))))</f>
        <v>0</v>
      </c>
      <c r="G162" s="18">
        <f>IF(G161=0,0,MAX(0,G161*(1+'Debt Payoff'!D6/12)-MIN(G161*(1+'Debt Payoff'!D6/12),IF(COUNTIF(B161:F161,"&gt;0")=0,'Debt Payoff'!E6+'Debt Payoff'!E10+'Debt Payoff'!E4+'Debt Payoff'!E5+'Debt Payoff'!E8+'Debt Payoff'!E11+'Debt Payoff'!C2,'Debt Payoff'!E6))))</f>
        <v>0</v>
      </c>
      <c r="H162" s="18">
        <f>IF(H161=0,0,MAX(0,H161*(1+'Debt Payoff'!D7/12)-MIN(H161*(1+'Debt Payoff'!D7/12),IF(COUNTIF(B161:G161,"&gt;0")=0,'Debt Payoff'!E7+'Debt Payoff'!E10+'Debt Payoff'!E4+'Debt Payoff'!E5+'Debt Payoff'!E8+'Debt Payoff'!E11+'Debt Payoff'!E6+'Debt Payoff'!C2,'Debt Payoff'!E7))))</f>
        <v>0</v>
      </c>
      <c r="I162" s="18">
        <f>IF(I161=0,0,MAX(0,I161*(1+'Debt Payoff'!D9/12)-MIN(I161*(1+'Debt Payoff'!D9/12),IF(COUNTIF(B161:H161,"&gt;0")=0,'Debt Payoff'!E9+'Debt Payoff'!E10+'Debt Payoff'!E4+'Debt Payoff'!E5+'Debt Payoff'!E8+'Debt Payoff'!E11+'Debt Payoff'!E6+'Debt Payoff'!E7+'Debt Payoff'!C2,'Debt Payoff'!E9))))</f>
        <v>0</v>
      </c>
      <c r="J162" s="18">
        <f>IF(B161=0,0,B161*'Debt Payoff'!D10/12)</f>
        <v>0</v>
      </c>
      <c r="K162" s="18">
        <f>IF(C161=0,0,C161*'Debt Payoff'!D4/12)</f>
        <v>0</v>
      </c>
      <c r="L162" s="18">
        <f>IF(D161=0,0,D161*'Debt Payoff'!D5/12)</f>
        <v>0</v>
      </c>
      <c r="M162" s="18">
        <f>IF(E161=0,0,E161*'Debt Payoff'!D8/12)</f>
        <v>0</v>
      </c>
      <c r="N162" s="18">
        <f>IF(F161=0,0,F161*'Debt Payoff'!D11/12)</f>
        <v>0</v>
      </c>
      <c r="O162" s="18">
        <f>IF(G161=0,0,G161*'Debt Payoff'!D6/12)</f>
        <v>0</v>
      </c>
      <c r="P162" s="18">
        <f>IF(H161=0,0,H161*'Debt Payoff'!D7/12)</f>
        <v>0</v>
      </c>
      <c r="Q162" s="18">
        <f>IF(I161=0,0,I161*'Debt Payoff'!D9/12)</f>
        <v>0</v>
      </c>
    </row>
    <row r="163" spans="1:17" x14ac:dyDescent="0.25">
      <c r="A163">
        <v>161</v>
      </c>
      <c r="B163" s="18">
        <f>IF(B162=0,0,MAX(0,B162*(1+'Debt Payoff'!D10/12)-MIN(B162*(1+'Debt Payoff'!D10/12),'Debt Payoff'!E10+'Debt Payoff'!C2)))</f>
        <v>0</v>
      </c>
      <c r="C163" s="18">
        <f>IF(C162=0,0,MAX(0,C162*(1+'Debt Payoff'!D4/12)-MIN(C162*(1+'Debt Payoff'!D4/12),IF(COUNTIF(B162:B162,"&gt;0")=0,'Debt Payoff'!E4+'Debt Payoff'!E10+'Debt Payoff'!C2,'Debt Payoff'!E4))))</f>
        <v>0</v>
      </c>
      <c r="D163" s="18">
        <f>IF(D162=0,0,MAX(0,D162*(1+'Debt Payoff'!D5/12)-MIN(D162*(1+'Debt Payoff'!D5/12),IF(COUNTIF(B162:C162,"&gt;0")=0,'Debt Payoff'!E5+'Debt Payoff'!E10+'Debt Payoff'!E4+'Debt Payoff'!C2,'Debt Payoff'!E5))))</f>
        <v>0</v>
      </c>
      <c r="E163" s="18">
        <f>IF(E162=0,0,MAX(0,E162*(1+'Debt Payoff'!D8/12)-MIN(E162*(1+'Debt Payoff'!D8/12),IF(COUNTIF(B162:D162,"&gt;0")=0,'Debt Payoff'!E8+'Debt Payoff'!E10+'Debt Payoff'!E4+'Debt Payoff'!E5+'Debt Payoff'!C2,'Debt Payoff'!E8))))</f>
        <v>0</v>
      </c>
      <c r="F163" s="18">
        <f>IF(F162=0,0,MAX(0,F162*(1+'Debt Payoff'!D11/12)-MIN(F162*(1+'Debt Payoff'!D11/12),IF(COUNTIF(B162:E162,"&gt;0")=0,'Debt Payoff'!E11+'Debt Payoff'!E10+'Debt Payoff'!E4+'Debt Payoff'!E5+'Debt Payoff'!E8+'Debt Payoff'!C2,'Debt Payoff'!E11))))</f>
        <v>0</v>
      </c>
      <c r="G163" s="18">
        <f>IF(G162=0,0,MAX(0,G162*(1+'Debt Payoff'!D6/12)-MIN(G162*(1+'Debt Payoff'!D6/12),IF(COUNTIF(B162:F162,"&gt;0")=0,'Debt Payoff'!E6+'Debt Payoff'!E10+'Debt Payoff'!E4+'Debt Payoff'!E5+'Debt Payoff'!E8+'Debt Payoff'!E11+'Debt Payoff'!C2,'Debt Payoff'!E6))))</f>
        <v>0</v>
      </c>
      <c r="H163" s="18">
        <f>IF(H162=0,0,MAX(0,H162*(1+'Debt Payoff'!D7/12)-MIN(H162*(1+'Debt Payoff'!D7/12),IF(COUNTIF(B162:G162,"&gt;0")=0,'Debt Payoff'!E7+'Debt Payoff'!E10+'Debt Payoff'!E4+'Debt Payoff'!E5+'Debt Payoff'!E8+'Debt Payoff'!E11+'Debt Payoff'!E6+'Debt Payoff'!C2,'Debt Payoff'!E7))))</f>
        <v>0</v>
      </c>
      <c r="I163" s="18">
        <f>IF(I162=0,0,MAX(0,I162*(1+'Debt Payoff'!D9/12)-MIN(I162*(1+'Debt Payoff'!D9/12),IF(COUNTIF(B162:H162,"&gt;0")=0,'Debt Payoff'!E9+'Debt Payoff'!E10+'Debt Payoff'!E4+'Debt Payoff'!E5+'Debt Payoff'!E8+'Debt Payoff'!E11+'Debt Payoff'!E6+'Debt Payoff'!E7+'Debt Payoff'!C2,'Debt Payoff'!E9))))</f>
        <v>0</v>
      </c>
      <c r="J163" s="18">
        <f>IF(B162=0,0,B162*'Debt Payoff'!D10/12)</f>
        <v>0</v>
      </c>
      <c r="K163" s="18">
        <f>IF(C162=0,0,C162*'Debt Payoff'!D4/12)</f>
        <v>0</v>
      </c>
      <c r="L163" s="18">
        <f>IF(D162=0,0,D162*'Debt Payoff'!D5/12)</f>
        <v>0</v>
      </c>
      <c r="M163" s="18">
        <f>IF(E162=0,0,E162*'Debt Payoff'!D8/12)</f>
        <v>0</v>
      </c>
      <c r="N163" s="18">
        <f>IF(F162=0,0,F162*'Debt Payoff'!D11/12)</f>
        <v>0</v>
      </c>
      <c r="O163" s="18">
        <f>IF(G162=0,0,G162*'Debt Payoff'!D6/12)</f>
        <v>0</v>
      </c>
      <c r="P163" s="18">
        <f>IF(H162=0,0,H162*'Debt Payoff'!D7/12)</f>
        <v>0</v>
      </c>
      <c r="Q163" s="18">
        <f>IF(I162=0,0,I162*'Debt Payoff'!D9/12)</f>
        <v>0</v>
      </c>
    </row>
    <row r="164" spans="1:17" x14ac:dyDescent="0.25">
      <c r="A164">
        <v>162</v>
      </c>
      <c r="B164" s="18">
        <f>IF(B163=0,0,MAX(0,B163*(1+'Debt Payoff'!D10/12)-MIN(B163*(1+'Debt Payoff'!D10/12),'Debt Payoff'!E10+'Debt Payoff'!C2)))</f>
        <v>0</v>
      </c>
      <c r="C164" s="18">
        <f>IF(C163=0,0,MAX(0,C163*(1+'Debt Payoff'!D4/12)-MIN(C163*(1+'Debt Payoff'!D4/12),IF(COUNTIF(B163:B163,"&gt;0")=0,'Debt Payoff'!E4+'Debt Payoff'!E10+'Debt Payoff'!C2,'Debt Payoff'!E4))))</f>
        <v>0</v>
      </c>
      <c r="D164" s="18">
        <f>IF(D163=0,0,MAX(0,D163*(1+'Debt Payoff'!D5/12)-MIN(D163*(1+'Debt Payoff'!D5/12),IF(COUNTIF(B163:C163,"&gt;0")=0,'Debt Payoff'!E5+'Debt Payoff'!E10+'Debt Payoff'!E4+'Debt Payoff'!C2,'Debt Payoff'!E5))))</f>
        <v>0</v>
      </c>
      <c r="E164" s="18">
        <f>IF(E163=0,0,MAX(0,E163*(1+'Debt Payoff'!D8/12)-MIN(E163*(1+'Debt Payoff'!D8/12),IF(COUNTIF(B163:D163,"&gt;0")=0,'Debt Payoff'!E8+'Debt Payoff'!E10+'Debt Payoff'!E4+'Debt Payoff'!E5+'Debt Payoff'!C2,'Debt Payoff'!E8))))</f>
        <v>0</v>
      </c>
      <c r="F164" s="18">
        <f>IF(F163=0,0,MAX(0,F163*(1+'Debt Payoff'!D11/12)-MIN(F163*(1+'Debt Payoff'!D11/12),IF(COUNTIF(B163:E163,"&gt;0")=0,'Debt Payoff'!E11+'Debt Payoff'!E10+'Debt Payoff'!E4+'Debt Payoff'!E5+'Debt Payoff'!E8+'Debt Payoff'!C2,'Debt Payoff'!E11))))</f>
        <v>0</v>
      </c>
      <c r="G164" s="18">
        <f>IF(G163=0,0,MAX(0,G163*(1+'Debt Payoff'!D6/12)-MIN(G163*(1+'Debt Payoff'!D6/12),IF(COUNTIF(B163:F163,"&gt;0")=0,'Debt Payoff'!E6+'Debt Payoff'!E10+'Debt Payoff'!E4+'Debt Payoff'!E5+'Debt Payoff'!E8+'Debt Payoff'!E11+'Debt Payoff'!C2,'Debt Payoff'!E6))))</f>
        <v>0</v>
      </c>
      <c r="H164" s="18">
        <f>IF(H163=0,0,MAX(0,H163*(1+'Debt Payoff'!D7/12)-MIN(H163*(1+'Debt Payoff'!D7/12),IF(COUNTIF(B163:G163,"&gt;0")=0,'Debt Payoff'!E7+'Debt Payoff'!E10+'Debt Payoff'!E4+'Debt Payoff'!E5+'Debt Payoff'!E8+'Debt Payoff'!E11+'Debt Payoff'!E6+'Debt Payoff'!C2,'Debt Payoff'!E7))))</f>
        <v>0</v>
      </c>
      <c r="I164" s="18">
        <f>IF(I163=0,0,MAX(0,I163*(1+'Debt Payoff'!D9/12)-MIN(I163*(1+'Debt Payoff'!D9/12),IF(COUNTIF(B163:H163,"&gt;0")=0,'Debt Payoff'!E9+'Debt Payoff'!E10+'Debt Payoff'!E4+'Debt Payoff'!E5+'Debt Payoff'!E8+'Debt Payoff'!E11+'Debt Payoff'!E6+'Debt Payoff'!E7+'Debt Payoff'!C2,'Debt Payoff'!E9))))</f>
        <v>0</v>
      </c>
      <c r="J164" s="18">
        <f>IF(B163=0,0,B163*'Debt Payoff'!D10/12)</f>
        <v>0</v>
      </c>
      <c r="K164" s="18">
        <f>IF(C163=0,0,C163*'Debt Payoff'!D4/12)</f>
        <v>0</v>
      </c>
      <c r="L164" s="18">
        <f>IF(D163=0,0,D163*'Debt Payoff'!D5/12)</f>
        <v>0</v>
      </c>
      <c r="M164" s="18">
        <f>IF(E163=0,0,E163*'Debt Payoff'!D8/12)</f>
        <v>0</v>
      </c>
      <c r="N164" s="18">
        <f>IF(F163=0,0,F163*'Debt Payoff'!D11/12)</f>
        <v>0</v>
      </c>
      <c r="O164" s="18">
        <f>IF(G163=0,0,G163*'Debt Payoff'!D6/12)</f>
        <v>0</v>
      </c>
      <c r="P164" s="18">
        <f>IF(H163=0,0,H163*'Debt Payoff'!D7/12)</f>
        <v>0</v>
      </c>
      <c r="Q164" s="18">
        <f>IF(I163=0,0,I163*'Debt Payoff'!D9/12)</f>
        <v>0</v>
      </c>
    </row>
    <row r="165" spans="1:17" x14ac:dyDescent="0.25">
      <c r="A165">
        <v>163</v>
      </c>
      <c r="B165" s="18">
        <f>IF(B164=0,0,MAX(0,B164*(1+'Debt Payoff'!D10/12)-MIN(B164*(1+'Debt Payoff'!D10/12),'Debt Payoff'!E10+'Debt Payoff'!C2)))</f>
        <v>0</v>
      </c>
      <c r="C165" s="18">
        <f>IF(C164=0,0,MAX(0,C164*(1+'Debt Payoff'!D4/12)-MIN(C164*(1+'Debt Payoff'!D4/12),IF(COUNTIF(B164:B164,"&gt;0")=0,'Debt Payoff'!E4+'Debt Payoff'!E10+'Debt Payoff'!C2,'Debt Payoff'!E4))))</f>
        <v>0</v>
      </c>
      <c r="D165" s="18">
        <f>IF(D164=0,0,MAX(0,D164*(1+'Debt Payoff'!D5/12)-MIN(D164*(1+'Debt Payoff'!D5/12),IF(COUNTIF(B164:C164,"&gt;0")=0,'Debt Payoff'!E5+'Debt Payoff'!E10+'Debt Payoff'!E4+'Debt Payoff'!C2,'Debt Payoff'!E5))))</f>
        <v>0</v>
      </c>
      <c r="E165" s="18">
        <f>IF(E164=0,0,MAX(0,E164*(1+'Debt Payoff'!D8/12)-MIN(E164*(1+'Debt Payoff'!D8/12),IF(COUNTIF(B164:D164,"&gt;0")=0,'Debt Payoff'!E8+'Debt Payoff'!E10+'Debt Payoff'!E4+'Debt Payoff'!E5+'Debt Payoff'!C2,'Debt Payoff'!E8))))</f>
        <v>0</v>
      </c>
      <c r="F165" s="18">
        <f>IF(F164=0,0,MAX(0,F164*(1+'Debt Payoff'!D11/12)-MIN(F164*(1+'Debt Payoff'!D11/12),IF(COUNTIF(B164:E164,"&gt;0")=0,'Debt Payoff'!E11+'Debt Payoff'!E10+'Debt Payoff'!E4+'Debt Payoff'!E5+'Debt Payoff'!E8+'Debt Payoff'!C2,'Debt Payoff'!E11))))</f>
        <v>0</v>
      </c>
      <c r="G165" s="18">
        <f>IF(G164=0,0,MAX(0,G164*(1+'Debt Payoff'!D6/12)-MIN(G164*(1+'Debt Payoff'!D6/12),IF(COUNTIF(B164:F164,"&gt;0")=0,'Debt Payoff'!E6+'Debt Payoff'!E10+'Debt Payoff'!E4+'Debt Payoff'!E5+'Debt Payoff'!E8+'Debt Payoff'!E11+'Debt Payoff'!C2,'Debt Payoff'!E6))))</f>
        <v>0</v>
      </c>
      <c r="H165" s="18">
        <f>IF(H164=0,0,MAX(0,H164*(1+'Debt Payoff'!D7/12)-MIN(H164*(1+'Debt Payoff'!D7/12),IF(COUNTIF(B164:G164,"&gt;0")=0,'Debt Payoff'!E7+'Debt Payoff'!E10+'Debt Payoff'!E4+'Debt Payoff'!E5+'Debt Payoff'!E8+'Debt Payoff'!E11+'Debt Payoff'!E6+'Debt Payoff'!C2,'Debt Payoff'!E7))))</f>
        <v>0</v>
      </c>
      <c r="I165" s="18">
        <f>IF(I164=0,0,MAX(0,I164*(1+'Debt Payoff'!D9/12)-MIN(I164*(1+'Debt Payoff'!D9/12),IF(COUNTIF(B164:H164,"&gt;0")=0,'Debt Payoff'!E9+'Debt Payoff'!E10+'Debt Payoff'!E4+'Debt Payoff'!E5+'Debt Payoff'!E8+'Debt Payoff'!E11+'Debt Payoff'!E6+'Debt Payoff'!E7+'Debt Payoff'!C2,'Debt Payoff'!E9))))</f>
        <v>0</v>
      </c>
      <c r="J165" s="18">
        <f>IF(B164=0,0,B164*'Debt Payoff'!D10/12)</f>
        <v>0</v>
      </c>
      <c r="K165" s="18">
        <f>IF(C164=0,0,C164*'Debt Payoff'!D4/12)</f>
        <v>0</v>
      </c>
      <c r="L165" s="18">
        <f>IF(D164=0,0,D164*'Debt Payoff'!D5/12)</f>
        <v>0</v>
      </c>
      <c r="M165" s="18">
        <f>IF(E164=0,0,E164*'Debt Payoff'!D8/12)</f>
        <v>0</v>
      </c>
      <c r="N165" s="18">
        <f>IF(F164=0,0,F164*'Debt Payoff'!D11/12)</f>
        <v>0</v>
      </c>
      <c r="O165" s="18">
        <f>IF(G164=0,0,G164*'Debt Payoff'!D6/12)</f>
        <v>0</v>
      </c>
      <c r="P165" s="18">
        <f>IF(H164=0,0,H164*'Debt Payoff'!D7/12)</f>
        <v>0</v>
      </c>
      <c r="Q165" s="18">
        <f>IF(I164=0,0,I164*'Debt Payoff'!D9/12)</f>
        <v>0</v>
      </c>
    </row>
    <row r="166" spans="1:17" x14ac:dyDescent="0.25">
      <c r="A166">
        <v>164</v>
      </c>
      <c r="B166" s="18">
        <f>IF(B165=0,0,MAX(0,B165*(1+'Debt Payoff'!D10/12)-MIN(B165*(1+'Debt Payoff'!D10/12),'Debt Payoff'!E10+'Debt Payoff'!C2)))</f>
        <v>0</v>
      </c>
      <c r="C166" s="18">
        <f>IF(C165=0,0,MAX(0,C165*(1+'Debt Payoff'!D4/12)-MIN(C165*(1+'Debt Payoff'!D4/12),IF(COUNTIF(B165:B165,"&gt;0")=0,'Debt Payoff'!E4+'Debt Payoff'!E10+'Debt Payoff'!C2,'Debt Payoff'!E4))))</f>
        <v>0</v>
      </c>
      <c r="D166" s="18">
        <f>IF(D165=0,0,MAX(0,D165*(1+'Debt Payoff'!D5/12)-MIN(D165*(1+'Debt Payoff'!D5/12),IF(COUNTIF(B165:C165,"&gt;0")=0,'Debt Payoff'!E5+'Debt Payoff'!E10+'Debt Payoff'!E4+'Debt Payoff'!C2,'Debt Payoff'!E5))))</f>
        <v>0</v>
      </c>
      <c r="E166" s="18">
        <f>IF(E165=0,0,MAX(0,E165*(1+'Debt Payoff'!D8/12)-MIN(E165*(1+'Debt Payoff'!D8/12),IF(COUNTIF(B165:D165,"&gt;0")=0,'Debt Payoff'!E8+'Debt Payoff'!E10+'Debt Payoff'!E4+'Debt Payoff'!E5+'Debt Payoff'!C2,'Debt Payoff'!E8))))</f>
        <v>0</v>
      </c>
      <c r="F166" s="18">
        <f>IF(F165=0,0,MAX(0,F165*(1+'Debt Payoff'!D11/12)-MIN(F165*(1+'Debt Payoff'!D11/12),IF(COUNTIF(B165:E165,"&gt;0")=0,'Debt Payoff'!E11+'Debt Payoff'!E10+'Debt Payoff'!E4+'Debt Payoff'!E5+'Debt Payoff'!E8+'Debt Payoff'!C2,'Debt Payoff'!E11))))</f>
        <v>0</v>
      </c>
      <c r="G166" s="18">
        <f>IF(G165=0,0,MAX(0,G165*(1+'Debt Payoff'!D6/12)-MIN(G165*(1+'Debt Payoff'!D6/12),IF(COUNTIF(B165:F165,"&gt;0")=0,'Debt Payoff'!E6+'Debt Payoff'!E10+'Debt Payoff'!E4+'Debt Payoff'!E5+'Debt Payoff'!E8+'Debt Payoff'!E11+'Debt Payoff'!C2,'Debt Payoff'!E6))))</f>
        <v>0</v>
      </c>
      <c r="H166" s="18">
        <f>IF(H165=0,0,MAX(0,H165*(1+'Debt Payoff'!D7/12)-MIN(H165*(1+'Debt Payoff'!D7/12),IF(COUNTIF(B165:G165,"&gt;0")=0,'Debt Payoff'!E7+'Debt Payoff'!E10+'Debt Payoff'!E4+'Debt Payoff'!E5+'Debt Payoff'!E8+'Debt Payoff'!E11+'Debt Payoff'!E6+'Debt Payoff'!C2,'Debt Payoff'!E7))))</f>
        <v>0</v>
      </c>
      <c r="I166" s="18">
        <f>IF(I165=0,0,MAX(0,I165*(1+'Debt Payoff'!D9/12)-MIN(I165*(1+'Debt Payoff'!D9/12),IF(COUNTIF(B165:H165,"&gt;0")=0,'Debt Payoff'!E9+'Debt Payoff'!E10+'Debt Payoff'!E4+'Debt Payoff'!E5+'Debt Payoff'!E8+'Debt Payoff'!E11+'Debt Payoff'!E6+'Debt Payoff'!E7+'Debt Payoff'!C2,'Debt Payoff'!E9))))</f>
        <v>0</v>
      </c>
      <c r="J166" s="18">
        <f>IF(B165=0,0,B165*'Debt Payoff'!D10/12)</f>
        <v>0</v>
      </c>
      <c r="K166" s="18">
        <f>IF(C165=0,0,C165*'Debt Payoff'!D4/12)</f>
        <v>0</v>
      </c>
      <c r="L166" s="18">
        <f>IF(D165=0,0,D165*'Debt Payoff'!D5/12)</f>
        <v>0</v>
      </c>
      <c r="M166" s="18">
        <f>IF(E165=0,0,E165*'Debt Payoff'!D8/12)</f>
        <v>0</v>
      </c>
      <c r="N166" s="18">
        <f>IF(F165=0,0,F165*'Debt Payoff'!D11/12)</f>
        <v>0</v>
      </c>
      <c r="O166" s="18">
        <f>IF(G165=0,0,G165*'Debt Payoff'!D6/12)</f>
        <v>0</v>
      </c>
      <c r="P166" s="18">
        <f>IF(H165=0,0,H165*'Debt Payoff'!D7/12)</f>
        <v>0</v>
      </c>
      <c r="Q166" s="18">
        <f>IF(I165=0,0,I165*'Debt Payoff'!D9/12)</f>
        <v>0</v>
      </c>
    </row>
    <row r="167" spans="1:17" x14ac:dyDescent="0.25">
      <c r="A167">
        <v>165</v>
      </c>
      <c r="B167" s="18">
        <f>IF(B166=0,0,MAX(0,B166*(1+'Debt Payoff'!D10/12)-MIN(B166*(1+'Debt Payoff'!D10/12),'Debt Payoff'!E10+'Debt Payoff'!C2)))</f>
        <v>0</v>
      </c>
      <c r="C167" s="18">
        <f>IF(C166=0,0,MAX(0,C166*(1+'Debt Payoff'!D4/12)-MIN(C166*(1+'Debt Payoff'!D4/12),IF(COUNTIF(B166:B166,"&gt;0")=0,'Debt Payoff'!E4+'Debt Payoff'!E10+'Debt Payoff'!C2,'Debt Payoff'!E4))))</f>
        <v>0</v>
      </c>
      <c r="D167" s="18">
        <f>IF(D166=0,0,MAX(0,D166*(1+'Debt Payoff'!D5/12)-MIN(D166*(1+'Debt Payoff'!D5/12),IF(COUNTIF(B166:C166,"&gt;0")=0,'Debt Payoff'!E5+'Debt Payoff'!E10+'Debt Payoff'!E4+'Debt Payoff'!C2,'Debt Payoff'!E5))))</f>
        <v>0</v>
      </c>
      <c r="E167" s="18">
        <f>IF(E166=0,0,MAX(0,E166*(1+'Debt Payoff'!D8/12)-MIN(E166*(1+'Debt Payoff'!D8/12),IF(COUNTIF(B166:D166,"&gt;0")=0,'Debt Payoff'!E8+'Debt Payoff'!E10+'Debt Payoff'!E4+'Debt Payoff'!E5+'Debt Payoff'!C2,'Debt Payoff'!E8))))</f>
        <v>0</v>
      </c>
      <c r="F167" s="18">
        <f>IF(F166=0,0,MAX(0,F166*(1+'Debt Payoff'!D11/12)-MIN(F166*(1+'Debt Payoff'!D11/12),IF(COUNTIF(B166:E166,"&gt;0")=0,'Debt Payoff'!E11+'Debt Payoff'!E10+'Debt Payoff'!E4+'Debt Payoff'!E5+'Debt Payoff'!E8+'Debt Payoff'!C2,'Debt Payoff'!E11))))</f>
        <v>0</v>
      </c>
      <c r="G167" s="18">
        <f>IF(G166=0,0,MAX(0,G166*(1+'Debt Payoff'!D6/12)-MIN(G166*(1+'Debt Payoff'!D6/12),IF(COUNTIF(B166:F166,"&gt;0")=0,'Debt Payoff'!E6+'Debt Payoff'!E10+'Debt Payoff'!E4+'Debt Payoff'!E5+'Debt Payoff'!E8+'Debt Payoff'!E11+'Debt Payoff'!C2,'Debt Payoff'!E6))))</f>
        <v>0</v>
      </c>
      <c r="H167" s="18">
        <f>IF(H166=0,0,MAX(0,H166*(1+'Debt Payoff'!D7/12)-MIN(H166*(1+'Debt Payoff'!D7/12),IF(COUNTIF(B166:G166,"&gt;0")=0,'Debt Payoff'!E7+'Debt Payoff'!E10+'Debt Payoff'!E4+'Debt Payoff'!E5+'Debt Payoff'!E8+'Debt Payoff'!E11+'Debt Payoff'!E6+'Debt Payoff'!C2,'Debt Payoff'!E7))))</f>
        <v>0</v>
      </c>
      <c r="I167" s="18">
        <f>IF(I166=0,0,MAX(0,I166*(1+'Debt Payoff'!D9/12)-MIN(I166*(1+'Debt Payoff'!D9/12),IF(COUNTIF(B166:H166,"&gt;0")=0,'Debt Payoff'!E9+'Debt Payoff'!E10+'Debt Payoff'!E4+'Debt Payoff'!E5+'Debt Payoff'!E8+'Debt Payoff'!E11+'Debt Payoff'!E6+'Debt Payoff'!E7+'Debt Payoff'!C2,'Debt Payoff'!E9))))</f>
        <v>0</v>
      </c>
      <c r="J167" s="18">
        <f>IF(B166=0,0,B166*'Debt Payoff'!D10/12)</f>
        <v>0</v>
      </c>
      <c r="K167" s="18">
        <f>IF(C166=0,0,C166*'Debt Payoff'!D4/12)</f>
        <v>0</v>
      </c>
      <c r="L167" s="18">
        <f>IF(D166=0,0,D166*'Debt Payoff'!D5/12)</f>
        <v>0</v>
      </c>
      <c r="M167" s="18">
        <f>IF(E166=0,0,E166*'Debt Payoff'!D8/12)</f>
        <v>0</v>
      </c>
      <c r="N167" s="18">
        <f>IF(F166=0,0,F166*'Debt Payoff'!D11/12)</f>
        <v>0</v>
      </c>
      <c r="O167" s="18">
        <f>IF(G166=0,0,G166*'Debt Payoff'!D6/12)</f>
        <v>0</v>
      </c>
      <c r="P167" s="18">
        <f>IF(H166=0,0,H166*'Debt Payoff'!D7/12)</f>
        <v>0</v>
      </c>
      <c r="Q167" s="18">
        <f>IF(I166=0,0,I166*'Debt Payoff'!D9/12)</f>
        <v>0</v>
      </c>
    </row>
    <row r="168" spans="1:17" x14ac:dyDescent="0.25">
      <c r="A168">
        <v>166</v>
      </c>
      <c r="B168" s="18">
        <f>IF(B167=0,0,MAX(0,B167*(1+'Debt Payoff'!D10/12)-MIN(B167*(1+'Debt Payoff'!D10/12),'Debt Payoff'!E10+'Debt Payoff'!C2)))</f>
        <v>0</v>
      </c>
      <c r="C168" s="18">
        <f>IF(C167=0,0,MAX(0,C167*(1+'Debt Payoff'!D4/12)-MIN(C167*(1+'Debt Payoff'!D4/12),IF(COUNTIF(B167:B167,"&gt;0")=0,'Debt Payoff'!E4+'Debt Payoff'!E10+'Debt Payoff'!C2,'Debt Payoff'!E4))))</f>
        <v>0</v>
      </c>
      <c r="D168" s="18">
        <f>IF(D167=0,0,MAX(0,D167*(1+'Debt Payoff'!D5/12)-MIN(D167*(1+'Debt Payoff'!D5/12),IF(COUNTIF(B167:C167,"&gt;0")=0,'Debt Payoff'!E5+'Debt Payoff'!E10+'Debt Payoff'!E4+'Debt Payoff'!C2,'Debt Payoff'!E5))))</f>
        <v>0</v>
      </c>
      <c r="E168" s="18">
        <f>IF(E167=0,0,MAX(0,E167*(1+'Debt Payoff'!D8/12)-MIN(E167*(1+'Debt Payoff'!D8/12),IF(COUNTIF(B167:D167,"&gt;0")=0,'Debt Payoff'!E8+'Debt Payoff'!E10+'Debt Payoff'!E4+'Debt Payoff'!E5+'Debt Payoff'!C2,'Debt Payoff'!E8))))</f>
        <v>0</v>
      </c>
      <c r="F168" s="18">
        <f>IF(F167=0,0,MAX(0,F167*(1+'Debt Payoff'!D11/12)-MIN(F167*(1+'Debt Payoff'!D11/12),IF(COUNTIF(B167:E167,"&gt;0")=0,'Debt Payoff'!E11+'Debt Payoff'!E10+'Debt Payoff'!E4+'Debt Payoff'!E5+'Debt Payoff'!E8+'Debt Payoff'!C2,'Debt Payoff'!E11))))</f>
        <v>0</v>
      </c>
      <c r="G168" s="18">
        <f>IF(G167=0,0,MAX(0,G167*(1+'Debt Payoff'!D6/12)-MIN(G167*(1+'Debt Payoff'!D6/12),IF(COUNTIF(B167:F167,"&gt;0")=0,'Debt Payoff'!E6+'Debt Payoff'!E10+'Debt Payoff'!E4+'Debt Payoff'!E5+'Debt Payoff'!E8+'Debt Payoff'!E11+'Debt Payoff'!C2,'Debt Payoff'!E6))))</f>
        <v>0</v>
      </c>
      <c r="H168" s="18">
        <f>IF(H167=0,0,MAX(0,H167*(1+'Debt Payoff'!D7/12)-MIN(H167*(1+'Debt Payoff'!D7/12),IF(COUNTIF(B167:G167,"&gt;0")=0,'Debt Payoff'!E7+'Debt Payoff'!E10+'Debt Payoff'!E4+'Debt Payoff'!E5+'Debt Payoff'!E8+'Debt Payoff'!E11+'Debt Payoff'!E6+'Debt Payoff'!C2,'Debt Payoff'!E7))))</f>
        <v>0</v>
      </c>
      <c r="I168" s="18">
        <f>IF(I167=0,0,MAX(0,I167*(1+'Debt Payoff'!D9/12)-MIN(I167*(1+'Debt Payoff'!D9/12),IF(COUNTIF(B167:H167,"&gt;0")=0,'Debt Payoff'!E9+'Debt Payoff'!E10+'Debt Payoff'!E4+'Debt Payoff'!E5+'Debt Payoff'!E8+'Debt Payoff'!E11+'Debt Payoff'!E6+'Debt Payoff'!E7+'Debt Payoff'!C2,'Debt Payoff'!E9))))</f>
        <v>0</v>
      </c>
      <c r="J168" s="18">
        <f>IF(B167=0,0,B167*'Debt Payoff'!D10/12)</f>
        <v>0</v>
      </c>
      <c r="K168" s="18">
        <f>IF(C167=0,0,C167*'Debt Payoff'!D4/12)</f>
        <v>0</v>
      </c>
      <c r="L168" s="18">
        <f>IF(D167=0,0,D167*'Debt Payoff'!D5/12)</f>
        <v>0</v>
      </c>
      <c r="M168" s="18">
        <f>IF(E167=0,0,E167*'Debt Payoff'!D8/12)</f>
        <v>0</v>
      </c>
      <c r="N168" s="18">
        <f>IF(F167=0,0,F167*'Debt Payoff'!D11/12)</f>
        <v>0</v>
      </c>
      <c r="O168" s="18">
        <f>IF(G167=0,0,G167*'Debt Payoff'!D6/12)</f>
        <v>0</v>
      </c>
      <c r="P168" s="18">
        <f>IF(H167=0,0,H167*'Debt Payoff'!D7/12)</f>
        <v>0</v>
      </c>
      <c r="Q168" s="18">
        <f>IF(I167=0,0,I167*'Debt Payoff'!D9/12)</f>
        <v>0</v>
      </c>
    </row>
    <row r="169" spans="1:17" x14ac:dyDescent="0.25">
      <c r="A169">
        <v>167</v>
      </c>
      <c r="B169" s="18">
        <f>IF(B168=0,0,MAX(0,B168*(1+'Debt Payoff'!D10/12)-MIN(B168*(1+'Debt Payoff'!D10/12),'Debt Payoff'!E10+'Debt Payoff'!C2)))</f>
        <v>0</v>
      </c>
      <c r="C169" s="18">
        <f>IF(C168=0,0,MAX(0,C168*(1+'Debt Payoff'!D4/12)-MIN(C168*(1+'Debt Payoff'!D4/12),IF(COUNTIF(B168:B168,"&gt;0")=0,'Debt Payoff'!E4+'Debt Payoff'!E10+'Debt Payoff'!C2,'Debt Payoff'!E4))))</f>
        <v>0</v>
      </c>
      <c r="D169" s="18">
        <f>IF(D168=0,0,MAX(0,D168*(1+'Debt Payoff'!D5/12)-MIN(D168*(1+'Debt Payoff'!D5/12),IF(COUNTIF(B168:C168,"&gt;0")=0,'Debt Payoff'!E5+'Debt Payoff'!E10+'Debt Payoff'!E4+'Debt Payoff'!C2,'Debt Payoff'!E5))))</f>
        <v>0</v>
      </c>
      <c r="E169" s="18">
        <f>IF(E168=0,0,MAX(0,E168*(1+'Debt Payoff'!D8/12)-MIN(E168*(1+'Debt Payoff'!D8/12),IF(COUNTIF(B168:D168,"&gt;0")=0,'Debt Payoff'!E8+'Debt Payoff'!E10+'Debt Payoff'!E4+'Debt Payoff'!E5+'Debt Payoff'!C2,'Debt Payoff'!E8))))</f>
        <v>0</v>
      </c>
      <c r="F169" s="18">
        <f>IF(F168=0,0,MAX(0,F168*(1+'Debt Payoff'!D11/12)-MIN(F168*(1+'Debt Payoff'!D11/12),IF(COUNTIF(B168:E168,"&gt;0")=0,'Debt Payoff'!E11+'Debt Payoff'!E10+'Debt Payoff'!E4+'Debt Payoff'!E5+'Debt Payoff'!E8+'Debt Payoff'!C2,'Debt Payoff'!E11))))</f>
        <v>0</v>
      </c>
      <c r="G169" s="18">
        <f>IF(G168=0,0,MAX(0,G168*(1+'Debt Payoff'!D6/12)-MIN(G168*(1+'Debt Payoff'!D6/12),IF(COUNTIF(B168:F168,"&gt;0")=0,'Debt Payoff'!E6+'Debt Payoff'!E10+'Debt Payoff'!E4+'Debt Payoff'!E5+'Debt Payoff'!E8+'Debt Payoff'!E11+'Debt Payoff'!C2,'Debt Payoff'!E6))))</f>
        <v>0</v>
      </c>
      <c r="H169" s="18">
        <f>IF(H168=0,0,MAX(0,H168*(1+'Debt Payoff'!D7/12)-MIN(H168*(1+'Debt Payoff'!D7/12),IF(COUNTIF(B168:G168,"&gt;0")=0,'Debt Payoff'!E7+'Debt Payoff'!E10+'Debt Payoff'!E4+'Debt Payoff'!E5+'Debt Payoff'!E8+'Debt Payoff'!E11+'Debt Payoff'!E6+'Debt Payoff'!C2,'Debt Payoff'!E7))))</f>
        <v>0</v>
      </c>
      <c r="I169" s="18">
        <f>IF(I168=0,0,MAX(0,I168*(1+'Debt Payoff'!D9/12)-MIN(I168*(1+'Debt Payoff'!D9/12),IF(COUNTIF(B168:H168,"&gt;0")=0,'Debt Payoff'!E9+'Debt Payoff'!E10+'Debt Payoff'!E4+'Debt Payoff'!E5+'Debt Payoff'!E8+'Debt Payoff'!E11+'Debt Payoff'!E6+'Debt Payoff'!E7+'Debt Payoff'!C2,'Debt Payoff'!E9))))</f>
        <v>0</v>
      </c>
      <c r="J169" s="18">
        <f>IF(B168=0,0,B168*'Debt Payoff'!D10/12)</f>
        <v>0</v>
      </c>
      <c r="K169" s="18">
        <f>IF(C168=0,0,C168*'Debt Payoff'!D4/12)</f>
        <v>0</v>
      </c>
      <c r="L169" s="18">
        <f>IF(D168=0,0,D168*'Debt Payoff'!D5/12)</f>
        <v>0</v>
      </c>
      <c r="M169" s="18">
        <f>IF(E168=0,0,E168*'Debt Payoff'!D8/12)</f>
        <v>0</v>
      </c>
      <c r="N169" s="18">
        <f>IF(F168=0,0,F168*'Debt Payoff'!D11/12)</f>
        <v>0</v>
      </c>
      <c r="O169" s="18">
        <f>IF(G168=0,0,G168*'Debt Payoff'!D6/12)</f>
        <v>0</v>
      </c>
      <c r="P169" s="18">
        <f>IF(H168=0,0,H168*'Debt Payoff'!D7/12)</f>
        <v>0</v>
      </c>
      <c r="Q169" s="18">
        <f>IF(I168=0,0,I168*'Debt Payoff'!D9/12)</f>
        <v>0</v>
      </c>
    </row>
    <row r="170" spans="1:17" x14ac:dyDescent="0.25">
      <c r="A170">
        <v>168</v>
      </c>
      <c r="B170" s="18">
        <f>IF(B169=0,0,MAX(0,B169*(1+'Debt Payoff'!D10/12)-MIN(B169*(1+'Debt Payoff'!D10/12),'Debt Payoff'!E10+'Debt Payoff'!C2)))</f>
        <v>0</v>
      </c>
      <c r="C170" s="18">
        <f>IF(C169=0,0,MAX(0,C169*(1+'Debt Payoff'!D4/12)-MIN(C169*(1+'Debt Payoff'!D4/12),IF(COUNTIF(B169:B169,"&gt;0")=0,'Debt Payoff'!E4+'Debt Payoff'!E10+'Debt Payoff'!C2,'Debt Payoff'!E4))))</f>
        <v>0</v>
      </c>
      <c r="D170" s="18">
        <f>IF(D169=0,0,MAX(0,D169*(1+'Debt Payoff'!D5/12)-MIN(D169*(1+'Debt Payoff'!D5/12),IF(COUNTIF(B169:C169,"&gt;0")=0,'Debt Payoff'!E5+'Debt Payoff'!E10+'Debt Payoff'!E4+'Debt Payoff'!C2,'Debt Payoff'!E5))))</f>
        <v>0</v>
      </c>
      <c r="E170" s="18">
        <f>IF(E169=0,0,MAX(0,E169*(1+'Debt Payoff'!D8/12)-MIN(E169*(1+'Debt Payoff'!D8/12),IF(COUNTIF(B169:D169,"&gt;0")=0,'Debt Payoff'!E8+'Debt Payoff'!E10+'Debt Payoff'!E4+'Debt Payoff'!E5+'Debt Payoff'!C2,'Debt Payoff'!E8))))</f>
        <v>0</v>
      </c>
      <c r="F170" s="18">
        <f>IF(F169=0,0,MAX(0,F169*(1+'Debt Payoff'!D11/12)-MIN(F169*(1+'Debt Payoff'!D11/12),IF(COUNTIF(B169:E169,"&gt;0")=0,'Debt Payoff'!E11+'Debt Payoff'!E10+'Debt Payoff'!E4+'Debt Payoff'!E5+'Debt Payoff'!E8+'Debt Payoff'!C2,'Debt Payoff'!E11))))</f>
        <v>0</v>
      </c>
      <c r="G170" s="18">
        <f>IF(G169=0,0,MAX(0,G169*(1+'Debt Payoff'!D6/12)-MIN(G169*(1+'Debt Payoff'!D6/12),IF(COUNTIF(B169:F169,"&gt;0")=0,'Debt Payoff'!E6+'Debt Payoff'!E10+'Debt Payoff'!E4+'Debt Payoff'!E5+'Debt Payoff'!E8+'Debt Payoff'!E11+'Debt Payoff'!C2,'Debt Payoff'!E6))))</f>
        <v>0</v>
      </c>
      <c r="H170" s="18">
        <f>IF(H169=0,0,MAX(0,H169*(1+'Debt Payoff'!D7/12)-MIN(H169*(1+'Debt Payoff'!D7/12),IF(COUNTIF(B169:G169,"&gt;0")=0,'Debt Payoff'!E7+'Debt Payoff'!E10+'Debt Payoff'!E4+'Debt Payoff'!E5+'Debt Payoff'!E8+'Debt Payoff'!E11+'Debt Payoff'!E6+'Debt Payoff'!C2,'Debt Payoff'!E7))))</f>
        <v>0</v>
      </c>
      <c r="I170" s="18">
        <f>IF(I169=0,0,MAX(0,I169*(1+'Debt Payoff'!D9/12)-MIN(I169*(1+'Debt Payoff'!D9/12),IF(COUNTIF(B169:H169,"&gt;0")=0,'Debt Payoff'!E9+'Debt Payoff'!E10+'Debt Payoff'!E4+'Debt Payoff'!E5+'Debt Payoff'!E8+'Debt Payoff'!E11+'Debt Payoff'!E6+'Debt Payoff'!E7+'Debt Payoff'!C2,'Debt Payoff'!E9))))</f>
        <v>0</v>
      </c>
      <c r="J170" s="18">
        <f>IF(B169=0,0,B169*'Debt Payoff'!D10/12)</f>
        <v>0</v>
      </c>
      <c r="K170" s="18">
        <f>IF(C169=0,0,C169*'Debt Payoff'!D4/12)</f>
        <v>0</v>
      </c>
      <c r="L170" s="18">
        <f>IF(D169=0,0,D169*'Debt Payoff'!D5/12)</f>
        <v>0</v>
      </c>
      <c r="M170" s="18">
        <f>IF(E169=0,0,E169*'Debt Payoff'!D8/12)</f>
        <v>0</v>
      </c>
      <c r="N170" s="18">
        <f>IF(F169=0,0,F169*'Debt Payoff'!D11/12)</f>
        <v>0</v>
      </c>
      <c r="O170" s="18">
        <f>IF(G169=0,0,G169*'Debt Payoff'!D6/12)</f>
        <v>0</v>
      </c>
      <c r="P170" s="18">
        <f>IF(H169=0,0,H169*'Debt Payoff'!D7/12)</f>
        <v>0</v>
      </c>
      <c r="Q170" s="18">
        <f>IF(I169=0,0,I169*'Debt Payoff'!D9/12)</f>
        <v>0</v>
      </c>
    </row>
    <row r="171" spans="1:17" x14ac:dyDescent="0.25">
      <c r="A171">
        <v>169</v>
      </c>
      <c r="B171" s="18">
        <f>IF(B170=0,0,MAX(0,B170*(1+'Debt Payoff'!D10/12)-MIN(B170*(1+'Debt Payoff'!D10/12),'Debt Payoff'!E10+'Debt Payoff'!C2)))</f>
        <v>0</v>
      </c>
      <c r="C171" s="18">
        <f>IF(C170=0,0,MAX(0,C170*(1+'Debt Payoff'!D4/12)-MIN(C170*(1+'Debt Payoff'!D4/12),IF(COUNTIF(B170:B170,"&gt;0")=0,'Debt Payoff'!E4+'Debt Payoff'!E10+'Debt Payoff'!C2,'Debt Payoff'!E4))))</f>
        <v>0</v>
      </c>
      <c r="D171" s="18">
        <f>IF(D170=0,0,MAX(0,D170*(1+'Debt Payoff'!D5/12)-MIN(D170*(1+'Debt Payoff'!D5/12),IF(COUNTIF(B170:C170,"&gt;0")=0,'Debt Payoff'!E5+'Debt Payoff'!E10+'Debt Payoff'!E4+'Debt Payoff'!C2,'Debt Payoff'!E5))))</f>
        <v>0</v>
      </c>
      <c r="E171" s="18">
        <f>IF(E170=0,0,MAX(0,E170*(1+'Debt Payoff'!D8/12)-MIN(E170*(1+'Debt Payoff'!D8/12),IF(COUNTIF(B170:D170,"&gt;0")=0,'Debt Payoff'!E8+'Debt Payoff'!E10+'Debt Payoff'!E4+'Debt Payoff'!E5+'Debt Payoff'!C2,'Debt Payoff'!E8))))</f>
        <v>0</v>
      </c>
      <c r="F171" s="18">
        <f>IF(F170=0,0,MAX(0,F170*(1+'Debt Payoff'!D11/12)-MIN(F170*(1+'Debt Payoff'!D11/12),IF(COUNTIF(B170:E170,"&gt;0")=0,'Debt Payoff'!E11+'Debt Payoff'!E10+'Debt Payoff'!E4+'Debt Payoff'!E5+'Debt Payoff'!E8+'Debt Payoff'!C2,'Debt Payoff'!E11))))</f>
        <v>0</v>
      </c>
      <c r="G171" s="18">
        <f>IF(G170=0,0,MAX(0,G170*(1+'Debt Payoff'!D6/12)-MIN(G170*(1+'Debt Payoff'!D6/12),IF(COUNTIF(B170:F170,"&gt;0")=0,'Debt Payoff'!E6+'Debt Payoff'!E10+'Debt Payoff'!E4+'Debt Payoff'!E5+'Debt Payoff'!E8+'Debt Payoff'!E11+'Debt Payoff'!C2,'Debt Payoff'!E6))))</f>
        <v>0</v>
      </c>
      <c r="H171" s="18">
        <f>IF(H170=0,0,MAX(0,H170*(1+'Debt Payoff'!D7/12)-MIN(H170*(1+'Debt Payoff'!D7/12),IF(COUNTIF(B170:G170,"&gt;0")=0,'Debt Payoff'!E7+'Debt Payoff'!E10+'Debt Payoff'!E4+'Debt Payoff'!E5+'Debt Payoff'!E8+'Debt Payoff'!E11+'Debt Payoff'!E6+'Debt Payoff'!C2,'Debt Payoff'!E7))))</f>
        <v>0</v>
      </c>
      <c r="I171" s="18">
        <f>IF(I170=0,0,MAX(0,I170*(1+'Debt Payoff'!D9/12)-MIN(I170*(1+'Debt Payoff'!D9/12),IF(COUNTIF(B170:H170,"&gt;0")=0,'Debt Payoff'!E9+'Debt Payoff'!E10+'Debt Payoff'!E4+'Debt Payoff'!E5+'Debt Payoff'!E8+'Debt Payoff'!E11+'Debt Payoff'!E6+'Debt Payoff'!E7+'Debt Payoff'!C2,'Debt Payoff'!E9))))</f>
        <v>0</v>
      </c>
      <c r="J171" s="18">
        <f>IF(B170=0,0,B170*'Debt Payoff'!D10/12)</f>
        <v>0</v>
      </c>
      <c r="K171" s="18">
        <f>IF(C170=0,0,C170*'Debt Payoff'!D4/12)</f>
        <v>0</v>
      </c>
      <c r="L171" s="18">
        <f>IF(D170=0,0,D170*'Debt Payoff'!D5/12)</f>
        <v>0</v>
      </c>
      <c r="M171" s="18">
        <f>IF(E170=0,0,E170*'Debt Payoff'!D8/12)</f>
        <v>0</v>
      </c>
      <c r="N171" s="18">
        <f>IF(F170=0,0,F170*'Debt Payoff'!D11/12)</f>
        <v>0</v>
      </c>
      <c r="O171" s="18">
        <f>IF(G170=0,0,G170*'Debt Payoff'!D6/12)</f>
        <v>0</v>
      </c>
      <c r="P171" s="18">
        <f>IF(H170=0,0,H170*'Debt Payoff'!D7/12)</f>
        <v>0</v>
      </c>
      <c r="Q171" s="18">
        <f>IF(I170=0,0,I170*'Debt Payoff'!D9/12)</f>
        <v>0</v>
      </c>
    </row>
    <row r="172" spans="1:17" x14ac:dyDescent="0.25">
      <c r="A172">
        <v>170</v>
      </c>
      <c r="B172" s="18">
        <f>IF(B171=0,0,MAX(0,B171*(1+'Debt Payoff'!D10/12)-MIN(B171*(1+'Debt Payoff'!D10/12),'Debt Payoff'!E10+'Debt Payoff'!C2)))</f>
        <v>0</v>
      </c>
      <c r="C172" s="18">
        <f>IF(C171=0,0,MAX(0,C171*(1+'Debt Payoff'!D4/12)-MIN(C171*(1+'Debt Payoff'!D4/12),IF(COUNTIF(B171:B171,"&gt;0")=0,'Debt Payoff'!E4+'Debt Payoff'!E10+'Debt Payoff'!C2,'Debt Payoff'!E4))))</f>
        <v>0</v>
      </c>
      <c r="D172" s="18">
        <f>IF(D171=0,0,MAX(0,D171*(1+'Debt Payoff'!D5/12)-MIN(D171*(1+'Debt Payoff'!D5/12),IF(COUNTIF(B171:C171,"&gt;0")=0,'Debt Payoff'!E5+'Debt Payoff'!E10+'Debt Payoff'!E4+'Debt Payoff'!C2,'Debt Payoff'!E5))))</f>
        <v>0</v>
      </c>
      <c r="E172" s="18">
        <f>IF(E171=0,0,MAX(0,E171*(1+'Debt Payoff'!D8/12)-MIN(E171*(1+'Debt Payoff'!D8/12),IF(COUNTIF(B171:D171,"&gt;0")=0,'Debt Payoff'!E8+'Debt Payoff'!E10+'Debt Payoff'!E4+'Debt Payoff'!E5+'Debt Payoff'!C2,'Debt Payoff'!E8))))</f>
        <v>0</v>
      </c>
      <c r="F172" s="18">
        <f>IF(F171=0,0,MAX(0,F171*(1+'Debt Payoff'!D11/12)-MIN(F171*(1+'Debt Payoff'!D11/12),IF(COUNTIF(B171:E171,"&gt;0")=0,'Debt Payoff'!E11+'Debt Payoff'!E10+'Debt Payoff'!E4+'Debt Payoff'!E5+'Debt Payoff'!E8+'Debt Payoff'!C2,'Debt Payoff'!E11))))</f>
        <v>0</v>
      </c>
      <c r="G172" s="18">
        <f>IF(G171=0,0,MAX(0,G171*(1+'Debt Payoff'!D6/12)-MIN(G171*(1+'Debt Payoff'!D6/12),IF(COUNTIF(B171:F171,"&gt;0")=0,'Debt Payoff'!E6+'Debt Payoff'!E10+'Debt Payoff'!E4+'Debt Payoff'!E5+'Debt Payoff'!E8+'Debt Payoff'!E11+'Debt Payoff'!C2,'Debt Payoff'!E6))))</f>
        <v>0</v>
      </c>
      <c r="H172" s="18">
        <f>IF(H171=0,0,MAX(0,H171*(1+'Debt Payoff'!D7/12)-MIN(H171*(1+'Debt Payoff'!D7/12),IF(COUNTIF(B171:G171,"&gt;0")=0,'Debt Payoff'!E7+'Debt Payoff'!E10+'Debt Payoff'!E4+'Debt Payoff'!E5+'Debt Payoff'!E8+'Debt Payoff'!E11+'Debt Payoff'!E6+'Debt Payoff'!C2,'Debt Payoff'!E7))))</f>
        <v>0</v>
      </c>
      <c r="I172" s="18">
        <f>IF(I171=0,0,MAX(0,I171*(1+'Debt Payoff'!D9/12)-MIN(I171*(1+'Debt Payoff'!D9/12),IF(COUNTIF(B171:H171,"&gt;0")=0,'Debt Payoff'!E9+'Debt Payoff'!E10+'Debt Payoff'!E4+'Debt Payoff'!E5+'Debt Payoff'!E8+'Debt Payoff'!E11+'Debt Payoff'!E6+'Debt Payoff'!E7+'Debt Payoff'!C2,'Debt Payoff'!E9))))</f>
        <v>0</v>
      </c>
      <c r="J172" s="18">
        <f>IF(B171=0,0,B171*'Debt Payoff'!D10/12)</f>
        <v>0</v>
      </c>
      <c r="K172" s="18">
        <f>IF(C171=0,0,C171*'Debt Payoff'!D4/12)</f>
        <v>0</v>
      </c>
      <c r="L172" s="18">
        <f>IF(D171=0,0,D171*'Debt Payoff'!D5/12)</f>
        <v>0</v>
      </c>
      <c r="M172" s="18">
        <f>IF(E171=0,0,E171*'Debt Payoff'!D8/12)</f>
        <v>0</v>
      </c>
      <c r="N172" s="18">
        <f>IF(F171=0,0,F171*'Debt Payoff'!D11/12)</f>
        <v>0</v>
      </c>
      <c r="O172" s="18">
        <f>IF(G171=0,0,G171*'Debt Payoff'!D6/12)</f>
        <v>0</v>
      </c>
      <c r="P172" s="18">
        <f>IF(H171=0,0,H171*'Debt Payoff'!D7/12)</f>
        <v>0</v>
      </c>
      <c r="Q172" s="18">
        <f>IF(I171=0,0,I171*'Debt Payoff'!D9/12)</f>
        <v>0</v>
      </c>
    </row>
    <row r="173" spans="1:17" x14ac:dyDescent="0.25">
      <c r="A173">
        <v>171</v>
      </c>
      <c r="B173" s="18">
        <f>IF(B172=0,0,MAX(0,B172*(1+'Debt Payoff'!D10/12)-MIN(B172*(1+'Debt Payoff'!D10/12),'Debt Payoff'!E10+'Debt Payoff'!C2)))</f>
        <v>0</v>
      </c>
      <c r="C173" s="18">
        <f>IF(C172=0,0,MAX(0,C172*(1+'Debt Payoff'!D4/12)-MIN(C172*(1+'Debt Payoff'!D4/12),IF(COUNTIF(B172:B172,"&gt;0")=0,'Debt Payoff'!E4+'Debt Payoff'!E10+'Debt Payoff'!C2,'Debt Payoff'!E4))))</f>
        <v>0</v>
      </c>
      <c r="D173" s="18">
        <f>IF(D172=0,0,MAX(0,D172*(1+'Debt Payoff'!D5/12)-MIN(D172*(1+'Debt Payoff'!D5/12),IF(COUNTIF(B172:C172,"&gt;0")=0,'Debt Payoff'!E5+'Debt Payoff'!E10+'Debt Payoff'!E4+'Debt Payoff'!C2,'Debt Payoff'!E5))))</f>
        <v>0</v>
      </c>
      <c r="E173" s="18">
        <f>IF(E172=0,0,MAX(0,E172*(1+'Debt Payoff'!D8/12)-MIN(E172*(1+'Debt Payoff'!D8/12),IF(COUNTIF(B172:D172,"&gt;0")=0,'Debt Payoff'!E8+'Debt Payoff'!E10+'Debt Payoff'!E4+'Debt Payoff'!E5+'Debt Payoff'!C2,'Debt Payoff'!E8))))</f>
        <v>0</v>
      </c>
      <c r="F173" s="18">
        <f>IF(F172=0,0,MAX(0,F172*(1+'Debt Payoff'!D11/12)-MIN(F172*(1+'Debt Payoff'!D11/12),IF(COUNTIF(B172:E172,"&gt;0")=0,'Debt Payoff'!E11+'Debt Payoff'!E10+'Debt Payoff'!E4+'Debt Payoff'!E5+'Debt Payoff'!E8+'Debt Payoff'!C2,'Debt Payoff'!E11))))</f>
        <v>0</v>
      </c>
      <c r="G173" s="18">
        <f>IF(G172=0,0,MAX(0,G172*(1+'Debt Payoff'!D6/12)-MIN(G172*(1+'Debt Payoff'!D6/12),IF(COUNTIF(B172:F172,"&gt;0")=0,'Debt Payoff'!E6+'Debt Payoff'!E10+'Debt Payoff'!E4+'Debt Payoff'!E5+'Debt Payoff'!E8+'Debt Payoff'!E11+'Debt Payoff'!C2,'Debt Payoff'!E6))))</f>
        <v>0</v>
      </c>
      <c r="H173" s="18">
        <f>IF(H172=0,0,MAX(0,H172*(1+'Debt Payoff'!D7/12)-MIN(H172*(1+'Debt Payoff'!D7/12),IF(COUNTIF(B172:G172,"&gt;0")=0,'Debt Payoff'!E7+'Debt Payoff'!E10+'Debt Payoff'!E4+'Debt Payoff'!E5+'Debt Payoff'!E8+'Debt Payoff'!E11+'Debt Payoff'!E6+'Debt Payoff'!C2,'Debt Payoff'!E7))))</f>
        <v>0</v>
      </c>
      <c r="I173" s="18">
        <f>IF(I172=0,0,MAX(0,I172*(1+'Debt Payoff'!D9/12)-MIN(I172*(1+'Debt Payoff'!D9/12),IF(COUNTIF(B172:H172,"&gt;0")=0,'Debt Payoff'!E9+'Debt Payoff'!E10+'Debt Payoff'!E4+'Debt Payoff'!E5+'Debt Payoff'!E8+'Debt Payoff'!E11+'Debt Payoff'!E6+'Debt Payoff'!E7+'Debt Payoff'!C2,'Debt Payoff'!E9))))</f>
        <v>0</v>
      </c>
      <c r="J173" s="18">
        <f>IF(B172=0,0,B172*'Debt Payoff'!D10/12)</f>
        <v>0</v>
      </c>
      <c r="K173" s="18">
        <f>IF(C172=0,0,C172*'Debt Payoff'!D4/12)</f>
        <v>0</v>
      </c>
      <c r="L173" s="18">
        <f>IF(D172=0,0,D172*'Debt Payoff'!D5/12)</f>
        <v>0</v>
      </c>
      <c r="M173" s="18">
        <f>IF(E172=0,0,E172*'Debt Payoff'!D8/12)</f>
        <v>0</v>
      </c>
      <c r="N173" s="18">
        <f>IF(F172=0,0,F172*'Debt Payoff'!D11/12)</f>
        <v>0</v>
      </c>
      <c r="O173" s="18">
        <f>IF(G172=0,0,G172*'Debt Payoff'!D6/12)</f>
        <v>0</v>
      </c>
      <c r="P173" s="18">
        <f>IF(H172=0,0,H172*'Debt Payoff'!D7/12)</f>
        <v>0</v>
      </c>
      <c r="Q173" s="18">
        <f>IF(I172=0,0,I172*'Debt Payoff'!D9/12)</f>
        <v>0</v>
      </c>
    </row>
    <row r="174" spans="1:17" x14ac:dyDescent="0.25">
      <c r="A174">
        <v>172</v>
      </c>
      <c r="B174" s="18">
        <f>IF(B173=0,0,MAX(0,B173*(1+'Debt Payoff'!D10/12)-MIN(B173*(1+'Debt Payoff'!D10/12),'Debt Payoff'!E10+'Debt Payoff'!C2)))</f>
        <v>0</v>
      </c>
      <c r="C174" s="18">
        <f>IF(C173=0,0,MAX(0,C173*(1+'Debt Payoff'!D4/12)-MIN(C173*(1+'Debt Payoff'!D4/12),IF(COUNTIF(B173:B173,"&gt;0")=0,'Debt Payoff'!E4+'Debt Payoff'!E10+'Debt Payoff'!C2,'Debt Payoff'!E4))))</f>
        <v>0</v>
      </c>
      <c r="D174" s="18">
        <f>IF(D173=0,0,MAX(0,D173*(1+'Debt Payoff'!D5/12)-MIN(D173*(1+'Debt Payoff'!D5/12),IF(COUNTIF(B173:C173,"&gt;0")=0,'Debt Payoff'!E5+'Debt Payoff'!E10+'Debt Payoff'!E4+'Debt Payoff'!C2,'Debt Payoff'!E5))))</f>
        <v>0</v>
      </c>
      <c r="E174" s="18">
        <f>IF(E173=0,0,MAX(0,E173*(1+'Debt Payoff'!D8/12)-MIN(E173*(1+'Debt Payoff'!D8/12),IF(COUNTIF(B173:D173,"&gt;0")=0,'Debt Payoff'!E8+'Debt Payoff'!E10+'Debt Payoff'!E4+'Debt Payoff'!E5+'Debt Payoff'!C2,'Debt Payoff'!E8))))</f>
        <v>0</v>
      </c>
      <c r="F174" s="18">
        <f>IF(F173=0,0,MAX(0,F173*(1+'Debt Payoff'!D11/12)-MIN(F173*(1+'Debt Payoff'!D11/12),IF(COUNTIF(B173:E173,"&gt;0")=0,'Debt Payoff'!E11+'Debt Payoff'!E10+'Debt Payoff'!E4+'Debt Payoff'!E5+'Debt Payoff'!E8+'Debt Payoff'!C2,'Debt Payoff'!E11))))</f>
        <v>0</v>
      </c>
      <c r="G174" s="18">
        <f>IF(G173=0,0,MAX(0,G173*(1+'Debt Payoff'!D6/12)-MIN(G173*(1+'Debt Payoff'!D6/12),IF(COUNTIF(B173:F173,"&gt;0")=0,'Debt Payoff'!E6+'Debt Payoff'!E10+'Debt Payoff'!E4+'Debt Payoff'!E5+'Debt Payoff'!E8+'Debt Payoff'!E11+'Debt Payoff'!C2,'Debt Payoff'!E6))))</f>
        <v>0</v>
      </c>
      <c r="H174" s="18">
        <f>IF(H173=0,0,MAX(0,H173*(1+'Debt Payoff'!D7/12)-MIN(H173*(1+'Debt Payoff'!D7/12),IF(COUNTIF(B173:G173,"&gt;0")=0,'Debt Payoff'!E7+'Debt Payoff'!E10+'Debt Payoff'!E4+'Debt Payoff'!E5+'Debt Payoff'!E8+'Debt Payoff'!E11+'Debt Payoff'!E6+'Debt Payoff'!C2,'Debt Payoff'!E7))))</f>
        <v>0</v>
      </c>
      <c r="I174" s="18">
        <f>IF(I173=0,0,MAX(0,I173*(1+'Debt Payoff'!D9/12)-MIN(I173*(1+'Debt Payoff'!D9/12),IF(COUNTIF(B173:H173,"&gt;0")=0,'Debt Payoff'!E9+'Debt Payoff'!E10+'Debt Payoff'!E4+'Debt Payoff'!E5+'Debt Payoff'!E8+'Debt Payoff'!E11+'Debt Payoff'!E6+'Debt Payoff'!E7+'Debt Payoff'!C2,'Debt Payoff'!E9))))</f>
        <v>0</v>
      </c>
      <c r="J174" s="18">
        <f>IF(B173=0,0,B173*'Debt Payoff'!D10/12)</f>
        <v>0</v>
      </c>
      <c r="K174" s="18">
        <f>IF(C173=0,0,C173*'Debt Payoff'!D4/12)</f>
        <v>0</v>
      </c>
      <c r="L174" s="18">
        <f>IF(D173=0,0,D173*'Debt Payoff'!D5/12)</f>
        <v>0</v>
      </c>
      <c r="M174" s="18">
        <f>IF(E173=0,0,E173*'Debt Payoff'!D8/12)</f>
        <v>0</v>
      </c>
      <c r="N174" s="18">
        <f>IF(F173=0,0,F173*'Debt Payoff'!D11/12)</f>
        <v>0</v>
      </c>
      <c r="O174" s="18">
        <f>IF(G173=0,0,G173*'Debt Payoff'!D6/12)</f>
        <v>0</v>
      </c>
      <c r="P174" s="18">
        <f>IF(H173=0,0,H173*'Debt Payoff'!D7/12)</f>
        <v>0</v>
      </c>
      <c r="Q174" s="18">
        <f>IF(I173=0,0,I173*'Debt Payoff'!D9/12)</f>
        <v>0</v>
      </c>
    </row>
    <row r="175" spans="1:17" x14ac:dyDescent="0.25">
      <c r="A175">
        <v>173</v>
      </c>
      <c r="B175" s="18">
        <f>IF(B174=0,0,MAX(0,B174*(1+'Debt Payoff'!D10/12)-MIN(B174*(1+'Debt Payoff'!D10/12),'Debt Payoff'!E10+'Debt Payoff'!C2)))</f>
        <v>0</v>
      </c>
      <c r="C175" s="18">
        <f>IF(C174=0,0,MAX(0,C174*(1+'Debt Payoff'!D4/12)-MIN(C174*(1+'Debt Payoff'!D4/12),IF(COUNTIF(B174:B174,"&gt;0")=0,'Debt Payoff'!E4+'Debt Payoff'!E10+'Debt Payoff'!C2,'Debt Payoff'!E4))))</f>
        <v>0</v>
      </c>
      <c r="D175" s="18">
        <f>IF(D174=0,0,MAX(0,D174*(1+'Debt Payoff'!D5/12)-MIN(D174*(1+'Debt Payoff'!D5/12),IF(COUNTIF(B174:C174,"&gt;0")=0,'Debt Payoff'!E5+'Debt Payoff'!E10+'Debt Payoff'!E4+'Debt Payoff'!C2,'Debt Payoff'!E5))))</f>
        <v>0</v>
      </c>
      <c r="E175" s="18">
        <f>IF(E174=0,0,MAX(0,E174*(1+'Debt Payoff'!D8/12)-MIN(E174*(1+'Debt Payoff'!D8/12),IF(COUNTIF(B174:D174,"&gt;0")=0,'Debt Payoff'!E8+'Debt Payoff'!E10+'Debt Payoff'!E4+'Debt Payoff'!E5+'Debt Payoff'!C2,'Debt Payoff'!E8))))</f>
        <v>0</v>
      </c>
      <c r="F175" s="18">
        <f>IF(F174=0,0,MAX(0,F174*(1+'Debt Payoff'!D11/12)-MIN(F174*(1+'Debt Payoff'!D11/12),IF(COUNTIF(B174:E174,"&gt;0")=0,'Debt Payoff'!E11+'Debt Payoff'!E10+'Debt Payoff'!E4+'Debt Payoff'!E5+'Debt Payoff'!E8+'Debt Payoff'!C2,'Debt Payoff'!E11))))</f>
        <v>0</v>
      </c>
      <c r="G175" s="18">
        <f>IF(G174=0,0,MAX(0,G174*(1+'Debt Payoff'!D6/12)-MIN(G174*(1+'Debt Payoff'!D6/12),IF(COUNTIF(B174:F174,"&gt;0")=0,'Debt Payoff'!E6+'Debt Payoff'!E10+'Debt Payoff'!E4+'Debt Payoff'!E5+'Debt Payoff'!E8+'Debt Payoff'!E11+'Debt Payoff'!C2,'Debt Payoff'!E6))))</f>
        <v>0</v>
      </c>
      <c r="H175" s="18">
        <f>IF(H174=0,0,MAX(0,H174*(1+'Debt Payoff'!D7/12)-MIN(H174*(1+'Debt Payoff'!D7/12),IF(COUNTIF(B174:G174,"&gt;0")=0,'Debt Payoff'!E7+'Debt Payoff'!E10+'Debt Payoff'!E4+'Debt Payoff'!E5+'Debt Payoff'!E8+'Debt Payoff'!E11+'Debt Payoff'!E6+'Debt Payoff'!C2,'Debt Payoff'!E7))))</f>
        <v>0</v>
      </c>
      <c r="I175" s="18">
        <f>IF(I174=0,0,MAX(0,I174*(1+'Debt Payoff'!D9/12)-MIN(I174*(1+'Debt Payoff'!D9/12),IF(COUNTIF(B174:H174,"&gt;0")=0,'Debt Payoff'!E9+'Debt Payoff'!E10+'Debt Payoff'!E4+'Debt Payoff'!E5+'Debt Payoff'!E8+'Debt Payoff'!E11+'Debt Payoff'!E6+'Debt Payoff'!E7+'Debt Payoff'!C2,'Debt Payoff'!E9))))</f>
        <v>0</v>
      </c>
      <c r="J175" s="18">
        <f>IF(B174=0,0,B174*'Debt Payoff'!D10/12)</f>
        <v>0</v>
      </c>
      <c r="K175" s="18">
        <f>IF(C174=0,0,C174*'Debt Payoff'!D4/12)</f>
        <v>0</v>
      </c>
      <c r="L175" s="18">
        <f>IF(D174=0,0,D174*'Debt Payoff'!D5/12)</f>
        <v>0</v>
      </c>
      <c r="M175" s="18">
        <f>IF(E174=0,0,E174*'Debt Payoff'!D8/12)</f>
        <v>0</v>
      </c>
      <c r="N175" s="18">
        <f>IF(F174=0,0,F174*'Debt Payoff'!D11/12)</f>
        <v>0</v>
      </c>
      <c r="O175" s="18">
        <f>IF(G174=0,0,G174*'Debt Payoff'!D6/12)</f>
        <v>0</v>
      </c>
      <c r="P175" s="18">
        <f>IF(H174=0,0,H174*'Debt Payoff'!D7/12)</f>
        <v>0</v>
      </c>
      <c r="Q175" s="18">
        <f>IF(I174=0,0,I174*'Debt Payoff'!D9/12)</f>
        <v>0</v>
      </c>
    </row>
    <row r="176" spans="1:17" x14ac:dyDescent="0.25">
      <c r="A176">
        <v>174</v>
      </c>
      <c r="B176" s="18">
        <f>IF(B175=0,0,MAX(0,B175*(1+'Debt Payoff'!D10/12)-MIN(B175*(1+'Debt Payoff'!D10/12),'Debt Payoff'!E10+'Debt Payoff'!C2)))</f>
        <v>0</v>
      </c>
      <c r="C176" s="18">
        <f>IF(C175=0,0,MAX(0,C175*(1+'Debt Payoff'!D4/12)-MIN(C175*(1+'Debt Payoff'!D4/12),IF(COUNTIF(B175:B175,"&gt;0")=0,'Debt Payoff'!E4+'Debt Payoff'!E10+'Debt Payoff'!C2,'Debt Payoff'!E4))))</f>
        <v>0</v>
      </c>
      <c r="D176" s="18">
        <f>IF(D175=0,0,MAX(0,D175*(1+'Debt Payoff'!D5/12)-MIN(D175*(1+'Debt Payoff'!D5/12),IF(COUNTIF(B175:C175,"&gt;0")=0,'Debt Payoff'!E5+'Debt Payoff'!E10+'Debt Payoff'!E4+'Debt Payoff'!C2,'Debt Payoff'!E5))))</f>
        <v>0</v>
      </c>
      <c r="E176" s="18">
        <f>IF(E175=0,0,MAX(0,E175*(1+'Debt Payoff'!D8/12)-MIN(E175*(1+'Debt Payoff'!D8/12),IF(COUNTIF(B175:D175,"&gt;0")=0,'Debt Payoff'!E8+'Debt Payoff'!E10+'Debt Payoff'!E4+'Debt Payoff'!E5+'Debt Payoff'!C2,'Debt Payoff'!E8))))</f>
        <v>0</v>
      </c>
      <c r="F176" s="18">
        <f>IF(F175=0,0,MAX(0,F175*(1+'Debt Payoff'!D11/12)-MIN(F175*(1+'Debt Payoff'!D11/12),IF(COUNTIF(B175:E175,"&gt;0")=0,'Debt Payoff'!E11+'Debt Payoff'!E10+'Debt Payoff'!E4+'Debt Payoff'!E5+'Debt Payoff'!E8+'Debt Payoff'!C2,'Debt Payoff'!E11))))</f>
        <v>0</v>
      </c>
      <c r="G176" s="18">
        <f>IF(G175=0,0,MAX(0,G175*(1+'Debt Payoff'!D6/12)-MIN(G175*(1+'Debt Payoff'!D6/12),IF(COUNTIF(B175:F175,"&gt;0")=0,'Debt Payoff'!E6+'Debt Payoff'!E10+'Debt Payoff'!E4+'Debt Payoff'!E5+'Debt Payoff'!E8+'Debt Payoff'!E11+'Debt Payoff'!C2,'Debt Payoff'!E6))))</f>
        <v>0</v>
      </c>
      <c r="H176" s="18">
        <f>IF(H175=0,0,MAX(0,H175*(1+'Debt Payoff'!D7/12)-MIN(H175*(1+'Debt Payoff'!D7/12),IF(COUNTIF(B175:G175,"&gt;0")=0,'Debt Payoff'!E7+'Debt Payoff'!E10+'Debt Payoff'!E4+'Debt Payoff'!E5+'Debt Payoff'!E8+'Debt Payoff'!E11+'Debt Payoff'!E6+'Debt Payoff'!C2,'Debt Payoff'!E7))))</f>
        <v>0</v>
      </c>
      <c r="I176" s="18">
        <f>IF(I175=0,0,MAX(0,I175*(1+'Debt Payoff'!D9/12)-MIN(I175*(1+'Debt Payoff'!D9/12),IF(COUNTIF(B175:H175,"&gt;0")=0,'Debt Payoff'!E9+'Debt Payoff'!E10+'Debt Payoff'!E4+'Debt Payoff'!E5+'Debt Payoff'!E8+'Debt Payoff'!E11+'Debt Payoff'!E6+'Debt Payoff'!E7+'Debt Payoff'!C2,'Debt Payoff'!E9))))</f>
        <v>0</v>
      </c>
      <c r="J176" s="18">
        <f>IF(B175=0,0,B175*'Debt Payoff'!D10/12)</f>
        <v>0</v>
      </c>
      <c r="K176" s="18">
        <f>IF(C175=0,0,C175*'Debt Payoff'!D4/12)</f>
        <v>0</v>
      </c>
      <c r="L176" s="18">
        <f>IF(D175=0,0,D175*'Debt Payoff'!D5/12)</f>
        <v>0</v>
      </c>
      <c r="M176" s="18">
        <f>IF(E175=0,0,E175*'Debt Payoff'!D8/12)</f>
        <v>0</v>
      </c>
      <c r="N176" s="18">
        <f>IF(F175=0,0,F175*'Debt Payoff'!D11/12)</f>
        <v>0</v>
      </c>
      <c r="O176" s="18">
        <f>IF(G175=0,0,G175*'Debt Payoff'!D6/12)</f>
        <v>0</v>
      </c>
      <c r="P176" s="18">
        <f>IF(H175=0,0,H175*'Debt Payoff'!D7/12)</f>
        <v>0</v>
      </c>
      <c r="Q176" s="18">
        <f>IF(I175=0,0,I175*'Debt Payoff'!D9/12)</f>
        <v>0</v>
      </c>
    </row>
    <row r="177" spans="1:17" x14ac:dyDescent="0.25">
      <c r="A177">
        <v>175</v>
      </c>
      <c r="B177" s="18">
        <f>IF(B176=0,0,MAX(0,B176*(1+'Debt Payoff'!D10/12)-MIN(B176*(1+'Debt Payoff'!D10/12),'Debt Payoff'!E10+'Debt Payoff'!C2)))</f>
        <v>0</v>
      </c>
      <c r="C177" s="18">
        <f>IF(C176=0,0,MAX(0,C176*(1+'Debt Payoff'!D4/12)-MIN(C176*(1+'Debt Payoff'!D4/12),IF(COUNTIF(B176:B176,"&gt;0")=0,'Debt Payoff'!E4+'Debt Payoff'!E10+'Debt Payoff'!C2,'Debt Payoff'!E4))))</f>
        <v>0</v>
      </c>
      <c r="D177" s="18">
        <f>IF(D176=0,0,MAX(0,D176*(1+'Debt Payoff'!D5/12)-MIN(D176*(1+'Debt Payoff'!D5/12),IF(COUNTIF(B176:C176,"&gt;0")=0,'Debt Payoff'!E5+'Debt Payoff'!E10+'Debt Payoff'!E4+'Debt Payoff'!C2,'Debt Payoff'!E5))))</f>
        <v>0</v>
      </c>
      <c r="E177" s="18">
        <f>IF(E176=0,0,MAX(0,E176*(1+'Debt Payoff'!D8/12)-MIN(E176*(1+'Debt Payoff'!D8/12),IF(COUNTIF(B176:D176,"&gt;0")=0,'Debt Payoff'!E8+'Debt Payoff'!E10+'Debt Payoff'!E4+'Debt Payoff'!E5+'Debt Payoff'!C2,'Debt Payoff'!E8))))</f>
        <v>0</v>
      </c>
      <c r="F177" s="18">
        <f>IF(F176=0,0,MAX(0,F176*(1+'Debt Payoff'!D11/12)-MIN(F176*(1+'Debt Payoff'!D11/12),IF(COUNTIF(B176:E176,"&gt;0")=0,'Debt Payoff'!E11+'Debt Payoff'!E10+'Debt Payoff'!E4+'Debt Payoff'!E5+'Debt Payoff'!E8+'Debt Payoff'!C2,'Debt Payoff'!E11))))</f>
        <v>0</v>
      </c>
      <c r="G177" s="18">
        <f>IF(G176=0,0,MAX(0,G176*(1+'Debt Payoff'!D6/12)-MIN(G176*(1+'Debt Payoff'!D6/12),IF(COUNTIF(B176:F176,"&gt;0")=0,'Debt Payoff'!E6+'Debt Payoff'!E10+'Debt Payoff'!E4+'Debt Payoff'!E5+'Debt Payoff'!E8+'Debt Payoff'!E11+'Debt Payoff'!C2,'Debt Payoff'!E6))))</f>
        <v>0</v>
      </c>
      <c r="H177" s="18">
        <f>IF(H176=0,0,MAX(0,H176*(1+'Debt Payoff'!D7/12)-MIN(H176*(1+'Debt Payoff'!D7/12),IF(COUNTIF(B176:G176,"&gt;0")=0,'Debt Payoff'!E7+'Debt Payoff'!E10+'Debt Payoff'!E4+'Debt Payoff'!E5+'Debt Payoff'!E8+'Debt Payoff'!E11+'Debt Payoff'!E6+'Debt Payoff'!C2,'Debt Payoff'!E7))))</f>
        <v>0</v>
      </c>
      <c r="I177" s="18">
        <f>IF(I176=0,0,MAX(0,I176*(1+'Debt Payoff'!D9/12)-MIN(I176*(1+'Debt Payoff'!D9/12),IF(COUNTIF(B176:H176,"&gt;0")=0,'Debt Payoff'!E9+'Debt Payoff'!E10+'Debt Payoff'!E4+'Debt Payoff'!E5+'Debt Payoff'!E8+'Debt Payoff'!E11+'Debt Payoff'!E6+'Debt Payoff'!E7+'Debt Payoff'!C2,'Debt Payoff'!E9))))</f>
        <v>0</v>
      </c>
      <c r="J177" s="18">
        <f>IF(B176=0,0,B176*'Debt Payoff'!D10/12)</f>
        <v>0</v>
      </c>
      <c r="K177" s="18">
        <f>IF(C176=0,0,C176*'Debt Payoff'!D4/12)</f>
        <v>0</v>
      </c>
      <c r="L177" s="18">
        <f>IF(D176=0,0,D176*'Debt Payoff'!D5/12)</f>
        <v>0</v>
      </c>
      <c r="M177" s="18">
        <f>IF(E176=0,0,E176*'Debt Payoff'!D8/12)</f>
        <v>0</v>
      </c>
      <c r="N177" s="18">
        <f>IF(F176=0,0,F176*'Debt Payoff'!D11/12)</f>
        <v>0</v>
      </c>
      <c r="O177" s="18">
        <f>IF(G176=0,0,G176*'Debt Payoff'!D6/12)</f>
        <v>0</v>
      </c>
      <c r="P177" s="18">
        <f>IF(H176=0,0,H176*'Debt Payoff'!D7/12)</f>
        <v>0</v>
      </c>
      <c r="Q177" s="18">
        <f>IF(I176=0,0,I176*'Debt Payoff'!D9/12)</f>
        <v>0</v>
      </c>
    </row>
    <row r="178" spans="1:17" x14ac:dyDescent="0.25">
      <c r="A178">
        <v>176</v>
      </c>
      <c r="B178" s="18">
        <f>IF(B177=0,0,MAX(0,B177*(1+'Debt Payoff'!D10/12)-MIN(B177*(1+'Debt Payoff'!D10/12),'Debt Payoff'!E10+'Debt Payoff'!C2)))</f>
        <v>0</v>
      </c>
      <c r="C178" s="18">
        <f>IF(C177=0,0,MAX(0,C177*(1+'Debt Payoff'!D4/12)-MIN(C177*(1+'Debt Payoff'!D4/12),IF(COUNTIF(B177:B177,"&gt;0")=0,'Debt Payoff'!E4+'Debt Payoff'!E10+'Debt Payoff'!C2,'Debt Payoff'!E4))))</f>
        <v>0</v>
      </c>
      <c r="D178" s="18">
        <f>IF(D177=0,0,MAX(0,D177*(1+'Debt Payoff'!D5/12)-MIN(D177*(1+'Debt Payoff'!D5/12),IF(COUNTIF(B177:C177,"&gt;0")=0,'Debt Payoff'!E5+'Debt Payoff'!E10+'Debt Payoff'!E4+'Debt Payoff'!C2,'Debt Payoff'!E5))))</f>
        <v>0</v>
      </c>
      <c r="E178" s="18">
        <f>IF(E177=0,0,MAX(0,E177*(1+'Debt Payoff'!D8/12)-MIN(E177*(1+'Debt Payoff'!D8/12),IF(COUNTIF(B177:D177,"&gt;0")=0,'Debt Payoff'!E8+'Debt Payoff'!E10+'Debt Payoff'!E4+'Debt Payoff'!E5+'Debt Payoff'!C2,'Debt Payoff'!E8))))</f>
        <v>0</v>
      </c>
      <c r="F178" s="18">
        <f>IF(F177=0,0,MAX(0,F177*(1+'Debt Payoff'!D11/12)-MIN(F177*(1+'Debt Payoff'!D11/12),IF(COUNTIF(B177:E177,"&gt;0")=0,'Debt Payoff'!E11+'Debt Payoff'!E10+'Debt Payoff'!E4+'Debt Payoff'!E5+'Debt Payoff'!E8+'Debt Payoff'!C2,'Debt Payoff'!E11))))</f>
        <v>0</v>
      </c>
      <c r="G178" s="18">
        <f>IF(G177=0,0,MAX(0,G177*(1+'Debt Payoff'!D6/12)-MIN(G177*(1+'Debt Payoff'!D6/12),IF(COUNTIF(B177:F177,"&gt;0")=0,'Debt Payoff'!E6+'Debt Payoff'!E10+'Debt Payoff'!E4+'Debt Payoff'!E5+'Debt Payoff'!E8+'Debt Payoff'!E11+'Debt Payoff'!C2,'Debt Payoff'!E6))))</f>
        <v>0</v>
      </c>
      <c r="H178" s="18">
        <f>IF(H177=0,0,MAX(0,H177*(1+'Debt Payoff'!D7/12)-MIN(H177*(1+'Debt Payoff'!D7/12),IF(COUNTIF(B177:G177,"&gt;0")=0,'Debt Payoff'!E7+'Debt Payoff'!E10+'Debt Payoff'!E4+'Debt Payoff'!E5+'Debt Payoff'!E8+'Debt Payoff'!E11+'Debt Payoff'!E6+'Debt Payoff'!C2,'Debt Payoff'!E7))))</f>
        <v>0</v>
      </c>
      <c r="I178" s="18">
        <f>IF(I177=0,0,MAX(0,I177*(1+'Debt Payoff'!D9/12)-MIN(I177*(1+'Debt Payoff'!D9/12),IF(COUNTIF(B177:H177,"&gt;0")=0,'Debt Payoff'!E9+'Debt Payoff'!E10+'Debt Payoff'!E4+'Debt Payoff'!E5+'Debt Payoff'!E8+'Debt Payoff'!E11+'Debt Payoff'!E6+'Debt Payoff'!E7+'Debt Payoff'!C2,'Debt Payoff'!E9))))</f>
        <v>0</v>
      </c>
      <c r="J178" s="18">
        <f>IF(B177=0,0,B177*'Debt Payoff'!D10/12)</f>
        <v>0</v>
      </c>
      <c r="K178" s="18">
        <f>IF(C177=0,0,C177*'Debt Payoff'!D4/12)</f>
        <v>0</v>
      </c>
      <c r="L178" s="18">
        <f>IF(D177=0,0,D177*'Debt Payoff'!D5/12)</f>
        <v>0</v>
      </c>
      <c r="M178" s="18">
        <f>IF(E177=0,0,E177*'Debt Payoff'!D8/12)</f>
        <v>0</v>
      </c>
      <c r="N178" s="18">
        <f>IF(F177=0,0,F177*'Debt Payoff'!D11/12)</f>
        <v>0</v>
      </c>
      <c r="O178" s="18">
        <f>IF(G177=0,0,G177*'Debt Payoff'!D6/12)</f>
        <v>0</v>
      </c>
      <c r="P178" s="18">
        <f>IF(H177=0,0,H177*'Debt Payoff'!D7/12)</f>
        <v>0</v>
      </c>
      <c r="Q178" s="18">
        <f>IF(I177=0,0,I177*'Debt Payoff'!D9/12)</f>
        <v>0</v>
      </c>
    </row>
    <row r="179" spans="1:17" x14ac:dyDescent="0.25">
      <c r="A179">
        <v>177</v>
      </c>
      <c r="B179" s="18">
        <f>IF(B178=0,0,MAX(0,B178*(1+'Debt Payoff'!D10/12)-MIN(B178*(1+'Debt Payoff'!D10/12),'Debt Payoff'!E10+'Debt Payoff'!C2)))</f>
        <v>0</v>
      </c>
      <c r="C179" s="18">
        <f>IF(C178=0,0,MAX(0,C178*(1+'Debt Payoff'!D4/12)-MIN(C178*(1+'Debt Payoff'!D4/12),IF(COUNTIF(B178:B178,"&gt;0")=0,'Debt Payoff'!E4+'Debt Payoff'!E10+'Debt Payoff'!C2,'Debt Payoff'!E4))))</f>
        <v>0</v>
      </c>
      <c r="D179" s="18">
        <f>IF(D178=0,0,MAX(0,D178*(1+'Debt Payoff'!D5/12)-MIN(D178*(1+'Debt Payoff'!D5/12),IF(COUNTIF(B178:C178,"&gt;0")=0,'Debt Payoff'!E5+'Debt Payoff'!E10+'Debt Payoff'!E4+'Debt Payoff'!C2,'Debt Payoff'!E5))))</f>
        <v>0</v>
      </c>
      <c r="E179" s="18">
        <f>IF(E178=0,0,MAX(0,E178*(1+'Debt Payoff'!D8/12)-MIN(E178*(1+'Debt Payoff'!D8/12),IF(COUNTIF(B178:D178,"&gt;0")=0,'Debt Payoff'!E8+'Debt Payoff'!E10+'Debt Payoff'!E4+'Debt Payoff'!E5+'Debt Payoff'!C2,'Debt Payoff'!E8))))</f>
        <v>0</v>
      </c>
      <c r="F179" s="18">
        <f>IF(F178=0,0,MAX(0,F178*(1+'Debt Payoff'!D11/12)-MIN(F178*(1+'Debt Payoff'!D11/12),IF(COUNTIF(B178:E178,"&gt;0")=0,'Debt Payoff'!E11+'Debt Payoff'!E10+'Debt Payoff'!E4+'Debt Payoff'!E5+'Debt Payoff'!E8+'Debt Payoff'!C2,'Debt Payoff'!E11))))</f>
        <v>0</v>
      </c>
      <c r="G179" s="18">
        <f>IF(G178=0,0,MAX(0,G178*(1+'Debt Payoff'!D6/12)-MIN(G178*(1+'Debt Payoff'!D6/12),IF(COUNTIF(B178:F178,"&gt;0")=0,'Debt Payoff'!E6+'Debt Payoff'!E10+'Debt Payoff'!E4+'Debt Payoff'!E5+'Debt Payoff'!E8+'Debt Payoff'!E11+'Debt Payoff'!C2,'Debt Payoff'!E6))))</f>
        <v>0</v>
      </c>
      <c r="H179" s="18">
        <f>IF(H178=0,0,MAX(0,H178*(1+'Debt Payoff'!D7/12)-MIN(H178*(1+'Debt Payoff'!D7/12),IF(COUNTIF(B178:G178,"&gt;0")=0,'Debt Payoff'!E7+'Debt Payoff'!E10+'Debt Payoff'!E4+'Debt Payoff'!E5+'Debt Payoff'!E8+'Debt Payoff'!E11+'Debt Payoff'!E6+'Debt Payoff'!C2,'Debt Payoff'!E7))))</f>
        <v>0</v>
      </c>
      <c r="I179" s="18">
        <f>IF(I178=0,0,MAX(0,I178*(1+'Debt Payoff'!D9/12)-MIN(I178*(1+'Debt Payoff'!D9/12),IF(COUNTIF(B178:H178,"&gt;0")=0,'Debt Payoff'!E9+'Debt Payoff'!E10+'Debt Payoff'!E4+'Debt Payoff'!E5+'Debt Payoff'!E8+'Debt Payoff'!E11+'Debt Payoff'!E6+'Debt Payoff'!E7+'Debt Payoff'!C2,'Debt Payoff'!E9))))</f>
        <v>0</v>
      </c>
      <c r="J179" s="18">
        <f>IF(B178=0,0,B178*'Debt Payoff'!D10/12)</f>
        <v>0</v>
      </c>
      <c r="K179" s="18">
        <f>IF(C178=0,0,C178*'Debt Payoff'!D4/12)</f>
        <v>0</v>
      </c>
      <c r="L179" s="18">
        <f>IF(D178=0,0,D178*'Debt Payoff'!D5/12)</f>
        <v>0</v>
      </c>
      <c r="M179" s="18">
        <f>IF(E178=0,0,E178*'Debt Payoff'!D8/12)</f>
        <v>0</v>
      </c>
      <c r="N179" s="18">
        <f>IF(F178=0,0,F178*'Debt Payoff'!D11/12)</f>
        <v>0</v>
      </c>
      <c r="O179" s="18">
        <f>IF(G178=0,0,G178*'Debt Payoff'!D6/12)</f>
        <v>0</v>
      </c>
      <c r="P179" s="18">
        <f>IF(H178=0,0,H178*'Debt Payoff'!D7/12)</f>
        <v>0</v>
      </c>
      <c r="Q179" s="18">
        <f>IF(I178=0,0,I178*'Debt Payoff'!D9/12)</f>
        <v>0</v>
      </c>
    </row>
    <row r="180" spans="1:17" x14ac:dyDescent="0.25">
      <c r="A180">
        <v>178</v>
      </c>
      <c r="B180" s="18">
        <f>IF(B179=0,0,MAX(0,B179*(1+'Debt Payoff'!D10/12)-MIN(B179*(1+'Debt Payoff'!D10/12),'Debt Payoff'!E10+'Debt Payoff'!C2)))</f>
        <v>0</v>
      </c>
      <c r="C180" s="18">
        <f>IF(C179=0,0,MAX(0,C179*(1+'Debt Payoff'!D4/12)-MIN(C179*(1+'Debt Payoff'!D4/12),IF(COUNTIF(B179:B179,"&gt;0")=0,'Debt Payoff'!E4+'Debt Payoff'!E10+'Debt Payoff'!C2,'Debt Payoff'!E4))))</f>
        <v>0</v>
      </c>
      <c r="D180" s="18">
        <f>IF(D179=0,0,MAX(0,D179*(1+'Debt Payoff'!D5/12)-MIN(D179*(1+'Debt Payoff'!D5/12),IF(COUNTIF(B179:C179,"&gt;0")=0,'Debt Payoff'!E5+'Debt Payoff'!E10+'Debt Payoff'!E4+'Debt Payoff'!C2,'Debt Payoff'!E5))))</f>
        <v>0</v>
      </c>
      <c r="E180" s="18">
        <f>IF(E179=0,0,MAX(0,E179*(1+'Debt Payoff'!D8/12)-MIN(E179*(1+'Debt Payoff'!D8/12),IF(COUNTIF(B179:D179,"&gt;0")=0,'Debt Payoff'!E8+'Debt Payoff'!E10+'Debt Payoff'!E4+'Debt Payoff'!E5+'Debt Payoff'!C2,'Debt Payoff'!E8))))</f>
        <v>0</v>
      </c>
      <c r="F180" s="18">
        <f>IF(F179=0,0,MAX(0,F179*(1+'Debt Payoff'!D11/12)-MIN(F179*(1+'Debt Payoff'!D11/12),IF(COUNTIF(B179:E179,"&gt;0")=0,'Debt Payoff'!E11+'Debt Payoff'!E10+'Debt Payoff'!E4+'Debt Payoff'!E5+'Debt Payoff'!E8+'Debt Payoff'!C2,'Debt Payoff'!E11))))</f>
        <v>0</v>
      </c>
      <c r="G180" s="18">
        <f>IF(G179=0,0,MAX(0,G179*(1+'Debt Payoff'!D6/12)-MIN(G179*(1+'Debt Payoff'!D6/12),IF(COUNTIF(B179:F179,"&gt;0")=0,'Debt Payoff'!E6+'Debt Payoff'!E10+'Debt Payoff'!E4+'Debt Payoff'!E5+'Debt Payoff'!E8+'Debt Payoff'!E11+'Debt Payoff'!C2,'Debt Payoff'!E6))))</f>
        <v>0</v>
      </c>
      <c r="H180" s="18">
        <f>IF(H179=0,0,MAX(0,H179*(1+'Debt Payoff'!D7/12)-MIN(H179*(1+'Debt Payoff'!D7/12),IF(COUNTIF(B179:G179,"&gt;0")=0,'Debt Payoff'!E7+'Debt Payoff'!E10+'Debt Payoff'!E4+'Debt Payoff'!E5+'Debt Payoff'!E8+'Debt Payoff'!E11+'Debt Payoff'!E6+'Debt Payoff'!C2,'Debt Payoff'!E7))))</f>
        <v>0</v>
      </c>
      <c r="I180" s="18">
        <f>IF(I179=0,0,MAX(0,I179*(1+'Debt Payoff'!D9/12)-MIN(I179*(1+'Debt Payoff'!D9/12),IF(COUNTIF(B179:H179,"&gt;0")=0,'Debt Payoff'!E9+'Debt Payoff'!E10+'Debt Payoff'!E4+'Debt Payoff'!E5+'Debt Payoff'!E8+'Debt Payoff'!E11+'Debt Payoff'!E6+'Debt Payoff'!E7+'Debt Payoff'!C2,'Debt Payoff'!E9))))</f>
        <v>0</v>
      </c>
      <c r="J180" s="18">
        <f>IF(B179=0,0,B179*'Debt Payoff'!D10/12)</f>
        <v>0</v>
      </c>
      <c r="K180" s="18">
        <f>IF(C179=0,0,C179*'Debt Payoff'!D4/12)</f>
        <v>0</v>
      </c>
      <c r="L180" s="18">
        <f>IF(D179=0,0,D179*'Debt Payoff'!D5/12)</f>
        <v>0</v>
      </c>
      <c r="M180" s="18">
        <f>IF(E179=0,0,E179*'Debt Payoff'!D8/12)</f>
        <v>0</v>
      </c>
      <c r="N180" s="18">
        <f>IF(F179=0,0,F179*'Debt Payoff'!D11/12)</f>
        <v>0</v>
      </c>
      <c r="O180" s="18">
        <f>IF(G179=0,0,G179*'Debt Payoff'!D6/12)</f>
        <v>0</v>
      </c>
      <c r="P180" s="18">
        <f>IF(H179=0,0,H179*'Debt Payoff'!D7/12)</f>
        <v>0</v>
      </c>
      <c r="Q180" s="18">
        <f>IF(I179=0,0,I179*'Debt Payoff'!D9/12)</f>
        <v>0</v>
      </c>
    </row>
    <row r="181" spans="1:17" x14ac:dyDescent="0.25">
      <c r="A181">
        <v>179</v>
      </c>
      <c r="B181" s="18">
        <f>IF(B180=0,0,MAX(0,B180*(1+'Debt Payoff'!D10/12)-MIN(B180*(1+'Debt Payoff'!D10/12),'Debt Payoff'!E10+'Debt Payoff'!C2)))</f>
        <v>0</v>
      </c>
      <c r="C181" s="18">
        <f>IF(C180=0,0,MAX(0,C180*(1+'Debt Payoff'!D4/12)-MIN(C180*(1+'Debt Payoff'!D4/12),IF(COUNTIF(B180:B180,"&gt;0")=0,'Debt Payoff'!E4+'Debt Payoff'!E10+'Debt Payoff'!C2,'Debt Payoff'!E4))))</f>
        <v>0</v>
      </c>
      <c r="D181" s="18">
        <f>IF(D180=0,0,MAX(0,D180*(1+'Debt Payoff'!D5/12)-MIN(D180*(1+'Debt Payoff'!D5/12),IF(COUNTIF(B180:C180,"&gt;0")=0,'Debt Payoff'!E5+'Debt Payoff'!E10+'Debt Payoff'!E4+'Debt Payoff'!C2,'Debt Payoff'!E5))))</f>
        <v>0</v>
      </c>
      <c r="E181" s="18">
        <f>IF(E180=0,0,MAX(0,E180*(1+'Debt Payoff'!D8/12)-MIN(E180*(1+'Debt Payoff'!D8/12),IF(COUNTIF(B180:D180,"&gt;0")=0,'Debt Payoff'!E8+'Debt Payoff'!E10+'Debt Payoff'!E4+'Debt Payoff'!E5+'Debt Payoff'!C2,'Debt Payoff'!E8))))</f>
        <v>0</v>
      </c>
      <c r="F181" s="18">
        <f>IF(F180=0,0,MAX(0,F180*(1+'Debt Payoff'!D11/12)-MIN(F180*(1+'Debt Payoff'!D11/12),IF(COUNTIF(B180:E180,"&gt;0")=0,'Debt Payoff'!E11+'Debt Payoff'!E10+'Debt Payoff'!E4+'Debt Payoff'!E5+'Debt Payoff'!E8+'Debt Payoff'!C2,'Debt Payoff'!E11))))</f>
        <v>0</v>
      </c>
      <c r="G181" s="18">
        <f>IF(G180=0,0,MAX(0,G180*(1+'Debt Payoff'!D6/12)-MIN(G180*(1+'Debt Payoff'!D6/12),IF(COUNTIF(B180:F180,"&gt;0")=0,'Debt Payoff'!E6+'Debt Payoff'!E10+'Debt Payoff'!E4+'Debt Payoff'!E5+'Debt Payoff'!E8+'Debt Payoff'!E11+'Debt Payoff'!C2,'Debt Payoff'!E6))))</f>
        <v>0</v>
      </c>
      <c r="H181" s="18">
        <f>IF(H180=0,0,MAX(0,H180*(1+'Debt Payoff'!D7/12)-MIN(H180*(1+'Debt Payoff'!D7/12),IF(COUNTIF(B180:G180,"&gt;0")=0,'Debt Payoff'!E7+'Debt Payoff'!E10+'Debt Payoff'!E4+'Debt Payoff'!E5+'Debt Payoff'!E8+'Debt Payoff'!E11+'Debt Payoff'!E6+'Debt Payoff'!C2,'Debt Payoff'!E7))))</f>
        <v>0</v>
      </c>
      <c r="I181" s="18">
        <f>IF(I180=0,0,MAX(0,I180*(1+'Debt Payoff'!D9/12)-MIN(I180*(1+'Debt Payoff'!D9/12),IF(COUNTIF(B180:H180,"&gt;0")=0,'Debt Payoff'!E9+'Debt Payoff'!E10+'Debt Payoff'!E4+'Debt Payoff'!E5+'Debt Payoff'!E8+'Debt Payoff'!E11+'Debt Payoff'!E6+'Debt Payoff'!E7+'Debt Payoff'!C2,'Debt Payoff'!E9))))</f>
        <v>0</v>
      </c>
      <c r="J181" s="18">
        <f>IF(B180=0,0,B180*'Debt Payoff'!D10/12)</f>
        <v>0</v>
      </c>
      <c r="K181" s="18">
        <f>IF(C180=0,0,C180*'Debt Payoff'!D4/12)</f>
        <v>0</v>
      </c>
      <c r="L181" s="18">
        <f>IF(D180=0,0,D180*'Debt Payoff'!D5/12)</f>
        <v>0</v>
      </c>
      <c r="M181" s="18">
        <f>IF(E180=0,0,E180*'Debt Payoff'!D8/12)</f>
        <v>0</v>
      </c>
      <c r="N181" s="18">
        <f>IF(F180=0,0,F180*'Debt Payoff'!D11/12)</f>
        <v>0</v>
      </c>
      <c r="O181" s="18">
        <f>IF(G180=0,0,G180*'Debt Payoff'!D6/12)</f>
        <v>0</v>
      </c>
      <c r="P181" s="18">
        <f>IF(H180=0,0,H180*'Debt Payoff'!D7/12)</f>
        <v>0</v>
      </c>
      <c r="Q181" s="18">
        <f>IF(I180=0,0,I180*'Debt Payoff'!D9/12)</f>
        <v>0</v>
      </c>
    </row>
    <row r="182" spans="1:17" x14ac:dyDescent="0.25">
      <c r="A182">
        <v>180</v>
      </c>
      <c r="B182" s="18">
        <f>IF(B181=0,0,MAX(0,B181*(1+'Debt Payoff'!D10/12)-MIN(B181*(1+'Debt Payoff'!D10/12),'Debt Payoff'!E10+'Debt Payoff'!C2)))</f>
        <v>0</v>
      </c>
      <c r="C182" s="18">
        <f>IF(C181=0,0,MAX(0,C181*(1+'Debt Payoff'!D4/12)-MIN(C181*(1+'Debt Payoff'!D4/12),IF(COUNTIF(B181:B181,"&gt;0")=0,'Debt Payoff'!E4+'Debt Payoff'!E10+'Debt Payoff'!C2,'Debt Payoff'!E4))))</f>
        <v>0</v>
      </c>
      <c r="D182" s="18">
        <f>IF(D181=0,0,MAX(0,D181*(1+'Debt Payoff'!D5/12)-MIN(D181*(1+'Debt Payoff'!D5/12),IF(COUNTIF(B181:C181,"&gt;0")=0,'Debt Payoff'!E5+'Debt Payoff'!E10+'Debt Payoff'!E4+'Debt Payoff'!C2,'Debt Payoff'!E5))))</f>
        <v>0</v>
      </c>
      <c r="E182" s="18">
        <f>IF(E181=0,0,MAX(0,E181*(1+'Debt Payoff'!D8/12)-MIN(E181*(1+'Debt Payoff'!D8/12),IF(COUNTIF(B181:D181,"&gt;0")=0,'Debt Payoff'!E8+'Debt Payoff'!E10+'Debt Payoff'!E4+'Debt Payoff'!E5+'Debt Payoff'!C2,'Debt Payoff'!E8))))</f>
        <v>0</v>
      </c>
      <c r="F182" s="18">
        <f>IF(F181=0,0,MAX(0,F181*(1+'Debt Payoff'!D11/12)-MIN(F181*(1+'Debt Payoff'!D11/12),IF(COUNTIF(B181:E181,"&gt;0")=0,'Debt Payoff'!E11+'Debt Payoff'!E10+'Debt Payoff'!E4+'Debt Payoff'!E5+'Debt Payoff'!E8+'Debt Payoff'!C2,'Debt Payoff'!E11))))</f>
        <v>0</v>
      </c>
      <c r="G182" s="18">
        <f>IF(G181=0,0,MAX(0,G181*(1+'Debt Payoff'!D6/12)-MIN(G181*(1+'Debt Payoff'!D6/12),IF(COUNTIF(B181:F181,"&gt;0")=0,'Debt Payoff'!E6+'Debt Payoff'!E10+'Debt Payoff'!E4+'Debt Payoff'!E5+'Debt Payoff'!E8+'Debt Payoff'!E11+'Debt Payoff'!C2,'Debt Payoff'!E6))))</f>
        <v>0</v>
      </c>
      <c r="H182" s="18">
        <f>IF(H181=0,0,MAX(0,H181*(1+'Debt Payoff'!D7/12)-MIN(H181*(1+'Debt Payoff'!D7/12),IF(COUNTIF(B181:G181,"&gt;0")=0,'Debt Payoff'!E7+'Debt Payoff'!E10+'Debt Payoff'!E4+'Debt Payoff'!E5+'Debt Payoff'!E8+'Debt Payoff'!E11+'Debt Payoff'!E6+'Debt Payoff'!C2,'Debt Payoff'!E7))))</f>
        <v>0</v>
      </c>
      <c r="I182" s="18">
        <f>IF(I181=0,0,MAX(0,I181*(1+'Debt Payoff'!D9/12)-MIN(I181*(1+'Debt Payoff'!D9/12),IF(COUNTIF(B181:H181,"&gt;0")=0,'Debt Payoff'!E9+'Debt Payoff'!E10+'Debt Payoff'!E4+'Debt Payoff'!E5+'Debt Payoff'!E8+'Debt Payoff'!E11+'Debt Payoff'!E6+'Debt Payoff'!E7+'Debt Payoff'!C2,'Debt Payoff'!E9))))</f>
        <v>0</v>
      </c>
      <c r="J182" s="18">
        <f>IF(B181=0,0,B181*'Debt Payoff'!D10/12)</f>
        <v>0</v>
      </c>
      <c r="K182" s="18">
        <f>IF(C181=0,0,C181*'Debt Payoff'!D4/12)</f>
        <v>0</v>
      </c>
      <c r="L182" s="18">
        <f>IF(D181=0,0,D181*'Debt Payoff'!D5/12)</f>
        <v>0</v>
      </c>
      <c r="M182" s="18">
        <f>IF(E181=0,0,E181*'Debt Payoff'!D8/12)</f>
        <v>0</v>
      </c>
      <c r="N182" s="18">
        <f>IF(F181=0,0,F181*'Debt Payoff'!D11/12)</f>
        <v>0</v>
      </c>
      <c r="O182" s="18">
        <f>IF(G181=0,0,G181*'Debt Payoff'!D6/12)</f>
        <v>0</v>
      </c>
      <c r="P182" s="18">
        <f>IF(H181=0,0,H181*'Debt Payoff'!D7/12)</f>
        <v>0</v>
      </c>
      <c r="Q182" s="18">
        <f>IF(I181=0,0,I181*'Debt Payoff'!D9/12)</f>
        <v>0</v>
      </c>
    </row>
    <row r="183" spans="1:17" x14ac:dyDescent="0.25">
      <c r="A183">
        <v>181</v>
      </c>
      <c r="B183" s="18">
        <f>IF(B182=0,0,MAX(0,B182*(1+'Debt Payoff'!D10/12)-MIN(B182*(1+'Debt Payoff'!D10/12),'Debt Payoff'!E10+'Debt Payoff'!C2)))</f>
        <v>0</v>
      </c>
      <c r="C183" s="18">
        <f>IF(C182=0,0,MAX(0,C182*(1+'Debt Payoff'!D4/12)-MIN(C182*(1+'Debt Payoff'!D4/12),IF(COUNTIF(B182:B182,"&gt;0")=0,'Debt Payoff'!E4+'Debt Payoff'!E10+'Debt Payoff'!C2,'Debt Payoff'!E4))))</f>
        <v>0</v>
      </c>
      <c r="D183" s="18">
        <f>IF(D182=0,0,MAX(0,D182*(1+'Debt Payoff'!D5/12)-MIN(D182*(1+'Debt Payoff'!D5/12),IF(COUNTIF(B182:C182,"&gt;0")=0,'Debt Payoff'!E5+'Debt Payoff'!E10+'Debt Payoff'!E4+'Debt Payoff'!C2,'Debt Payoff'!E5))))</f>
        <v>0</v>
      </c>
      <c r="E183" s="18">
        <f>IF(E182=0,0,MAX(0,E182*(1+'Debt Payoff'!D8/12)-MIN(E182*(1+'Debt Payoff'!D8/12),IF(COUNTIF(B182:D182,"&gt;0")=0,'Debt Payoff'!E8+'Debt Payoff'!E10+'Debt Payoff'!E4+'Debt Payoff'!E5+'Debt Payoff'!C2,'Debt Payoff'!E8))))</f>
        <v>0</v>
      </c>
      <c r="F183" s="18">
        <f>IF(F182=0,0,MAX(0,F182*(1+'Debt Payoff'!D11/12)-MIN(F182*(1+'Debt Payoff'!D11/12),IF(COUNTIF(B182:E182,"&gt;0")=0,'Debt Payoff'!E11+'Debt Payoff'!E10+'Debt Payoff'!E4+'Debt Payoff'!E5+'Debt Payoff'!E8+'Debt Payoff'!C2,'Debt Payoff'!E11))))</f>
        <v>0</v>
      </c>
      <c r="G183" s="18">
        <f>IF(G182=0,0,MAX(0,G182*(1+'Debt Payoff'!D6/12)-MIN(G182*(1+'Debt Payoff'!D6/12),IF(COUNTIF(B182:F182,"&gt;0")=0,'Debt Payoff'!E6+'Debt Payoff'!E10+'Debt Payoff'!E4+'Debt Payoff'!E5+'Debt Payoff'!E8+'Debt Payoff'!E11+'Debt Payoff'!C2,'Debt Payoff'!E6))))</f>
        <v>0</v>
      </c>
      <c r="H183" s="18">
        <f>IF(H182=0,0,MAX(0,H182*(1+'Debt Payoff'!D7/12)-MIN(H182*(1+'Debt Payoff'!D7/12),IF(COUNTIF(B182:G182,"&gt;0")=0,'Debt Payoff'!E7+'Debt Payoff'!E10+'Debt Payoff'!E4+'Debt Payoff'!E5+'Debt Payoff'!E8+'Debt Payoff'!E11+'Debt Payoff'!E6+'Debt Payoff'!C2,'Debt Payoff'!E7))))</f>
        <v>0</v>
      </c>
      <c r="I183" s="18">
        <f>IF(I182=0,0,MAX(0,I182*(1+'Debt Payoff'!D9/12)-MIN(I182*(1+'Debt Payoff'!D9/12),IF(COUNTIF(B182:H182,"&gt;0")=0,'Debt Payoff'!E9+'Debt Payoff'!E10+'Debt Payoff'!E4+'Debt Payoff'!E5+'Debt Payoff'!E8+'Debt Payoff'!E11+'Debt Payoff'!E6+'Debt Payoff'!E7+'Debt Payoff'!C2,'Debt Payoff'!E9))))</f>
        <v>0</v>
      </c>
      <c r="J183" s="18">
        <f>IF(B182=0,0,B182*'Debt Payoff'!D10/12)</f>
        <v>0</v>
      </c>
      <c r="K183" s="18">
        <f>IF(C182=0,0,C182*'Debt Payoff'!D4/12)</f>
        <v>0</v>
      </c>
      <c r="L183" s="18">
        <f>IF(D182=0,0,D182*'Debt Payoff'!D5/12)</f>
        <v>0</v>
      </c>
      <c r="M183" s="18">
        <f>IF(E182=0,0,E182*'Debt Payoff'!D8/12)</f>
        <v>0</v>
      </c>
      <c r="N183" s="18">
        <f>IF(F182=0,0,F182*'Debt Payoff'!D11/12)</f>
        <v>0</v>
      </c>
      <c r="O183" s="18">
        <f>IF(G182=0,0,G182*'Debt Payoff'!D6/12)</f>
        <v>0</v>
      </c>
      <c r="P183" s="18">
        <f>IF(H182=0,0,H182*'Debt Payoff'!D7/12)</f>
        <v>0</v>
      </c>
      <c r="Q183" s="18">
        <f>IF(I182=0,0,I182*'Debt Payoff'!D9/12)</f>
        <v>0</v>
      </c>
    </row>
    <row r="184" spans="1:17" x14ac:dyDescent="0.25">
      <c r="A184">
        <v>182</v>
      </c>
      <c r="B184" s="18">
        <f>IF(B183=0,0,MAX(0,B183*(1+'Debt Payoff'!D10/12)-MIN(B183*(1+'Debt Payoff'!D10/12),'Debt Payoff'!E10+'Debt Payoff'!C2)))</f>
        <v>0</v>
      </c>
      <c r="C184" s="18">
        <f>IF(C183=0,0,MAX(0,C183*(1+'Debt Payoff'!D4/12)-MIN(C183*(1+'Debt Payoff'!D4/12),IF(COUNTIF(B183:B183,"&gt;0")=0,'Debt Payoff'!E4+'Debt Payoff'!E10+'Debt Payoff'!C2,'Debt Payoff'!E4))))</f>
        <v>0</v>
      </c>
      <c r="D184" s="18">
        <f>IF(D183=0,0,MAX(0,D183*(1+'Debt Payoff'!D5/12)-MIN(D183*(1+'Debt Payoff'!D5/12),IF(COUNTIF(B183:C183,"&gt;0")=0,'Debt Payoff'!E5+'Debt Payoff'!E10+'Debt Payoff'!E4+'Debt Payoff'!C2,'Debt Payoff'!E5))))</f>
        <v>0</v>
      </c>
      <c r="E184" s="18">
        <f>IF(E183=0,0,MAX(0,E183*(1+'Debt Payoff'!D8/12)-MIN(E183*(1+'Debt Payoff'!D8/12),IF(COUNTIF(B183:D183,"&gt;0")=0,'Debt Payoff'!E8+'Debt Payoff'!E10+'Debt Payoff'!E4+'Debt Payoff'!E5+'Debt Payoff'!C2,'Debt Payoff'!E8))))</f>
        <v>0</v>
      </c>
      <c r="F184" s="18">
        <f>IF(F183=0,0,MAX(0,F183*(1+'Debt Payoff'!D11/12)-MIN(F183*(1+'Debt Payoff'!D11/12),IF(COUNTIF(B183:E183,"&gt;0")=0,'Debt Payoff'!E11+'Debt Payoff'!E10+'Debt Payoff'!E4+'Debt Payoff'!E5+'Debt Payoff'!E8+'Debt Payoff'!C2,'Debt Payoff'!E11))))</f>
        <v>0</v>
      </c>
      <c r="G184" s="18">
        <f>IF(G183=0,0,MAX(0,G183*(1+'Debt Payoff'!D6/12)-MIN(G183*(1+'Debt Payoff'!D6/12),IF(COUNTIF(B183:F183,"&gt;0")=0,'Debt Payoff'!E6+'Debt Payoff'!E10+'Debt Payoff'!E4+'Debt Payoff'!E5+'Debt Payoff'!E8+'Debt Payoff'!E11+'Debt Payoff'!C2,'Debt Payoff'!E6))))</f>
        <v>0</v>
      </c>
      <c r="H184" s="18">
        <f>IF(H183=0,0,MAX(0,H183*(1+'Debt Payoff'!D7/12)-MIN(H183*(1+'Debt Payoff'!D7/12),IF(COUNTIF(B183:G183,"&gt;0")=0,'Debt Payoff'!E7+'Debt Payoff'!E10+'Debt Payoff'!E4+'Debt Payoff'!E5+'Debt Payoff'!E8+'Debt Payoff'!E11+'Debt Payoff'!E6+'Debt Payoff'!C2,'Debt Payoff'!E7))))</f>
        <v>0</v>
      </c>
      <c r="I184" s="18">
        <f>IF(I183=0,0,MAX(0,I183*(1+'Debt Payoff'!D9/12)-MIN(I183*(1+'Debt Payoff'!D9/12),IF(COUNTIF(B183:H183,"&gt;0")=0,'Debt Payoff'!E9+'Debt Payoff'!E10+'Debt Payoff'!E4+'Debt Payoff'!E5+'Debt Payoff'!E8+'Debt Payoff'!E11+'Debt Payoff'!E6+'Debt Payoff'!E7+'Debt Payoff'!C2,'Debt Payoff'!E9))))</f>
        <v>0</v>
      </c>
      <c r="J184" s="18">
        <f>IF(B183=0,0,B183*'Debt Payoff'!D10/12)</f>
        <v>0</v>
      </c>
      <c r="K184" s="18">
        <f>IF(C183=0,0,C183*'Debt Payoff'!D4/12)</f>
        <v>0</v>
      </c>
      <c r="L184" s="18">
        <f>IF(D183=0,0,D183*'Debt Payoff'!D5/12)</f>
        <v>0</v>
      </c>
      <c r="M184" s="18">
        <f>IF(E183=0,0,E183*'Debt Payoff'!D8/12)</f>
        <v>0</v>
      </c>
      <c r="N184" s="18">
        <f>IF(F183=0,0,F183*'Debt Payoff'!D11/12)</f>
        <v>0</v>
      </c>
      <c r="O184" s="18">
        <f>IF(G183=0,0,G183*'Debt Payoff'!D6/12)</f>
        <v>0</v>
      </c>
      <c r="P184" s="18">
        <f>IF(H183=0,0,H183*'Debt Payoff'!D7/12)</f>
        <v>0</v>
      </c>
      <c r="Q184" s="18">
        <f>IF(I183=0,0,I183*'Debt Payoff'!D9/12)</f>
        <v>0</v>
      </c>
    </row>
    <row r="185" spans="1:17" x14ac:dyDescent="0.25">
      <c r="A185">
        <v>183</v>
      </c>
      <c r="B185" s="18">
        <f>IF(B184=0,0,MAX(0,B184*(1+'Debt Payoff'!D10/12)-MIN(B184*(1+'Debt Payoff'!D10/12),'Debt Payoff'!E10+'Debt Payoff'!C2)))</f>
        <v>0</v>
      </c>
      <c r="C185" s="18">
        <f>IF(C184=0,0,MAX(0,C184*(1+'Debt Payoff'!D4/12)-MIN(C184*(1+'Debt Payoff'!D4/12),IF(COUNTIF(B184:B184,"&gt;0")=0,'Debt Payoff'!E4+'Debt Payoff'!E10+'Debt Payoff'!C2,'Debt Payoff'!E4))))</f>
        <v>0</v>
      </c>
      <c r="D185" s="18">
        <f>IF(D184=0,0,MAX(0,D184*(1+'Debt Payoff'!D5/12)-MIN(D184*(1+'Debt Payoff'!D5/12),IF(COUNTIF(B184:C184,"&gt;0")=0,'Debt Payoff'!E5+'Debt Payoff'!E10+'Debt Payoff'!E4+'Debt Payoff'!C2,'Debt Payoff'!E5))))</f>
        <v>0</v>
      </c>
      <c r="E185" s="18">
        <f>IF(E184=0,0,MAX(0,E184*(1+'Debt Payoff'!D8/12)-MIN(E184*(1+'Debt Payoff'!D8/12),IF(COUNTIF(B184:D184,"&gt;0")=0,'Debt Payoff'!E8+'Debt Payoff'!E10+'Debt Payoff'!E4+'Debt Payoff'!E5+'Debt Payoff'!C2,'Debt Payoff'!E8))))</f>
        <v>0</v>
      </c>
      <c r="F185" s="18">
        <f>IF(F184=0,0,MAX(0,F184*(1+'Debt Payoff'!D11/12)-MIN(F184*(1+'Debt Payoff'!D11/12),IF(COUNTIF(B184:E184,"&gt;0")=0,'Debt Payoff'!E11+'Debt Payoff'!E10+'Debt Payoff'!E4+'Debt Payoff'!E5+'Debt Payoff'!E8+'Debt Payoff'!C2,'Debt Payoff'!E11))))</f>
        <v>0</v>
      </c>
      <c r="G185" s="18">
        <f>IF(G184=0,0,MAX(0,G184*(1+'Debt Payoff'!D6/12)-MIN(G184*(1+'Debt Payoff'!D6/12),IF(COUNTIF(B184:F184,"&gt;0")=0,'Debt Payoff'!E6+'Debt Payoff'!E10+'Debt Payoff'!E4+'Debt Payoff'!E5+'Debt Payoff'!E8+'Debt Payoff'!E11+'Debt Payoff'!C2,'Debt Payoff'!E6))))</f>
        <v>0</v>
      </c>
      <c r="H185" s="18">
        <f>IF(H184=0,0,MAX(0,H184*(1+'Debt Payoff'!D7/12)-MIN(H184*(1+'Debt Payoff'!D7/12),IF(COUNTIF(B184:G184,"&gt;0")=0,'Debt Payoff'!E7+'Debt Payoff'!E10+'Debt Payoff'!E4+'Debt Payoff'!E5+'Debt Payoff'!E8+'Debt Payoff'!E11+'Debt Payoff'!E6+'Debt Payoff'!C2,'Debt Payoff'!E7))))</f>
        <v>0</v>
      </c>
      <c r="I185" s="18">
        <f>IF(I184=0,0,MAX(0,I184*(1+'Debt Payoff'!D9/12)-MIN(I184*(1+'Debt Payoff'!D9/12),IF(COUNTIF(B184:H184,"&gt;0")=0,'Debt Payoff'!E9+'Debt Payoff'!E10+'Debt Payoff'!E4+'Debt Payoff'!E5+'Debt Payoff'!E8+'Debt Payoff'!E11+'Debt Payoff'!E6+'Debt Payoff'!E7+'Debt Payoff'!C2,'Debt Payoff'!E9))))</f>
        <v>0</v>
      </c>
      <c r="J185" s="18">
        <f>IF(B184=0,0,B184*'Debt Payoff'!D10/12)</f>
        <v>0</v>
      </c>
      <c r="K185" s="18">
        <f>IF(C184=0,0,C184*'Debt Payoff'!D4/12)</f>
        <v>0</v>
      </c>
      <c r="L185" s="18">
        <f>IF(D184=0,0,D184*'Debt Payoff'!D5/12)</f>
        <v>0</v>
      </c>
      <c r="M185" s="18">
        <f>IF(E184=0,0,E184*'Debt Payoff'!D8/12)</f>
        <v>0</v>
      </c>
      <c r="N185" s="18">
        <f>IF(F184=0,0,F184*'Debt Payoff'!D11/12)</f>
        <v>0</v>
      </c>
      <c r="O185" s="18">
        <f>IF(G184=0,0,G184*'Debt Payoff'!D6/12)</f>
        <v>0</v>
      </c>
      <c r="P185" s="18">
        <f>IF(H184=0,0,H184*'Debt Payoff'!D7/12)</f>
        <v>0</v>
      </c>
      <c r="Q185" s="18">
        <f>IF(I184=0,0,I184*'Debt Payoff'!D9/12)</f>
        <v>0</v>
      </c>
    </row>
    <row r="186" spans="1:17" x14ac:dyDescent="0.25">
      <c r="A186">
        <v>184</v>
      </c>
      <c r="B186" s="18">
        <f>IF(B185=0,0,MAX(0,B185*(1+'Debt Payoff'!D10/12)-MIN(B185*(1+'Debt Payoff'!D10/12),'Debt Payoff'!E10+'Debt Payoff'!C2)))</f>
        <v>0</v>
      </c>
      <c r="C186" s="18">
        <f>IF(C185=0,0,MAX(0,C185*(1+'Debt Payoff'!D4/12)-MIN(C185*(1+'Debt Payoff'!D4/12),IF(COUNTIF(B185:B185,"&gt;0")=0,'Debt Payoff'!E4+'Debt Payoff'!E10+'Debt Payoff'!C2,'Debt Payoff'!E4))))</f>
        <v>0</v>
      </c>
      <c r="D186" s="18">
        <f>IF(D185=0,0,MAX(0,D185*(1+'Debt Payoff'!D5/12)-MIN(D185*(1+'Debt Payoff'!D5/12),IF(COUNTIF(B185:C185,"&gt;0")=0,'Debt Payoff'!E5+'Debt Payoff'!E10+'Debt Payoff'!E4+'Debt Payoff'!C2,'Debt Payoff'!E5))))</f>
        <v>0</v>
      </c>
      <c r="E186" s="18">
        <f>IF(E185=0,0,MAX(0,E185*(1+'Debt Payoff'!D8/12)-MIN(E185*(1+'Debt Payoff'!D8/12),IF(COUNTIF(B185:D185,"&gt;0")=0,'Debt Payoff'!E8+'Debt Payoff'!E10+'Debt Payoff'!E4+'Debt Payoff'!E5+'Debt Payoff'!C2,'Debt Payoff'!E8))))</f>
        <v>0</v>
      </c>
      <c r="F186" s="18">
        <f>IF(F185=0,0,MAX(0,F185*(1+'Debt Payoff'!D11/12)-MIN(F185*(1+'Debt Payoff'!D11/12),IF(COUNTIF(B185:E185,"&gt;0")=0,'Debt Payoff'!E11+'Debt Payoff'!E10+'Debt Payoff'!E4+'Debt Payoff'!E5+'Debt Payoff'!E8+'Debt Payoff'!C2,'Debt Payoff'!E11))))</f>
        <v>0</v>
      </c>
      <c r="G186" s="18">
        <f>IF(G185=0,0,MAX(0,G185*(1+'Debt Payoff'!D6/12)-MIN(G185*(1+'Debt Payoff'!D6/12),IF(COUNTIF(B185:F185,"&gt;0")=0,'Debt Payoff'!E6+'Debt Payoff'!E10+'Debt Payoff'!E4+'Debt Payoff'!E5+'Debt Payoff'!E8+'Debt Payoff'!E11+'Debt Payoff'!C2,'Debt Payoff'!E6))))</f>
        <v>0</v>
      </c>
      <c r="H186" s="18">
        <f>IF(H185=0,0,MAX(0,H185*(1+'Debt Payoff'!D7/12)-MIN(H185*(1+'Debt Payoff'!D7/12),IF(COUNTIF(B185:G185,"&gt;0")=0,'Debt Payoff'!E7+'Debt Payoff'!E10+'Debt Payoff'!E4+'Debt Payoff'!E5+'Debt Payoff'!E8+'Debt Payoff'!E11+'Debt Payoff'!E6+'Debt Payoff'!C2,'Debt Payoff'!E7))))</f>
        <v>0</v>
      </c>
      <c r="I186" s="18">
        <f>IF(I185=0,0,MAX(0,I185*(1+'Debt Payoff'!D9/12)-MIN(I185*(1+'Debt Payoff'!D9/12),IF(COUNTIF(B185:H185,"&gt;0")=0,'Debt Payoff'!E9+'Debt Payoff'!E10+'Debt Payoff'!E4+'Debt Payoff'!E5+'Debt Payoff'!E8+'Debt Payoff'!E11+'Debt Payoff'!E6+'Debt Payoff'!E7+'Debt Payoff'!C2,'Debt Payoff'!E9))))</f>
        <v>0</v>
      </c>
      <c r="J186" s="18">
        <f>IF(B185=0,0,B185*'Debt Payoff'!D10/12)</f>
        <v>0</v>
      </c>
      <c r="K186" s="18">
        <f>IF(C185=0,0,C185*'Debt Payoff'!D4/12)</f>
        <v>0</v>
      </c>
      <c r="L186" s="18">
        <f>IF(D185=0,0,D185*'Debt Payoff'!D5/12)</f>
        <v>0</v>
      </c>
      <c r="M186" s="18">
        <f>IF(E185=0,0,E185*'Debt Payoff'!D8/12)</f>
        <v>0</v>
      </c>
      <c r="N186" s="18">
        <f>IF(F185=0,0,F185*'Debt Payoff'!D11/12)</f>
        <v>0</v>
      </c>
      <c r="O186" s="18">
        <f>IF(G185=0,0,G185*'Debt Payoff'!D6/12)</f>
        <v>0</v>
      </c>
      <c r="P186" s="18">
        <f>IF(H185=0,0,H185*'Debt Payoff'!D7/12)</f>
        <v>0</v>
      </c>
      <c r="Q186" s="18">
        <f>IF(I185=0,0,I185*'Debt Payoff'!D9/12)</f>
        <v>0</v>
      </c>
    </row>
    <row r="187" spans="1:17" x14ac:dyDescent="0.25">
      <c r="A187">
        <v>185</v>
      </c>
      <c r="B187" s="18">
        <f>IF(B186=0,0,MAX(0,B186*(1+'Debt Payoff'!D10/12)-MIN(B186*(1+'Debt Payoff'!D10/12),'Debt Payoff'!E10+'Debt Payoff'!C2)))</f>
        <v>0</v>
      </c>
      <c r="C187" s="18">
        <f>IF(C186=0,0,MAX(0,C186*(1+'Debt Payoff'!D4/12)-MIN(C186*(1+'Debt Payoff'!D4/12),IF(COUNTIF(B186:B186,"&gt;0")=0,'Debt Payoff'!E4+'Debt Payoff'!E10+'Debt Payoff'!C2,'Debt Payoff'!E4))))</f>
        <v>0</v>
      </c>
      <c r="D187" s="18">
        <f>IF(D186=0,0,MAX(0,D186*(1+'Debt Payoff'!D5/12)-MIN(D186*(1+'Debt Payoff'!D5/12),IF(COUNTIF(B186:C186,"&gt;0")=0,'Debt Payoff'!E5+'Debt Payoff'!E10+'Debt Payoff'!E4+'Debt Payoff'!C2,'Debt Payoff'!E5))))</f>
        <v>0</v>
      </c>
      <c r="E187" s="18">
        <f>IF(E186=0,0,MAX(0,E186*(1+'Debt Payoff'!D8/12)-MIN(E186*(1+'Debt Payoff'!D8/12),IF(COUNTIF(B186:D186,"&gt;0")=0,'Debt Payoff'!E8+'Debt Payoff'!E10+'Debt Payoff'!E4+'Debt Payoff'!E5+'Debt Payoff'!C2,'Debt Payoff'!E8))))</f>
        <v>0</v>
      </c>
      <c r="F187" s="18">
        <f>IF(F186=0,0,MAX(0,F186*(1+'Debt Payoff'!D11/12)-MIN(F186*(1+'Debt Payoff'!D11/12),IF(COUNTIF(B186:E186,"&gt;0")=0,'Debt Payoff'!E11+'Debt Payoff'!E10+'Debt Payoff'!E4+'Debt Payoff'!E5+'Debt Payoff'!E8+'Debt Payoff'!C2,'Debt Payoff'!E11))))</f>
        <v>0</v>
      </c>
      <c r="G187" s="18">
        <f>IF(G186=0,0,MAX(0,G186*(1+'Debt Payoff'!D6/12)-MIN(G186*(1+'Debt Payoff'!D6/12),IF(COUNTIF(B186:F186,"&gt;0")=0,'Debt Payoff'!E6+'Debt Payoff'!E10+'Debt Payoff'!E4+'Debt Payoff'!E5+'Debt Payoff'!E8+'Debt Payoff'!E11+'Debt Payoff'!C2,'Debt Payoff'!E6))))</f>
        <v>0</v>
      </c>
      <c r="H187" s="18">
        <f>IF(H186=0,0,MAX(0,H186*(1+'Debt Payoff'!D7/12)-MIN(H186*(1+'Debt Payoff'!D7/12),IF(COUNTIF(B186:G186,"&gt;0")=0,'Debt Payoff'!E7+'Debt Payoff'!E10+'Debt Payoff'!E4+'Debt Payoff'!E5+'Debt Payoff'!E8+'Debt Payoff'!E11+'Debt Payoff'!E6+'Debt Payoff'!C2,'Debt Payoff'!E7))))</f>
        <v>0</v>
      </c>
      <c r="I187" s="18">
        <f>IF(I186=0,0,MAX(0,I186*(1+'Debt Payoff'!D9/12)-MIN(I186*(1+'Debt Payoff'!D9/12),IF(COUNTIF(B186:H186,"&gt;0")=0,'Debt Payoff'!E9+'Debt Payoff'!E10+'Debt Payoff'!E4+'Debt Payoff'!E5+'Debt Payoff'!E8+'Debt Payoff'!E11+'Debt Payoff'!E6+'Debt Payoff'!E7+'Debt Payoff'!C2,'Debt Payoff'!E9))))</f>
        <v>0</v>
      </c>
      <c r="J187" s="18">
        <f>IF(B186=0,0,B186*'Debt Payoff'!D10/12)</f>
        <v>0</v>
      </c>
      <c r="K187" s="18">
        <f>IF(C186=0,0,C186*'Debt Payoff'!D4/12)</f>
        <v>0</v>
      </c>
      <c r="L187" s="18">
        <f>IF(D186=0,0,D186*'Debt Payoff'!D5/12)</f>
        <v>0</v>
      </c>
      <c r="M187" s="18">
        <f>IF(E186=0,0,E186*'Debt Payoff'!D8/12)</f>
        <v>0</v>
      </c>
      <c r="N187" s="18">
        <f>IF(F186=0,0,F186*'Debt Payoff'!D11/12)</f>
        <v>0</v>
      </c>
      <c r="O187" s="18">
        <f>IF(G186=0,0,G186*'Debt Payoff'!D6/12)</f>
        <v>0</v>
      </c>
      <c r="P187" s="18">
        <f>IF(H186=0,0,H186*'Debt Payoff'!D7/12)</f>
        <v>0</v>
      </c>
      <c r="Q187" s="18">
        <f>IF(I186=0,0,I186*'Debt Payoff'!D9/12)</f>
        <v>0</v>
      </c>
    </row>
    <row r="188" spans="1:17" x14ac:dyDescent="0.25">
      <c r="A188">
        <v>186</v>
      </c>
      <c r="B188" s="18">
        <f>IF(B187=0,0,MAX(0,B187*(1+'Debt Payoff'!D10/12)-MIN(B187*(1+'Debt Payoff'!D10/12),'Debt Payoff'!E10+'Debt Payoff'!C2)))</f>
        <v>0</v>
      </c>
      <c r="C188" s="18">
        <f>IF(C187=0,0,MAX(0,C187*(1+'Debt Payoff'!D4/12)-MIN(C187*(1+'Debt Payoff'!D4/12),IF(COUNTIF(B187:B187,"&gt;0")=0,'Debt Payoff'!E4+'Debt Payoff'!E10+'Debt Payoff'!C2,'Debt Payoff'!E4))))</f>
        <v>0</v>
      </c>
      <c r="D188" s="18">
        <f>IF(D187=0,0,MAX(0,D187*(1+'Debt Payoff'!D5/12)-MIN(D187*(1+'Debt Payoff'!D5/12),IF(COUNTIF(B187:C187,"&gt;0")=0,'Debt Payoff'!E5+'Debt Payoff'!E10+'Debt Payoff'!E4+'Debt Payoff'!C2,'Debt Payoff'!E5))))</f>
        <v>0</v>
      </c>
      <c r="E188" s="18">
        <f>IF(E187=0,0,MAX(0,E187*(1+'Debt Payoff'!D8/12)-MIN(E187*(1+'Debt Payoff'!D8/12),IF(COUNTIF(B187:D187,"&gt;0")=0,'Debt Payoff'!E8+'Debt Payoff'!E10+'Debt Payoff'!E4+'Debt Payoff'!E5+'Debt Payoff'!C2,'Debt Payoff'!E8))))</f>
        <v>0</v>
      </c>
      <c r="F188" s="18">
        <f>IF(F187=0,0,MAX(0,F187*(1+'Debt Payoff'!D11/12)-MIN(F187*(1+'Debt Payoff'!D11/12),IF(COUNTIF(B187:E187,"&gt;0")=0,'Debt Payoff'!E11+'Debt Payoff'!E10+'Debt Payoff'!E4+'Debt Payoff'!E5+'Debt Payoff'!E8+'Debt Payoff'!C2,'Debt Payoff'!E11))))</f>
        <v>0</v>
      </c>
      <c r="G188" s="18">
        <f>IF(G187=0,0,MAX(0,G187*(1+'Debt Payoff'!D6/12)-MIN(G187*(1+'Debt Payoff'!D6/12),IF(COUNTIF(B187:F187,"&gt;0")=0,'Debt Payoff'!E6+'Debt Payoff'!E10+'Debt Payoff'!E4+'Debt Payoff'!E5+'Debt Payoff'!E8+'Debt Payoff'!E11+'Debt Payoff'!C2,'Debt Payoff'!E6))))</f>
        <v>0</v>
      </c>
      <c r="H188" s="18">
        <f>IF(H187=0,0,MAX(0,H187*(1+'Debt Payoff'!D7/12)-MIN(H187*(1+'Debt Payoff'!D7/12),IF(COUNTIF(B187:G187,"&gt;0")=0,'Debt Payoff'!E7+'Debt Payoff'!E10+'Debt Payoff'!E4+'Debt Payoff'!E5+'Debt Payoff'!E8+'Debt Payoff'!E11+'Debt Payoff'!E6+'Debt Payoff'!C2,'Debt Payoff'!E7))))</f>
        <v>0</v>
      </c>
      <c r="I188" s="18">
        <f>IF(I187=0,0,MAX(0,I187*(1+'Debt Payoff'!D9/12)-MIN(I187*(1+'Debt Payoff'!D9/12),IF(COUNTIF(B187:H187,"&gt;0")=0,'Debt Payoff'!E9+'Debt Payoff'!E10+'Debt Payoff'!E4+'Debt Payoff'!E5+'Debt Payoff'!E8+'Debt Payoff'!E11+'Debt Payoff'!E6+'Debt Payoff'!E7+'Debt Payoff'!C2,'Debt Payoff'!E9))))</f>
        <v>0</v>
      </c>
      <c r="J188" s="18">
        <f>IF(B187=0,0,B187*'Debt Payoff'!D10/12)</f>
        <v>0</v>
      </c>
      <c r="K188" s="18">
        <f>IF(C187=0,0,C187*'Debt Payoff'!D4/12)</f>
        <v>0</v>
      </c>
      <c r="L188" s="18">
        <f>IF(D187=0,0,D187*'Debt Payoff'!D5/12)</f>
        <v>0</v>
      </c>
      <c r="M188" s="18">
        <f>IF(E187=0,0,E187*'Debt Payoff'!D8/12)</f>
        <v>0</v>
      </c>
      <c r="N188" s="18">
        <f>IF(F187=0,0,F187*'Debt Payoff'!D11/12)</f>
        <v>0</v>
      </c>
      <c r="O188" s="18">
        <f>IF(G187=0,0,G187*'Debt Payoff'!D6/12)</f>
        <v>0</v>
      </c>
      <c r="P188" s="18">
        <f>IF(H187=0,0,H187*'Debt Payoff'!D7/12)</f>
        <v>0</v>
      </c>
      <c r="Q188" s="18">
        <f>IF(I187=0,0,I187*'Debt Payoff'!D9/12)</f>
        <v>0</v>
      </c>
    </row>
    <row r="189" spans="1:17" x14ac:dyDescent="0.25">
      <c r="A189">
        <v>187</v>
      </c>
      <c r="B189" s="18">
        <f>IF(B188=0,0,MAX(0,B188*(1+'Debt Payoff'!D10/12)-MIN(B188*(1+'Debt Payoff'!D10/12),'Debt Payoff'!E10+'Debt Payoff'!C2)))</f>
        <v>0</v>
      </c>
      <c r="C189" s="18">
        <f>IF(C188=0,0,MAX(0,C188*(1+'Debt Payoff'!D4/12)-MIN(C188*(1+'Debt Payoff'!D4/12),IF(COUNTIF(B188:B188,"&gt;0")=0,'Debt Payoff'!E4+'Debt Payoff'!E10+'Debt Payoff'!C2,'Debt Payoff'!E4))))</f>
        <v>0</v>
      </c>
      <c r="D189" s="18">
        <f>IF(D188=0,0,MAX(0,D188*(1+'Debt Payoff'!D5/12)-MIN(D188*(1+'Debt Payoff'!D5/12),IF(COUNTIF(B188:C188,"&gt;0")=0,'Debt Payoff'!E5+'Debt Payoff'!E10+'Debt Payoff'!E4+'Debt Payoff'!C2,'Debt Payoff'!E5))))</f>
        <v>0</v>
      </c>
      <c r="E189" s="18">
        <f>IF(E188=0,0,MAX(0,E188*(1+'Debt Payoff'!D8/12)-MIN(E188*(1+'Debt Payoff'!D8/12),IF(COUNTIF(B188:D188,"&gt;0")=0,'Debt Payoff'!E8+'Debt Payoff'!E10+'Debt Payoff'!E4+'Debt Payoff'!E5+'Debt Payoff'!C2,'Debt Payoff'!E8))))</f>
        <v>0</v>
      </c>
      <c r="F189" s="18">
        <f>IF(F188=0,0,MAX(0,F188*(1+'Debt Payoff'!D11/12)-MIN(F188*(1+'Debt Payoff'!D11/12),IF(COUNTIF(B188:E188,"&gt;0")=0,'Debt Payoff'!E11+'Debt Payoff'!E10+'Debt Payoff'!E4+'Debt Payoff'!E5+'Debt Payoff'!E8+'Debt Payoff'!C2,'Debt Payoff'!E11))))</f>
        <v>0</v>
      </c>
      <c r="G189" s="18">
        <f>IF(G188=0,0,MAX(0,G188*(1+'Debt Payoff'!D6/12)-MIN(G188*(1+'Debt Payoff'!D6/12),IF(COUNTIF(B188:F188,"&gt;0")=0,'Debt Payoff'!E6+'Debt Payoff'!E10+'Debt Payoff'!E4+'Debt Payoff'!E5+'Debt Payoff'!E8+'Debt Payoff'!E11+'Debt Payoff'!C2,'Debt Payoff'!E6))))</f>
        <v>0</v>
      </c>
      <c r="H189" s="18">
        <f>IF(H188=0,0,MAX(0,H188*(1+'Debt Payoff'!D7/12)-MIN(H188*(1+'Debt Payoff'!D7/12),IF(COUNTIF(B188:G188,"&gt;0")=0,'Debt Payoff'!E7+'Debt Payoff'!E10+'Debt Payoff'!E4+'Debt Payoff'!E5+'Debt Payoff'!E8+'Debt Payoff'!E11+'Debt Payoff'!E6+'Debt Payoff'!C2,'Debt Payoff'!E7))))</f>
        <v>0</v>
      </c>
      <c r="I189" s="18">
        <f>IF(I188=0,0,MAX(0,I188*(1+'Debt Payoff'!D9/12)-MIN(I188*(1+'Debt Payoff'!D9/12),IF(COUNTIF(B188:H188,"&gt;0")=0,'Debt Payoff'!E9+'Debt Payoff'!E10+'Debt Payoff'!E4+'Debt Payoff'!E5+'Debt Payoff'!E8+'Debt Payoff'!E11+'Debt Payoff'!E6+'Debt Payoff'!E7+'Debt Payoff'!C2,'Debt Payoff'!E9))))</f>
        <v>0</v>
      </c>
      <c r="J189" s="18">
        <f>IF(B188=0,0,B188*'Debt Payoff'!D10/12)</f>
        <v>0</v>
      </c>
      <c r="K189" s="18">
        <f>IF(C188=0,0,C188*'Debt Payoff'!D4/12)</f>
        <v>0</v>
      </c>
      <c r="L189" s="18">
        <f>IF(D188=0,0,D188*'Debt Payoff'!D5/12)</f>
        <v>0</v>
      </c>
      <c r="M189" s="18">
        <f>IF(E188=0,0,E188*'Debt Payoff'!D8/12)</f>
        <v>0</v>
      </c>
      <c r="N189" s="18">
        <f>IF(F188=0,0,F188*'Debt Payoff'!D11/12)</f>
        <v>0</v>
      </c>
      <c r="O189" s="18">
        <f>IF(G188=0,0,G188*'Debt Payoff'!D6/12)</f>
        <v>0</v>
      </c>
      <c r="P189" s="18">
        <f>IF(H188=0,0,H188*'Debt Payoff'!D7/12)</f>
        <v>0</v>
      </c>
      <c r="Q189" s="18">
        <f>IF(I188=0,0,I188*'Debt Payoff'!D9/12)</f>
        <v>0</v>
      </c>
    </row>
    <row r="190" spans="1:17" x14ac:dyDescent="0.25">
      <c r="A190">
        <v>188</v>
      </c>
      <c r="B190" s="18">
        <f>IF(B189=0,0,MAX(0,B189*(1+'Debt Payoff'!D10/12)-MIN(B189*(1+'Debt Payoff'!D10/12),'Debt Payoff'!E10+'Debt Payoff'!C2)))</f>
        <v>0</v>
      </c>
      <c r="C190" s="18">
        <f>IF(C189=0,0,MAX(0,C189*(1+'Debt Payoff'!D4/12)-MIN(C189*(1+'Debt Payoff'!D4/12),IF(COUNTIF(B189:B189,"&gt;0")=0,'Debt Payoff'!E4+'Debt Payoff'!E10+'Debt Payoff'!C2,'Debt Payoff'!E4))))</f>
        <v>0</v>
      </c>
      <c r="D190" s="18">
        <f>IF(D189=0,0,MAX(0,D189*(1+'Debt Payoff'!D5/12)-MIN(D189*(1+'Debt Payoff'!D5/12),IF(COUNTIF(B189:C189,"&gt;0")=0,'Debt Payoff'!E5+'Debt Payoff'!E10+'Debt Payoff'!E4+'Debt Payoff'!C2,'Debt Payoff'!E5))))</f>
        <v>0</v>
      </c>
      <c r="E190" s="18">
        <f>IF(E189=0,0,MAX(0,E189*(1+'Debt Payoff'!D8/12)-MIN(E189*(1+'Debt Payoff'!D8/12),IF(COUNTIF(B189:D189,"&gt;0")=0,'Debt Payoff'!E8+'Debt Payoff'!E10+'Debt Payoff'!E4+'Debt Payoff'!E5+'Debt Payoff'!C2,'Debt Payoff'!E8))))</f>
        <v>0</v>
      </c>
      <c r="F190" s="18">
        <f>IF(F189=0,0,MAX(0,F189*(1+'Debt Payoff'!D11/12)-MIN(F189*(1+'Debt Payoff'!D11/12),IF(COUNTIF(B189:E189,"&gt;0")=0,'Debt Payoff'!E11+'Debt Payoff'!E10+'Debt Payoff'!E4+'Debt Payoff'!E5+'Debt Payoff'!E8+'Debt Payoff'!C2,'Debt Payoff'!E11))))</f>
        <v>0</v>
      </c>
      <c r="G190" s="18">
        <f>IF(G189=0,0,MAX(0,G189*(1+'Debt Payoff'!D6/12)-MIN(G189*(1+'Debt Payoff'!D6/12),IF(COUNTIF(B189:F189,"&gt;0")=0,'Debt Payoff'!E6+'Debt Payoff'!E10+'Debt Payoff'!E4+'Debt Payoff'!E5+'Debt Payoff'!E8+'Debt Payoff'!E11+'Debt Payoff'!C2,'Debt Payoff'!E6))))</f>
        <v>0</v>
      </c>
      <c r="H190" s="18">
        <f>IF(H189=0,0,MAX(0,H189*(1+'Debt Payoff'!D7/12)-MIN(H189*(1+'Debt Payoff'!D7/12),IF(COUNTIF(B189:G189,"&gt;0")=0,'Debt Payoff'!E7+'Debt Payoff'!E10+'Debt Payoff'!E4+'Debt Payoff'!E5+'Debt Payoff'!E8+'Debt Payoff'!E11+'Debt Payoff'!E6+'Debt Payoff'!C2,'Debt Payoff'!E7))))</f>
        <v>0</v>
      </c>
      <c r="I190" s="18">
        <f>IF(I189=0,0,MAX(0,I189*(1+'Debt Payoff'!D9/12)-MIN(I189*(1+'Debt Payoff'!D9/12),IF(COUNTIF(B189:H189,"&gt;0")=0,'Debt Payoff'!E9+'Debt Payoff'!E10+'Debt Payoff'!E4+'Debt Payoff'!E5+'Debt Payoff'!E8+'Debt Payoff'!E11+'Debt Payoff'!E6+'Debt Payoff'!E7+'Debt Payoff'!C2,'Debt Payoff'!E9))))</f>
        <v>0</v>
      </c>
      <c r="J190" s="18">
        <f>IF(B189=0,0,B189*'Debt Payoff'!D10/12)</f>
        <v>0</v>
      </c>
      <c r="K190" s="18">
        <f>IF(C189=0,0,C189*'Debt Payoff'!D4/12)</f>
        <v>0</v>
      </c>
      <c r="L190" s="18">
        <f>IF(D189=0,0,D189*'Debt Payoff'!D5/12)</f>
        <v>0</v>
      </c>
      <c r="M190" s="18">
        <f>IF(E189=0,0,E189*'Debt Payoff'!D8/12)</f>
        <v>0</v>
      </c>
      <c r="N190" s="18">
        <f>IF(F189=0,0,F189*'Debt Payoff'!D11/12)</f>
        <v>0</v>
      </c>
      <c r="O190" s="18">
        <f>IF(G189=0,0,G189*'Debt Payoff'!D6/12)</f>
        <v>0</v>
      </c>
      <c r="P190" s="18">
        <f>IF(H189=0,0,H189*'Debt Payoff'!D7/12)</f>
        <v>0</v>
      </c>
      <c r="Q190" s="18">
        <f>IF(I189=0,0,I189*'Debt Payoff'!D9/12)</f>
        <v>0</v>
      </c>
    </row>
    <row r="191" spans="1:17" x14ac:dyDescent="0.25">
      <c r="A191">
        <v>189</v>
      </c>
      <c r="B191" s="18">
        <f>IF(B190=0,0,MAX(0,B190*(1+'Debt Payoff'!D10/12)-MIN(B190*(1+'Debt Payoff'!D10/12),'Debt Payoff'!E10+'Debt Payoff'!C2)))</f>
        <v>0</v>
      </c>
      <c r="C191" s="18">
        <f>IF(C190=0,0,MAX(0,C190*(1+'Debt Payoff'!D4/12)-MIN(C190*(1+'Debt Payoff'!D4/12),IF(COUNTIF(B190:B190,"&gt;0")=0,'Debt Payoff'!E4+'Debt Payoff'!E10+'Debt Payoff'!C2,'Debt Payoff'!E4))))</f>
        <v>0</v>
      </c>
      <c r="D191" s="18">
        <f>IF(D190=0,0,MAX(0,D190*(1+'Debt Payoff'!D5/12)-MIN(D190*(1+'Debt Payoff'!D5/12),IF(COUNTIF(B190:C190,"&gt;0")=0,'Debt Payoff'!E5+'Debt Payoff'!E10+'Debt Payoff'!E4+'Debt Payoff'!C2,'Debt Payoff'!E5))))</f>
        <v>0</v>
      </c>
      <c r="E191" s="18">
        <f>IF(E190=0,0,MAX(0,E190*(1+'Debt Payoff'!D8/12)-MIN(E190*(1+'Debt Payoff'!D8/12),IF(COUNTIF(B190:D190,"&gt;0")=0,'Debt Payoff'!E8+'Debt Payoff'!E10+'Debt Payoff'!E4+'Debt Payoff'!E5+'Debt Payoff'!C2,'Debt Payoff'!E8))))</f>
        <v>0</v>
      </c>
      <c r="F191" s="18">
        <f>IF(F190=0,0,MAX(0,F190*(1+'Debt Payoff'!D11/12)-MIN(F190*(1+'Debt Payoff'!D11/12),IF(COUNTIF(B190:E190,"&gt;0")=0,'Debt Payoff'!E11+'Debt Payoff'!E10+'Debt Payoff'!E4+'Debt Payoff'!E5+'Debt Payoff'!E8+'Debt Payoff'!C2,'Debt Payoff'!E11))))</f>
        <v>0</v>
      </c>
      <c r="G191" s="18">
        <f>IF(G190=0,0,MAX(0,G190*(1+'Debt Payoff'!D6/12)-MIN(G190*(1+'Debt Payoff'!D6/12),IF(COUNTIF(B190:F190,"&gt;0")=0,'Debt Payoff'!E6+'Debt Payoff'!E10+'Debt Payoff'!E4+'Debt Payoff'!E5+'Debt Payoff'!E8+'Debt Payoff'!E11+'Debt Payoff'!C2,'Debt Payoff'!E6))))</f>
        <v>0</v>
      </c>
      <c r="H191" s="18">
        <f>IF(H190=0,0,MAX(0,H190*(1+'Debt Payoff'!D7/12)-MIN(H190*(1+'Debt Payoff'!D7/12),IF(COUNTIF(B190:G190,"&gt;0")=0,'Debt Payoff'!E7+'Debt Payoff'!E10+'Debt Payoff'!E4+'Debt Payoff'!E5+'Debt Payoff'!E8+'Debt Payoff'!E11+'Debt Payoff'!E6+'Debt Payoff'!C2,'Debt Payoff'!E7))))</f>
        <v>0</v>
      </c>
      <c r="I191" s="18">
        <f>IF(I190=0,0,MAX(0,I190*(1+'Debt Payoff'!D9/12)-MIN(I190*(1+'Debt Payoff'!D9/12),IF(COUNTIF(B190:H190,"&gt;0")=0,'Debt Payoff'!E9+'Debt Payoff'!E10+'Debt Payoff'!E4+'Debt Payoff'!E5+'Debt Payoff'!E8+'Debt Payoff'!E11+'Debt Payoff'!E6+'Debt Payoff'!E7+'Debt Payoff'!C2,'Debt Payoff'!E9))))</f>
        <v>0</v>
      </c>
      <c r="J191" s="18">
        <f>IF(B190=0,0,B190*'Debt Payoff'!D10/12)</f>
        <v>0</v>
      </c>
      <c r="K191" s="18">
        <f>IF(C190=0,0,C190*'Debt Payoff'!D4/12)</f>
        <v>0</v>
      </c>
      <c r="L191" s="18">
        <f>IF(D190=0,0,D190*'Debt Payoff'!D5/12)</f>
        <v>0</v>
      </c>
      <c r="M191" s="18">
        <f>IF(E190=0,0,E190*'Debt Payoff'!D8/12)</f>
        <v>0</v>
      </c>
      <c r="N191" s="18">
        <f>IF(F190=0,0,F190*'Debt Payoff'!D11/12)</f>
        <v>0</v>
      </c>
      <c r="O191" s="18">
        <f>IF(G190=0,0,G190*'Debt Payoff'!D6/12)</f>
        <v>0</v>
      </c>
      <c r="P191" s="18">
        <f>IF(H190=0,0,H190*'Debt Payoff'!D7/12)</f>
        <v>0</v>
      </c>
      <c r="Q191" s="18">
        <f>IF(I190=0,0,I190*'Debt Payoff'!D9/12)</f>
        <v>0</v>
      </c>
    </row>
    <row r="192" spans="1:17" x14ac:dyDescent="0.25">
      <c r="A192">
        <v>190</v>
      </c>
      <c r="B192" s="18">
        <f>IF(B191=0,0,MAX(0,B191*(1+'Debt Payoff'!D10/12)-MIN(B191*(1+'Debt Payoff'!D10/12),'Debt Payoff'!E10+'Debt Payoff'!C2)))</f>
        <v>0</v>
      </c>
      <c r="C192" s="18">
        <f>IF(C191=0,0,MAX(0,C191*(1+'Debt Payoff'!D4/12)-MIN(C191*(1+'Debt Payoff'!D4/12),IF(COUNTIF(B191:B191,"&gt;0")=0,'Debt Payoff'!E4+'Debt Payoff'!E10+'Debt Payoff'!C2,'Debt Payoff'!E4))))</f>
        <v>0</v>
      </c>
      <c r="D192" s="18">
        <f>IF(D191=0,0,MAX(0,D191*(1+'Debt Payoff'!D5/12)-MIN(D191*(1+'Debt Payoff'!D5/12),IF(COUNTIF(B191:C191,"&gt;0")=0,'Debt Payoff'!E5+'Debt Payoff'!E10+'Debt Payoff'!E4+'Debt Payoff'!C2,'Debt Payoff'!E5))))</f>
        <v>0</v>
      </c>
      <c r="E192" s="18">
        <f>IF(E191=0,0,MAX(0,E191*(1+'Debt Payoff'!D8/12)-MIN(E191*(1+'Debt Payoff'!D8/12),IF(COUNTIF(B191:D191,"&gt;0")=0,'Debt Payoff'!E8+'Debt Payoff'!E10+'Debt Payoff'!E4+'Debt Payoff'!E5+'Debt Payoff'!C2,'Debt Payoff'!E8))))</f>
        <v>0</v>
      </c>
      <c r="F192" s="18">
        <f>IF(F191=0,0,MAX(0,F191*(1+'Debt Payoff'!D11/12)-MIN(F191*(1+'Debt Payoff'!D11/12),IF(COUNTIF(B191:E191,"&gt;0")=0,'Debt Payoff'!E11+'Debt Payoff'!E10+'Debt Payoff'!E4+'Debt Payoff'!E5+'Debt Payoff'!E8+'Debt Payoff'!C2,'Debt Payoff'!E11))))</f>
        <v>0</v>
      </c>
      <c r="G192" s="18">
        <f>IF(G191=0,0,MAX(0,G191*(1+'Debt Payoff'!D6/12)-MIN(G191*(1+'Debt Payoff'!D6/12),IF(COUNTIF(B191:F191,"&gt;0")=0,'Debt Payoff'!E6+'Debt Payoff'!E10+'Debt Payoff'!E4+'Debt Payoff'!E5+'Debt Payoff'!E8+'Debt Payoff'!E11+'Debt Payoff'!C2,'Debt Payoff'!E6))))</f>
        <v>0</v>
      </c>
      <c r="H192" s="18">
        <f>IF(H191=0,0,MAX(0,H191*(1+'Debt Payoff'!D7/12)-MIN(H191*(1+'Debt Payoff'!D7/12),IF(COUNTIF(B191:G191,"&gt;0")=0,'Debt Payoff'!E7+'Debt Payoff'!E10+'Debt Payoff'!E4+'Debt Payoff'!E5+'Debt Payoff'!E8+'Debt Payoff'!E11+'Debt Payoff'!E6+'Debt Payoff'!C2,'Debt Payoff'!E7))))</f>
        <v>0</v>
      </c>
      <c r="I192" s="18">
        <f>IF(I191=0,0,MAX(0,I191*(1+'Debt Payoff'!D9/12)-MIN(I191*(1+'Debt Payoff'!D9/12),IF(COUNTIF(B191:H191,"&gt;0")=0,'Debt Payoff'!E9+'Debt Payoff'!E10+'Debt Payoff'!E4+'Debt Payoff'!E5+'Debt Payoff'!E8+'Debt Payoff'!E11+'Debt Payoff'!E6+'Debt Payoff'!E7+'Debt Payoff'!C2,'Debt Payoff'!E9))))</f>
        <v>0</v>
      </c>
      <c r="J192" s="18">
        <f>IF(B191=0,0,B191*'Debt Payoff'!D10/12)</f>
        <v>0</v>
      </c>
      <c r="K192" s="18">
        <f>IF(C191=0,0,C191*'Debt Payoff'!D4/12)</f>
        <v>0</v>
      </c>
      <c r="L192" s="18">
        <f>IF(D191=0,0,D191*'Debt Payoff'!D5/12)</f>
        <v>0</v>
      </c>
      <c r="M192" s="18">
        <f>IF(E191=0,0,E191*'Debt Payoff'!D8/12)</f>
        <v>0</v>
      </c>
      <c r="N192" s="18">
        <f>IF(F191=0,0,F191*'Debt Payoff'!D11/12)</f>
        <v>0</v>
      </c>
      <c r="O192" s="18">
        <f>IF(G191=0,0,G191*'Debt Payoff'!D6/12)</f>
        <v>0</v>
      </c>
      <c r="P192" s="18">
        <f>IF(H191=0,0,H191*'Debt Payoff'!D7/12)</f>
        <v>0</v>
      </c>
      <c r="Q192" s="18">
        <f>IF(I191=0,0,I191*'Debt Payoff'!D9/12)</f>
        <v>0</v>
      </c>
    </row>
    <row r="193" spans="1:17" x14ac:dyDescent="0.25">
      <c r="A193">
        <v>191</v>
      </c>
      <c r="B193" s="18">
        <f>IF(B192=0,0,MAX(0,B192*(1+'Debt Payoff'!D10/12)-MIN(B192*(1+'Debt Payoff'!D10/12),'Debt Payoff'!E10+'Debt Payoff'!C2)))</f>
        <v>0</v>
      </c>
      <c r="C193" s="18">
        <f>IF(C192=0,0,MAX(0,C192*(1+'Debt Payoff'!D4/12)-MIN(C192*(1+'Debt Payoff'!D4/12),IF(COUNTIF(B192:B192,"&gt;0")=0,'Debt Payoff'!E4+'Debt Payoff'!E10+'Debt Payoff'!C2,'Debt Payoff'!E4))))</f>
        <v>0</v>
      </c>
      <c r="D193" s="18">
        <f>IF(D192=0,0,MAX(0,D192*(1+'Debt Payoff'!D5/12)-MIN(D192*(1+'Debt Payoff'!D5/12),IF(COUNTIF(B192:C192,"&gt;0")=0,'Debt Payoff'!E5+'Debt Payoff'!E10+'Debt Payoff'!E4+'Debt Payoff'!C2,'Debt Payoff'!E5))))</f>
        <v>0</v>
      </c>
      <c r="E193" s="18">
        <f>IF(E192=0,0,MAX(0,E192*(1+'Debt Payoff'!D8/12)-MIN(E192*(1+'Debt Payoff'!D8/12),IF(COUNTIF(B192:D192,"&gt;0")=0,'Debt Payoff'!E8+'Debt Payoff'!E10+'Debt Payoff'!E4+'Debt Payoff'!E5+'Debt Payoff'!C2,'Debt Payoff'!E8))))</f>
        <v>0</v>
      </c>
      <c r="F193" s="18">
        <f>IF(F192=0,0,MAX(0,F192*(1+'Debt Payoff'!D11/12)-MIN(F192*(1+'Debt Payoff'!D11/12),IF(COUNTIF(B192:E192,"&gt;0")=0,'Debt Payoff'!E11+'Debt Payoff'!E10+'Debt Payoff'!E4+'Debt Payoff'!E5+'Debt Payoff'!E8+'Debt Payoff'!C2,'Debt Payoff'!E11))))</f>
        <v>0</v>
      </c>
      <c r="G193" s="18">
        <f>IF(G192=0,0,MAX(0,G192*(1+'Debt Payoff'!D6/12)-MIN(G192*(1+'Debt Payoff'!D6/12),IF(COUNTIF(B192:F192,"&gt;0")=0,'Debt Payoff'!E6+'Debt Payoff'!E10+'Debt Payoff'!E4+'Debt Payoff'!E5+'Debt Payoff'!E8+'Debt Payoff'!E11+'Debt Payoff'!C2,'Debt Payoff'!E6))))</f>
        <v>0</v>
      </c>
      <c r="H193" s="18">
        <f>IF(H192=0,0,MAX(0,H192*(1+'Debt Payoff'!D7/12)-MIN(H192*(1+'Debt Payoff'!D7/12),IF(COUNTIF(B192:G192,"&gt;0")=0,'Debt Payoff'!E7+'Debt Payoff'!E10+'Debt Payoff'!E4+'Debt Payoff'!E5+'Debt Payoff'!E8+'Debt Payoff'!E11+'Debt Payoff'!E6+'Debt Payoff'!C2,'Debt Payoff'!E7))))</f>
        <v>0</v>
      </c>
      <c r="I193" s="18">
        <f>IF(I192=0,0,MAX(0,I192*(1+'Debt Payoff'!D9/12)-MIN(I192*(1+'Debt Payoff'!D9/12),IF(COUNTIF(B192:H192,"&gt;0")=0,'Debt Payoff'!E9+'Debt Payoff'!E10+'Debt Payoff'!E4+'Debt Payoff'!E5+'Debt Payoff'!E8+'Debt Payoff'!E11+'Debt Payoff'!E6+'Debt Payoff'!E7+'Debt Payoff'!C2,'Debt Payoff'!E9))))</f>
        <v>0</v>
      </c>
      <c r="J193" s="18">
        <f>IF(B192=0,0,B192*'Debt Payoff'!D10/12)</f>
        <v>0</v>
      </c>
      <c r="K193" s="18">
        <f>IF(C192=0,0,C192*'Debt Payoff'!D4/12)</f>
        <v>0</v>
      </c>
      <c r="L193" s="18">
        <f>IF(D192=0,0,D192*'Debt Payoff'!D5/12)</f>
        <v>0</v>
      </c>
      <c r="M193" s="18">
        <f>IF(E192=0,0,E192*'Debt Payoff'!D8/12)</f>
        <v>0</v>
      </c>
      <c r="N193" s="18">
        <f>IF(F192=0,0,F192*'Debt Payoff'!D11/12)</f>
        <v>0</v>
      </c>
      <c r="O193" s="18">
        <f>IF(G192=0,0,G192*'Debt Payoff'!D6/12)</f>
        <v>0</v>
      </c>
      <c r="P193" s="18">
        <f>IF(H192=0,0,H192*'Debt Payoff'!D7/12)</f>
        <v>0</v>
      </c>
      <c r="Q193" s="18">
        <f>IF(I192=0,0,I192*'Debt Payoff'!D9/12)</f>
        <v>0</v>
      </c>
    </row>
    <row r="194" spans="1:17" x14ac:dyDescent="0.25">
      <c r="A194">
        <v>192</v>
      </c>
      <c r="B194" s="18">
        <f>IF(B193=0,0,MAX(0,B193*(1+'Debt Payoff'!D10/12)-MIN(B193*(1+'Debt Payoff'!D10/12),'Debt Payoff'!E10+'Debt Payoff'!C2)))</f>
        <v>0</v>
      </c>
      <c r="C194" s="18">
        <f>IF(C193=0,0,MAX(0,C193*(1+'Debt Payoff'!D4/12)-MIN(C193*(1+'Debt Payoff'!D4/12),IF(COUNTIF(B193:B193,"&gt;0")=0,'Debt Payoff'!E4+'Debt Payoff'!E10+'Debt Payoff'!C2,'Debt Payoff'!E4))))</f>
        <v>0</v>
      </c>
      <c r="D194" s="18">
        <f>IF(D193=0,0,MAX(0,D193*(1+'Debt Payoff'!D5/12)-MIN(D193*(1+'Debt Payoff'!D5/12),IF(COUNTIF(B193:C193,"&gt;0")=0,'Debt Payoff'!E5+'Debt Payoff'!E10+'Debt Payoff'!E4+'Debt Payoff'!C2,'Debt Payoff'!E5))))</f>
        <v>0</v>
      </c>
      <c r="E194" s="18">
        <f>IF(E193=0,0,MAX(0,E193*(1+'Debt Payoff'!D8/12)-MIN(E193*(1+'Debt Payoff'!D8/12),IF(COUNTIF(B193:D193,"&gt;0")=0,'Debt Payoff'!E8+'Debt Payoff'!E10+'Debt Payoff'!E4+'Debt Payoff'!E5+'Debt Payoff'!C2,'Debt Payoff'!E8))))</f>
        <v>0</v>
      </c>
      <c r="F194" s="18">
        <f>IF(F193=0,0,MAX(0,F193*(1+'Debt Payoff'!D11/12)-MIN(F193*(1+'Debt Payoff'!D11/12),IF(COUNTIF(B193:E193,"&gt;0")=0,'Debt Payoff'!E11+'Debt Payoff'!E10+'Debt Payoff'!E4+'Debt Payoff'!E5+'Debt Payoff'!E8+'Debt Payoff'!C2,'Debt Payoff'!E11))))</f>
        <v>0</v>
      </c>
      <c r="G194" s="18">
        <f>IF(G193=0,0,MAX(0,G193*(1+'Debt Payoff'!D6/12)-MIN(G193*(1+'Debt Payoff'!D6/12),IF(COUNTIF(B193:F193,"&gt;0")=0,'Debt Payoff'!E6+'Debt Payoff'!E10+'Debt Payoff'!E4+'Debt Payoff'!E5+'Debt Payoff'!E8+'Debt Payoff'!E11+'Debt Payoff'!C2,'Debt Payoff'!E6))))</f>
        <v>0</v>
      </c>
      <c r="H194" s="18">
        <f>IF(H193=0,0,MAX(0,H193*(1+'Debt Payoff'!D7/12)-MIN(H193*(1+'Debt Payoff'!D7/12),IF(COUNTIF(B193:G193,"&gt;0")=0,'Debt Payoff'!E7+'Debt Payoff'!E10+'Debt Payoff'!E4+'Debt Payoff'!E5+'Debt Payoff'!E8+'Debt Payoff'!E11+'Debt Payoff'!E6+'Debt Payoff'!C2,'Debt Payoff'!E7))))</f>
        <v>0</v>
      </c>
      <c r="I194" s="18">
        <f>IF(I193=0,0,MAX(0,I193*(1+'Debt Payoff'!D9/12)-MIN(I193*(1+'Debt Payoff'!D9/12),IF(COUNTIF(B193:H193,"&gt;0")=0,'Debt Payoff'!E9+'Debt Payoff'!E10+'Debt Payoff'!E4+'Debt Payoff'!E5+'Debt Payoff'!E8+'Debt Payoff'!E11+'Debt Payoff'!E6+'Debt Payoff'!E7+'Debt Payoff'!C2,'Debt Payoff'!E9))))</f>
        <v>0</v>
      </c>
      <c r="J194" s="18">
        <f>IF(B193=0,0,B193*'Debt Payoff'!D10/12)</f>
        <v>0</v>
      </c>
      <c r="K194" s="18">
        <f>IF(C193=0,0,C193*'Debt Payoff'!D4/12)</f>
        <v>0</v>
      </c>
      <c r="L194" s="18">
        <f>IF(D193=0,0,D193*'Debt Payoff'!D5/12)</f>
        <v>0</v>
      </c>
      <c r="M194" s="18">
        <f>IF(E193=0,0,E193*'Debt Payoff'!D8/12)</f>
        <v>0</v>
      </c>
      <c r="N194" s="18">
        <f>IF(F193=0,0,F193*'Debt Payoff'!D11/12)</f>
        <v>0</v>
      </c>
      <c r="O194" s="18">
        <f>IF(G193=0,0,G193*'Debt Payoff'!D6/12)</f>
        <v>0</v>
      </c>
      <c r="P194" s="18">
        <f>IF(H193=0,0,H193*'Debt Payoff'!D7/12)</f>
        <v>0</v>
      </c>
      <c r="Q194" s="18">
        <f>IF(I193=0,0,I193*'Debt Payoff'!D9/12)</f>
        <v>0</v>
      </c>
    </row>
    <row r="195" spans="1:17" x14ac:dyDescent="0.25">
      <c r="A195">
        <v>193</v>
      </c>
      <c r="B195" s="18">
        <f>IF(B194=0,0,MAX(0,B194*(1+'Debt Payoff'!D10/12)-MIN(B194*(1+'Debt Payoff'!D10/12),'Debt Payoff'!E10+'Debt Payoff'!C2)))</f>
        <v>0</v>
      </c>
      <c r="C195" s="18">
        <f>IF(C194=0,0,MAX(0,C194*(1+'Debt Payoff'!D4/12)-MIN(C194*(1+'Debt Payoff'!D4/12),IF(COUNTIF(B194:B194,"&gt;0")=0,'Debt Payoff'!E4+'Debt Payoff'!E10+'Debt Payoff'!C2,'Debt Payoff'!E4))))</f>
        <v>0</v>
      </c>
      <c r="D195" s="18">
        <f>IF(D194=0,0,MAX(0,D194*(1+'Debt Payoff'!D5/12)-MIN(D194*(1+'Debt Payoff'!D5/12),IF(COUNTIF(B194:C194,"&gt;0")=0,'Debt Payoff'!E5+'Debt Payoff'!E10+'Debt Payoff'!E4+'Debt Payoff'!C2,'Debt Payoff'!E5))))</f>
        <v>0</v>
      </c>
      <c r="E195" s="18">
        <f>IF(E194=0,0,MAX(0,E194*(1+'Debt Payoff'!D8/12)-MIN(E194*(1+'Debt Payoff'!D8/12),IF(COUNTIF(B194:D194,"&gt;0")=0,'Debt Payoff'!E8+'Debt Payoff'!E10+'Debt Payoff'!E4+'Debt Payoff'!E5+'Debt Payoff'!C2,'Debt Payoff'!E8))))</f>
        <v>0</v>
      </c>
      <c r="F195" s="18">
        <f>IF(F194=0,0,MAX(0,F194*(1+'Debt Payoff'!D11/12)-MIN(F194*(1+'Debt Payoff'!D11/12),IF(COUNTIF(B194:E194,"&gt;0")=0,'Debt Payoff'!E11+'Debt Payoff'!E10+'Debt Payoff'!E4+'Debt Payoff'!E5+'Debt Payoff'!E8+'Debt Payoff'!C2,'Debt Payoff'!E11))))</f>
        <v>0</v>
      </c>
      <c r="G195" s="18">
        <f>IF(G194=0,0,MAX(0,G194*(1+'Debt Payoff'!D6/12)-MIN(G194*(1+'Debt Payoff'!D6/12),IF(COUNTIF(B194:F194,"&gt;0")=0,'Debt Payoff'!E6+'Debt Payoff'!E10+'Debt Payoff'!E4+'Debt Payoff'!E5+'Debt Payoff'!E8+'Debt Payoff'!E11+'Debt Payoff'!C2,'Debt Payoff'!E6))))</f>
        <v>0</v>
      </c>
      <c r="H195" s="18">
        <f>IF(H194=0,0,MAX(0,H194*(1+'Debt Payoff'!D7/12)-MIN(H194*(1+'Debt Payoff'!D7/12),IF(COUNTIF(B194:G194,"&gt;0")=0,'Debt Payoff'!E7+'Debt Payoff'!E10+'Debt Payoff'!E4+'Debt Payoff'!E5+'Debt Payoff'!E8+'Debt Payoff'!E11+'Debt Payoff'!E6+'Debt Payoff'!C2,'Debt Payoff'!E7))))</f>
        <v>0</v>
      </c>
      <c r="I195" s="18">
        <f>IF(I194=0,0,MAX(0,I194*(1+'Debt Payoff'!D9/12)-MIN(I194*(1+'Debt Payoff'!D9/12),IF(COUNTIF(B194:H194,"&gt;0")=0,'Debt Payoff'!E9+'Debt Payoff'!E10+'Debt Payoff'!E4+'Debt Payoff'!E5+'Debt Payoff'!E8+'Debt Payoff'!E11+'Debt Payoff'!E6+'Debt Payoff'!E7+'Debt Payoff'!C2,'Debt Payoff'!E9))))</f>
        <v>0</v>
      </c>
      <c r="J195" s="18">
        <f>IF(B194=0,0,B194*'Debt Payoff'!D10/12)</f>
        <v>0</v>
      </c>
      <c r="K195" s="18">
        <f>IF(C194=0,0,C194*'Debt Payoff'!D4/12)</f>
        <v>0</v>
      </c>
      <c r="L195" s="18">
        <f>IF(D194=0,0,D194*'Debt Payoff'!D5/12)</f>
        <v>0</v>
      </c>
      <c r="M195" s="18">
        <f>IF(E194=0,0,E194*'Debt Payoff'!D8/12)</f>
        <v>0</v>
      </c>
      <c r="N195" s="18">
        <f>IF(F194=0,0,F194*'Debt Payoff'!D11/12)</f>
        <v>0</v>
      </c>
      <c r="O195" s="18">
        <f>IF(G194=0,0,G194*'Debt Payoff'!D6/12)</f>
        <v>0</v>
      </c>
      <c r="P195" s="18">
        <f>IF(H194=0,0,H194*'Debt Payoff'!D7/12)</f>
        <v>0</v>
      </c>
      <c r="Q195" s="18">
        <f>IF(I194=0,0,I194*'Debt Payoff'!D9/12)</f>
        <v>0</v>
      </c>
    </row>
    <row r="196" spans="1:17" x14ac:dyDescent="0.25">
      <c r="A196">
        <v>194</v>
      </c>
      <c r="B196" s="18">
        <f>IF(B195=0,0,MAX(0,B195*(1+'Debt Payoff'!D10/12)-MIN(B195*(1+'Debt Payoff'!D10/12),'Debt Payoff'!E10+'Debt Payoff'!C2)))</f>
        <v>0</v>
      </c>
      <c r="C196" s="18">
        <f>IF(C195=0,0,MAX(0,C195*(1+'Debt Payoff'!D4/12)-MIN(C195*(1+'Debt Payoff'!D4/12),IF(COUNTIF(B195:B195,"&gt;0")=0,'Debt Payoff'!E4+'Debt Payoff'!E10+'Debt Payoff'!C2,'Debt Payoff'!E4))))</f>
        <v>0</v>
      </c>
      <c r="D196" s="18">
        <f>IF(D195=0,0,MAX(0,D195*(1+'Debt Payoff'!D5/12)-MIN(D195*(1+'Debt Payoff'!D5/12),IF(COUNTIF(B195:C195,"&gt;0")=0,'Debt Payoff'!E5+'Debt Payoff'!E10+'Debt Payoff'!E4+'Debt Payoff'!C2,'Debt Payoff'!E5))))</f>
        <v>0</v>
      </c>
      <c r="E196" s="18">
        <f>IF(E195=0,0,MAX(0,E195*(1+'Debt Payoff'!D8/12)-MIN(E195*(1+'Debt Payoff'!D8/12),IF(COUNTIF(B195:D195,"&gt;0")=0,'Debt Payoff'!E8+'Debt Payoff'!E10+'Debt Payoff'!E4+'Debt Payoff'!E5+'Debt Payoff'!C2,'Debt Payoff'!E8))))</f>
        <v>0</v>
      </c>
      <c r="F196" s="18">
        <f>IF(F195=0,0,MAX(0,F195*(1+'Debt Payoff'!D11/12)-MIN(F195*(1+'Debt Payoff'!D11/12),IF(COUNTIF(B195:E195,"&gt;0")=0,'Debt Payoff'!E11+'Debt Payoff'!E10+'Debt Payoff'!E4+'Debt Payoff'!E5+'Debt Payoff'!E8+'Debt Payoff'!C2,'Debt Payoff'!E11))))</f>
        <v>0</v>
      </c>
      <c r="G196" s="18">
        <f>IF(G195=0,0,MAX(0,G195*(1+'Debt Payoff'!D6/12)-MIN(G195*(1+'Debt Payoff'!D6/12),IF(COUNTIF(B195:F195,"&gt;0")=0,'Debt Payoff'!E6+'Debt Payoff'!E10+'Debt Payoff'!E4+'Debt Payoff'!E5+'Debt Payoff'!E8+'Debt Payoff'!E11+'Debt Payoff'!C2,'Debt Payoff'!E6))))</f>
        <v>0</v>
      </c>
      <c r="H196" s="18">
        <f>IF(H195=0,0,MAX(0,H195*(1+'Debt Payoff'!D7/12)-MIN(H195*(1+'Debt Payoff'!D7/12),IF(COUNTIF(B195:G195,"&gt;0")=0,'Debt Payoff'!E7+'Debt Payoff'!E10+'Debt Payoff'!E4+'Debt Payoff'!E5+'Debt Payoff'!E8+'Debt Payoff'!E11+'Debt Payoff'!E6+'Debt Payoff'!C2,'Debt Payoff'!E7))))</f>
        <v>0</v>
      </c>
      <c r="I196" s="18">
        <f>IF(I195=0,0,MAX(0,I195*(1+'Debt Payoff'!D9/12)-MIN(I195*(1+'Debt Payoff'!D9/12),IF(COUNTIF(B195:H195,"&gt;0")=0,'Debt Payoff'!E9+'Debt Payoff'!E10+'Debt Payoff'!E4+'Debt Payoff'!E5+'Debt Payoff'!E8+'Debt Payoff'!E11+'Debt Payoff'!E6+'Debt Payoff'!E7+'Debt Payoff'!C2,'Debt Payoff'!E9))))</f>
        <v>0</v>
      </c>
      <c r="J196" s="18">
        <f>IF(B195=0,0,B195*'Debt Payoff'!D10/12)</f>
        <v>0</v>
      </c>
      <c r="K196" s="18">
        <f>IF(C195=0,0,C195*'Debt Payoff'!D4/12)</f>
        <v>0</v>
      </c>
      <c r="L196" s="18">
        <f>IF(D195=0,0,D195*'Debt Payoff'!D5/12)</f>
        <v>0</v>
      </c>
      <c r="M196" s="18">
        <f>IF(E195=0,0,E195*'Debt Payoff'!D8/12)</f>
        <v>0</v>
      </c>
      <c r="N196" s="18">
        <f>IF(F195=0,0,F195*'Debt Payoff'!D11/12)</f>
        <v>0</v>
      </c>
      <c r="O196" s="18">
        <f>IF(G195=0,0,G195*'Debt Payoff'!D6/12)</f>
        <v>0</v>
      </c>
      <c r="P196" s="18">
        <f>IF(H195=0,0,H195*'Debt Payoff'!D7/12)</f>
        <v>0</v>
      </c>
      <c r="Q196" s="18">
        <f>IF(I195=0,0,I195*'Debt Payoff'!D9/12)</f>
        <v>0</v>
      </c>
    </row>
    <row r="197" spans="1:17" x14ac:dyDescent="0.25">
      <c r="A197">
        <v>195</v>
      </c>
      <c r="B197" s="18">
        <f>IF(B196=0,0,MAX(0,B196*(1+'Debt Payoff'!D10/12)-MIN(B196*(1+'Debt Payoff'!D10/12),'Debt Payoff'!E10+'Debt Payoff'!C2)))</f>
        <v>0</v>
      </c>
      <c r="C197" s="18">
        <f>IF(C196=0,0,MAX(0,C196*(1+'Debt Payoff'!D4/12)-MIN(C196*(1+'Debt Payoff'!D4/12),IF(COUNTIF(B196:B196,"&gt;0")=0,'Debt Payoff'!E4+'Debt Payoff'!E10+'Debt Payoff'!C2,'Debt Payoff'!E4))))</f>
        <v>0</v>
      </c>
      <c r="D197" s="18">
        <f>IF(D196=0,0,MAX(0,D196*(1+'Debt Payoff'!D5/12)-MIN(D196*(1+'Debt Payoff'!D5/12),IF(COUNTIF(B196:C196,"&gt;0")=0,'Debt Payoff'!E5+'Debt Payoff'!E10+'Debt Payoff'!E4+'Debt Payoff'!C2,'Debt Payoff'!E5))))</f>
        <v>0</v>
      </c>
      <c r="E197" s="18">
        <f>IF(E196=0,0,MAX(0,E196*(1+'Debt Payoff'!D8/12)-MIN(E196*(1+'Debt Payoff'!D8/12),IF(COUNTIF(B196:D196,"&gt;0")=0,'Debt Payoff'!E8+'Debt Payoff'!E10+'Debt Payoff'!E4+'Debt Payoff'!E5+'Debt Payoff'!C2,'Debt Payoff'!E8))))</f>
        <v>0</v>
      </c>
      <c r="F197" s="18">
        <f>IF(F196=0,0,MAX(0,F196*(1+'Debt Payoff'!D11/12)-MIN(F196*(1+'Debt Payoff'!D11/12),IF(COUNTIF(B196:E196,"&gt;0")=0,'Debt Payoff'!E11+'Debt Payoff'!E10+'Debt Payoff'!E4+'Debt Payoff'!E5+'Debt Payoff'!E8+'Debt Payoff'!C2,'Debt Payoff'!E11))))</f>
        <v>0</v>
      </c>
      <c r="G197" s="18">
        <f>IF(G196=0,0,MAX(0,G196*(1+'Debt Payoff'!D6/12)-MIN(G196*(1+'Debt Payoff'!D6/12),IF(COUNTIF(B196:F196,"&gt;0")=0,'Debt Payoff'!E6+'Debt Payoff'!E10+'Debt Payoff'!E4+'Debt Payoff'!E5+'Debt Payoff'!E8+'Debt Payoff'!E11+'Debt Payoff'!C2,'Debt Payoff'!E6))))</f>
        <v>0</v>
      </c>
      <c r="H197" s="18">
        <f>IF(H196=0,0,MAX(0,H196*(1+'Debt Payoff'!D7/12)-MIN(H196*(1+'Debt Payoff'!D7/12),IF(COUNTIF(B196:G196,"&gt;0")=0,'Debt Payoff'!E7+'Debt Payoff'!E10+'Debt Payoff'!E4+'Debt Payoff'!E5+'Debt Payoff'!E8+'Debt Payoff'!E11+'Debt Payoff'!E6+'Debt Payoff'!C2,'Debt Payoff'!E7))))</f>
        <v>0</v>
      </c>
      <c r="I197" s="18">
        <f>IF(I196=0,0,MAX(0,I196*(1+'Debt Payoff'!D9/12)-MIN(I196*(1+'Debt Payoff'!D9/12),IF(COUNTIF(B196:H196,"&gt;0")=0,'Debt Payoff'!E9+'Debt Payoff'!E10+'Debt Payoff'!E4+'Debt Payoff'!E5+'Debt Payoff'!E8+'Debt Payoff'!E11+'Debt Payoff'!E6+'Debt Payoff'!E7+'Debt Payoff'!C2,'Debt Payoff'!E9))))</f>
        <v>0</v>
      </c>
      <c r="J197" s="18">
        <f>IF(B196=0,0,B196*'Debt Payoff'!D10/12)</f>
        <v>0</v>
      </c>
      <c r="K197" s="18">
        <f>IF(C196=0,0,C196*'Debt Payoff'!D4/12)</f>
        <v>0</v>
      </c>
      <c r="L197" s="18">
        <f>IF(D196=0,0,D196*'Debt Payoff'!D5/12)</f>
        <v>0</v>
      </c>
      <c r="M197" s="18">
        <f>IF(E196=0,0,E196*'Debt Payoff'!D8/12)</f>
        <v>0</v>
      </c>
      <c r="N197" s="18">
        <f>IF(F196=0,0,F196*'Debt Payoff'!D11/12)</f>
        <v>0</v>
      </c>
      <c r="O197" s="18">
        <f>IF(G196=0,0,G196*'Debt Payoff'!D6/12)</f>
        <v>0</v>
      </c>
      <c r="P197" s="18">
        <f>IF(H196=0,0,H196*'Debt Payoff'!D7/12)</f>
        <v>0</v>
      </c>
      <c r="Q197" s="18">
        <f>IF(I196=0,0,I196*'Debt Payoff'!D9/12)</f>
        <v>0</v>
      </c>
    </row>
    <row r="198" spans="1:17" x14ac:dyDescent="0.25">
      <c r="A198">
        <v>196</v>
      </c>
      <c r="B198" s="18">
        <f>IF(B197=0,0,MAX(0,B197*(1+'Debt Payoff'!D10/12)-MIN(B197*(1+'Debt Payoff'!D10/12),'Debt Payoff'!E10+'Debt Payoff'!C2)))</f>
        <v>0</v>
      </c>
      <c r="C198" s="18">
        <f>IF(C197=0,0,MAX(0,C197*(1+'Debt Payoff'!D4/12)-MIN(C197*(1+'Debt Payoff'!D4/12),IF(COUNTIF(B197:B197,"&gt;0")=0,'Debt Payoff'!E4+'Debt Payoff'!E10+'Debt Payoff'!C2,'Debt Payoff'!E4))))</f>
        <v>0</v>
      </c>
      <c r="D198" s="18">
        <f>IF(D197=0,0,MAX(0,D197*(1+'Debt Payoff'!D5/12)-MIN(D197*(1+'Debt Payoff'!D5/12),IF(COUNTIF(B197:C197,"&gt;0")=0,'Debt Payoff'!E5+'Debt Payoff'!E10+'Debt Payoff'!E4+'Debt Payoff'!C2,'Debt Payoff'!E5))))</f>
        <v>0</v>
      </c>
      <c r="E198" s="18">
        <f>IF(E197=0,0,MAX(0,E197*(1+'Debt Payoff'!D8/12)-MIN(E197*(1+'Debt Payoff'!D8/12),IF(COUNTIF(B197:D197,"&gt;0")=0,'Debt Payoff'!E8+'Debt Payoff'!E10+'Debt Payoff'!E4+'Debt Payoff'!E5+'Debt Payoff'!C2,'Debt Payoff'!E8))))</f>
        <v>0</v>
      </c>
      <c r="F198" s="18">
        <f>IF(F197=0,0,MAX(0,F197*(1+'Debt Payoff'!D11/12)-MIN(F197*(1+'Debt Payoff'!D11/12),IF(COUNTIF(B197:E197,"&gt;0")=0,'Debt Payoff'!E11+'Debt Payoff'!E10+'Debt Payoff'!E4+'Debt Payoff'!E5+'Debt Payoff'!E8+'Debt Payoff'!C2,'Debt Payoff'!E11))))</f>
        <v>0</v>
      </c>
      <c r="G198" s="18">
        <f>IF(G197=0,0,MAX(0,G197*(1+'Debt Payoff'!D6/12)-MIN(G197*(1+'Debt Payoff'!D6/12),IF(COUNTIF(B197:F197,"&gt;0")=0,'Debt Payoff'!E6+'Debt Payoff'!E10+'Debt Payoff'!E4+'Debt Payoff'!E5+'Debt Payoff'!E8+'Debt Payoff'!E11+'Debt Payoff'!C2,'Debt Payoff'!E6))))</f>
        <v>0</v>
      </c>
      <c r="H198" s="18">
        <f>IF(H197=0,0,MAX(0,H197*(1+'Debt Payoff'!D7/12)-MIN(H197*(1+'Debt Payoff'!D7/12),IF(COUNTIF(B197:G197,"&gt;0")=0,'Debt Payoff'!E7+'Debt Payoff'!E10+'Debt Payoff'!E4+'Debt Payoff'!E5+'Debt Payoff'!E8+'Debt Payoff'!E11+'Debt Payoff'!E6+'Debt Payoff'!C2,'Debt Payoff'!E7))))</f>
        <v>0</v>
      </c>
      <c r="I198" s="18">
        <f>IF(I197=0,0,MAX(0,I197*(1+'Debt Payoff'!D9/12)-MIN(I197*(1+'Debt Payoff'!D9/12),IF(COUNTIF(B197:H197,"&gt;0")=0,'Debt Payoff'!E9+'Debt Payoff'!E10+'Debt Payoff'!E4+'Debt Payoff'!E5+'Debt Payoff'!E8+'Debt Payoff'!E11+'Debt Payoff'!E6+'Debt Payoff'!E7+'Debt Payoff'!C2,'Debt Payoff'!E9))))</f>
        <v>0</v>
      </c>
      <c r="J198" s="18">
        <f>IF(B197=0,0,B197*'Debt Payoff'!D10/12)</f>
        <v>0</v>
      </c>
      <c r="K198" s="18">
        <f>IF(C197=0,0,C197*'Debt Payoff'!D4/12)</f>
        <v>0</v>
      </c>
      <c r="L198" s="18">
        <f>IF(D197=0,0,D197*'Debt Payoff'!D5/12)</f>
        <v>0</v>
      </c>
      <c r="M198" s="18">
        <f>IF(E197=0,0,E197*'Debt Payoff'!D8/12)</f>
        <v>0</v>
      </c>
      <c r="N198" s="18">
        <f>IF(F197=0,0,F197*'Debt Payoff'!D11/12)</f>
        <v>0</v>
      </c>
      <c r="O198" s="18">
        <f>IF(G197=0,0,G197*'Debt Payoff'!D6/12)</f>
        <v>0</v>
      </c>
      <c r="P198" s="18">
        <f>IF(H197=0,0,H197*'Debt Payoff'!D7/12)</f>
        <v>0</v>
      </c>
      <c r="Q198" s="18">
        <f>IF(I197=0,0,I197*'Debt Payoff'!D9/12)</f>
        <v>0</v>
      </c>
    </row>
    <row r="199" spans="1:17" x14ac:dyDescent="0.25">
      <c r="A199">
        <v>197</v>
      </c>
      <c r="B199" s="18">
        <f>IF(B198=0,0,MAX(0,B198*(1+'Debt Payoff'!D10/12)-MIN(B198*(1+'Debt Payoff'!D10/12),'Debt Payoff'!E10+'Debt Payoff'!C2)))</f>
        <v>0</v>
      </c>
      <c r="C199" s="18">
        <f>IF(C198=0,0,MAX(0,C198*(1+'Debt Payoff'!D4/12)-MIN(C198*(1+'Debt Payoff'!D4/12),IF(COUNTIF(B198:B198,"&gt;0")=0,'Debt Payoff'!E4+'Debt Payoff'!E10+'Debt Payoff'!C2,'Debt Payoff'!E4))))</f>
        <v>0</v>
      </c>
      <c r="D199" s="18">
        <f>IF(D198=0,0,MAX(0,D198*(1+'Debt Payoff'!D5/12)-MIN(D198*(1+'Debt Payoff'!D5/12),IF(COUNTIF(B198:C198,"&gt;0")=0,'Debt Payoff'!E5+'Debt Payoff'!E10+'Debt Payoff'!E4+'Debt Payoff'!C2,'Debt Payoff'!E5))))</f>
        <v>0</v>
      </c>
      <c r="E199" s="18">
        <f>IF(E198=0,0,MAX(0,E198*(1+'Debt Payoff'!D8/12)-MIN(E198*(1+'Debt Payoff'!D8/12),IF(COUNTIF(B198:D198,"&gt;0")=0,'Debt Payoff'!E8+'Debt Payoff'!E10+'Debt Payoff'!E4+'Debt Payoff'!E5+'Debt Payoff'!C2,'Debt Payoff'!E8))))</f>
        <v>0</v>
      </c>
      <c r="F199" s="18">
        <f>IF(F198=0,0,MAX(0,F198*(1+'Debt Payoff'!D11/12)-MIN(F198*(1+'Debt Payoff'!D11/12),IF(COUNTIF(B198:E198,"&gt;0")=0,'Debt Payoff'!E11+'Debt Payoff'!E10+'Debt Payoff'!E4+'Debt Payoff'!E5+'Debt Payoff'!E8+'Debt Payoff'!C2,'Debt Payoff'!E11))))</f>
        <v>0</v>
      </c>
      <c r="G199" s="18">
        <f>IF(G198=0,0,MAX(0,G198*(1+'Debt Payoff'!D6/12)-MIN(G198*(1+'Debt Payoff'!D6/12),IF(COUNTIF(B198:F198,"&gt;0")=0,'Debt Payoff'!E6+'Debt Payoff'!E10+'Debt Payoff'!E4+'Debt Payoff'!E5+'Debt Payoff'!E8+'Debt Payoff'!E11+'Debt Payoff'!C2,'Debt Payoff'!E6))))</f>
        <v>0</v>
      </c>
      <c r="H199" s="18">
        <f>IF(H198=0,0,MAX(0,H198*(1+'Debt Payoff'!D7/12)-MIN(H198*(1+'Debt Payoff'!D7/12),IF(COUNTIF(B198:G198,"&gt;0")=0,'Debt Payoff'!E7+'Debt Payoff'!E10+'Debt Payoff'!E4+'Debt Payoff'!E5+'Debt Payoff'!E8+'Debt Payoff'!E11+'Debt Payoff'!E6+'Debt Payoff'!C2,'Debt Payoff'!E7))))</f>
        <v>0</v>
      </c>
      <c r="I199" s="18">
        <f>IF(I198=0,0,MAX(0,I198*(1+'Debt Payoff'!D9/12)-MIN(I198*(1+'Debt Payoff'!D9/12),IF(COUNTIF(B198:H198,"&gt;0")=0,'Debt Payoff'!E9+'Debt Payoff'!E10+'Debt Payoff'!E4+'Debt Payoff'!E5+'Debt Payoff'!E8+'Debt Payoff'!E11+'Debt Payoff'!E6+'Debt Payoff'!E7+'Debt Payoff'!C2,'Debt Payoff'!E9))))</f>
        <v>0</v>
      </c>
      <c r="J199" s="18">
        <f>IF(B198=0,0,B198*'Debt Payoff'!D10/12)</f>
        <v>0</v>
      </c>
      <c r="K199" s="18">
        <f>IF(C198=0,0,C198*'Debt Payoff'!D4/12)</f>
        <v>0</v>
      </c>
      <c r="L199" s="18">
        <f>IF(D198=0,0,D198*'Debt Payoff'!D5/12)</f>
        <v>0</v>
      </c>
      <c r="M199" s="18">
        <f>IF(E198=0,0,E198*'Debt Payoff'!D8/12)</f>
        <v>0</v>
      </c>
      <c r="N199" s="18">
        <f>IF(F198=0,0,F198*'Debt Payoff'!D11/12)</f>
        <v>0</v>
      </c>
      <c r="O199" s="18">
        <f>IF(G198=0,0,G198*'Debt Payoff'!D6/12)</f>
        <v>0</v>
      </c>
      <c r="P199" s="18">
        <f>IF(H198=0,0,H198*'Debt Payoff'!D7/12)</f>
        <v>0</v>
      </c>
      <c r="Q199" s="18">
        <f>IF(I198=0,0,I198*'Debt Payoff'!D9/12)</f>
        <v>0</v>
      </c>
    </row>
    <row r="200" spans="1:17" x14ac:dyDescent="0.25">
      <c r="A200">
        <v>198</v>
      </c>
      <c r="B200" s="18">
        <f>IF(B199=0,0,MAX(0,B199*(1+'Debt Payoff'!D10/12)-MIN(B199*(1+'Debt Payoff'!D10/12),'Debt Payoff'!E10+'Debt Payoff'!C2)))</f>
        <v>0</v>
      </c>
      <c r="C200" s="18">
        <f>IF(C199=0,0,MAX(0,C199*(1+'Debt Payoff'!D4/12)-MIN(C199*(1+'Debt Payoff'!D4/12),IF(COUNTIF(B199:B199,"&gt;0")=0,'Debt Payoff'!E4+'Debt Payoff'!E10+'Debt Payoff'!C2,'Debt Payoff'!E4))))</f>
        <v>0</v>
      </c>
      <c r="D200" s="18">
        <f>IF(D199=0,0,MAX(0,D199*(1+'Debt Payoff'!D5/12)-MIN(D199*(1+'Debt Payoff'!D5/12),IF(COUNTIF(B199:C199,"&gt;0")=0,'Debt Payoff'!E5+'Debt Payoff'!E10+'Debt Payoff'!E4+'Debt Payoff'!C2,'Debt Payoff'!E5))))</f>
        <v>0</v>
      </c>
      <c r="E200" s="18">
        <f>IF(E199=0,0,MAX(0,E199*(1+'Debt Payoff'!D8/12)-MIN(E199*(1+'Debt Payoff'!D8/12),IF(COUNTIF(B199:D199,"&gt;0")=0,'Debt Payoff'!E8+'Debt Payoff'!E10+'Debt Payoff'!E4+'Debt Payoff'!E5+'Debt Payoff'!C2,'Debt Payoff'!E8))))</f>
        <v>0</v>
      </c>
      <c r="F200" s="18">
        <f>IF(F199=0,0,MAX(0,F199*(1+'Debt Payoff'!D11/12)-MIN(F199*(1+'Debt Payoff'!D11/12),IF(COUNTIF(B199:E199,"&gt;0")=0,'Debt Payoff'!E11+'Debt Payoff'!E10+'Debt Payoff'!E4+'Debt Payoff'!E5+'Debt Payoff'!E8+'Debt Payoff'!C2,'Debt Payoff'!E11))))</f>
        <v>0</v>
      </c>
      <c r="G200" s="18">
        <f>IF(G199=0,0,MAX(0,G199*(1+'Debt Payoff'!D6/12)-MIN(G199*(1+'Debt Payoff'!D6/12),IF(COUNTIF(B199:F199,"&gt;0")=0,'Debt Payoff'!E6+'Debt Payoff'!E10+'Debt Payoff'!E4+'Debt Payoff'!E5+'Debt Payoff'!E8+'Debt Payoff'!E11+'Debt Payoff'!C2,'Debt Payoff'!E6))))</f>
        <v>0</v>
      </c>
      <c r="H200" s="18">
        <f>IF(H199=0,0,MAX(0,H199*(1+'Debt Payoff'!D7/12)-MIN(H199*(1+'Debt Payoff'!D7/12),IF(COUNTIF(B199:G199,"&gt;0")=0,'Debt Payoff'!E7+'Debt Payoff'!E10+'Debt Payoff'!E4+'Debt Payoff'!E5+'Debt Payoff'!E8+'Debt Payoff'!E11+'Debt Payoff'!E6+'Debt Payoff'!C2,'Debt Payoff'!E7))))</f>
        <v>0</v>
      </c>
      <c r="I200" s="18">
        <f>IF(I199=0,0,MAX(0,I199*(1+'Debt Payoff'!D9/12)-MIN(I199*(1+'Debt Payoff'!D9/12),IF(COUNTIF(B199:H199,"&gt;0")=0,'Debt Payoff'!E9+'Debt Payoff'!E10+'Debt Payoff'!E4+'Debt Payoff'!E5+'Debt Payoff'!E8+'Debt Payoff'!E11+'Debt Payoff'!E6+'Debt Payoff'!E7+'Debt Payoff'!C2,'Debt Payoff'!E9))))</f>
        <v>0</v>
      </c>
      <c r="J200" s="18">
        <f>IF(B199=0,0,B199*'Debt Payoff'!D10/12)</f>
        <v>0</v>
      </c>
      <c r="K200" s="18">
        <f>IF(C199=0,0,C199*'Debt Payoff'!D4/12)</f>
        <v>0</v>
      </c>
      <c r="L200" s="18">
        <f>IF(D199=0,0,D199*'Debt Payoff'!D5/12)</f>
        <v>0</v>
      </c>
      <c r="M200" s="18">
        <f>IF(E199=0,0,E199*'Debt Payoff'!D8/12)</f>
        <v>0</v>
      </c>
      <c r="N200" s="18">
        <f>IF(F199=0,0,F199*'Debt Payoff'!D11/12)</f>
        <v>0</v>
      </c>
      <c r="O200" s="18">
        <f>IF(G199=0,0,G199*'Debt Payoff'!D6/12)</f>
        <v>0</v>
      </c>
      <c r="P200" s="18">
        <f>IF(H199=0,0,H199*'Debt Payoff'!D7/12)</f>
        <v>0</v>
      </c>
      <c r="Q200" s="18">
        <f>IF(I199=0,0,I199*'Debt Payoff'!D9/12)</f>
        <v>0</v>
      </c>
    </row>
    <row r="201" spans="1:17" x14ac:dyDescent="0.25">
      <c r="A201">
        <v>199</v>
      </c>
      <c r="B201" s="18">
        <f>IF(B200=0,0,MAX(0,B200*(1+'Debt Payoff'!D10/12)-MIN(B200*(1+'Debt Payoff'!D10/12),'Debt Payoff'!E10+'Debt Payoff'!C2)))</f>
        <v>0</v>
      </c>
      <c r="C201" s="18">
        <f>IF(C200=0,0,MAX(0,C200*(1+'Debt Payoff'!D4/12)-MIN(C200*(1+'Debt Payoff'!D4/12),IF(COUNTIF(B200:B200,"&gt;0")=0,'Debt Payoff'!E4+'Debt Payoff'!E10+'Debt Payoff'!C2,'Debt Payoff'!E4))))</f>
        <v>0</v>
      </c>
      <c r="D201" s="18">
        <f>IF(D200=0,0,MAX(0,D200*(1+'Debt Payoff'!D5/12)-MIN(D200*(1+'Debt Payoff'!D5/12),IF(COUNTIF(B200:C200,"&gt;0")=0,'Debt Payoff'!E5+'Debt Payoff'!E10+'Debt Payoff'!E4+'Debt Payoff'!C2,'Debt Payoff'!E5))))</f>
        <v>0</v>
      </c>
      <c r="E201" s="18">
        <f>IF(E200=0,0,MAX(0,E200*(1+'Debt Payoff'!D8/12)-MIN(E200*(1+'Debt Payoff'!D8/12),IF(COUNTIF(B200:D200,"&gt;0")=0,'Debt Payoff'!E8+'Debt Payoff'!E10+'Debt Payoff'!E4+'Debt Payoff'!E5+'Debt Payoff'!C2,'Debt Payoff'!E8))))</f>
        <v>0</v>
      </c>
      <c r="F201" s="18">
        <f>IF(F200=0,0,MAX(0,F200*(1+'Debt Payoff'!D11/12)-MIN(F200*(1+'Debt Payoff'!D11/12),IF(COUNTIF(B200:E200,"&gt;0")=0,'Debt Payoff'!E11+'Debt Payoff'!E10+'Debt Payoff'!E4+'Debt Payoff'!E5+'Debt Payoff'!E8+'Debt Payoff'!C2,'Debt Payoff'!E11))))</f>
        <v>0</v>
      </c>
      <c r="G201" s="18">
        <f>IF(G200=0,0,MAX(0,G200*(1+'Debt Payoff'!D6/12)-MIN(G200*(1+'Debt Payoff'!D6/12),IF(COUNTIF(B200:F200,"&gt;0")=0,'Debt Payoff'!E6+'Debt Payoff'!E10+'Debt Payoff'!E4+'Debt Payoff'!E5+'Debt Payoff'!E8+'Debt Payoff'!E11+'Debt Payoff'!C2,'Debt Payoff'!E6))))</f>
        <v>0</v>
      </c>
      <c r="H201" s="18">
        <f>IF(H200=0,0,MAX(0,H200*(1+'Debt Payoff'!D7/12)-MIN(H200*(1+'Debt Payoff'!D7/12),IF(COUNTIF(B200:G200,"&gt;0")=0,'Debt Payoff'!E7+'Debt Payoff'!E10+'Debt Payoff'!E4+'Debt Payoff'!E5+'Debt Payoff'!E8+'Debt Payoff'!E11+'Debt Payoff'!E6+'Debt Payoff'!C2,'Debt Payoff'!E7))))</f>
        <v>0</v>
      </c>
      <c r="I201" s="18">
        <f>IF(I200=0,0,MAX(0,I200*(1+'Debt Payoff'!D9/12)-MIN(I200*(1+'Debt Payoff'!D9/12),IF(COUNTIF(B200:H200,"&gt;0")=0,'Debt Payoff'!E9+'Debt Payoff'!E10+'Debt Payoff'!E4+'Debt Payoff'!E5+'Debt Payoff'!E8+'Debt Payoff'!E11+'Debt Payoff'!E6+'Debt Payoff'!E7+'Debt Payoff'!C2,'Debt Payoff'!E9))))</f>
        <v>0</v>
      </c>
      <c r="J201" s="18">
        <f>IF(B200=0,0,B200*'Debt Payoff'!D10/12)</f>
        <v>0</v>
      </c>
      <c r="K201" s="18">
        <f>IF(C200=0,0,C200*'Debt Payoff'!D4/12)</f>
        <v>0</v>
      </c>
      <c r="L201" s="18">
        <f>IF(D200=0,0,D200*'Debt Payoff'!D5/12)</f>
        <v>0</v>
      </c>
      <c r="M201" s="18">
        <f>IF(E200=0,0,E200*'Debt Payoff'!D8/12)</f>
        <v>0</v>
      </c>
      <c r="N201" s="18">
        <f>IF(F200=0,0,F200*'Debt Payoff'!D11/12)</f>
        <v>0</v>
      </c>
      <c r="O201" s="18">
        <f>IF(G200=0,0,G200*'Debt Payoff'!D6/12)</f>
        <v>0</v>
      </c>
      <c r="P201" s="18">
        <f>IF(H200=0,0,H200*'Debt Payoff'!D7/12)</f>
        <v>0</v>
      </c>
      <c r="Q201" s="18">
        <f>IF(I200=0,0,I200*'Debt Payoff'!D9/12)</f>
        <v>0</v>
      </c>
    </row>
    <row r="202" spans="1:17" x14ac:dyDescent="0.25">
      <c r="A202">
        <v>200</v>
      </c>
      <c r="B202" s="18">
        <f>IF(B201=0,0,MAX(0,B201*(1+'Debt Payoff'!D10/12)-MIN(B201*(1+'Debt Payoff'!D10/12),'Debt Payoff'!E10+'Debt Payoff'!C2)))</f>
        <v>0</v>
      </c>
      <c r="C202" s="18">
        <f>IF(C201=0,0,MAX(0,C201*(1+'Debt Payoff'!D4/12)-MIN(C201*(1+'Debt Payoff'!D4/12),IF(COUNTIF(B201:B201,"&gt;0")=0,'Debt Payoff'!E4+'Debt Payoff'!E10+'Debt Payoff'!C2,'Debt Payoff'!E4))))</f>
        <v>0</v>
      </c>
      <c r="D202" s="18">
        <f>IF(D201=0,0,MAX(0,D201*(1+'Debt Payoff'!D5/12)-MIN(D201*(1+'Debt Payoff'!D5/12),IF(COUNTIF(B201:C201,"&gt;0")=0,'Debt Payoff'!E5+'Debt Payoff'!E10+'Debt Payoff'!E4+'Debt Payoff'!C2,'Debt Payoff'!E5))))</f>
        <v>0</v>
      </c>
      <c r="E202" s="18">
        <f>IF(E201=0,0,MAX(0,E201*(1+'Debt Payoff'!D8/12)-MIN(E201*(1+'Debt Payoff'!D8/12),IF(COUNTIF(B201:D201,"&gt;0")=0,'Debt Payoff'!E8+'Debt Payoff'!E10+'Debt Payoff'!E4+'Debt Payoff'!E5+'Debt Payoff'!C2,'Debt Payoff'!E8))))</f>
        <v>0</v>
      </c>
      <c r="F202" s="18">
        <f>IF(F201=0,0,MAX(0,F201*(1+'Debt Payoff'!D11/12)-MIN(F201*(1+'Debt Payoff'!D11/12),IF(COUNTIF(B201:E201,"&gt;0")=0,'Debt Payoff'!E11+'Debt Payoff'!E10+'Debt Payoff'!E4+'Debt Payoff'!E5+'Debt Payoff'!E8+'Debt Payoff'!C2,'Debt Payoff'!E11))))</f>
        <v>0</v>
      </c>
      <c r="G202" s="18">
        <f>IF(G201=0,0,MAX(0,G201*(1+'Debt Payoff'!D6/12)-MIN(G201*(1+'Debt Payoff'!D6/12),IF(COUNTIF(B201:F201,"&gt;0")=0,'Debt Payoff'!E6+'Debt Payoff'!E10+'Debt Payoff'!E4+'Debt Payoff'!E5+'Debt Payoff'!E8+'Debt Payoff'!E11+'Debt Payoff'!C2,'Debt Payoff'!E6))))</f>
        <v>0</v>
      </c>
      <c r="H202" s="18">
        <f>IF(H201=0,0,MAX(0,H201*(1+'Debt Payoff'!D7/12)-MIN(H201*(1+'Debt Payoff'!D7/12),IF(COUNTIF(B201:G201,"&gt;0")=0,'Debt Payoff'!E7+'Debt Payoff'!E10+'Debt Payoff'!E4+'Debt Payoff'!E5+'Debt Payoff'!E8+'Debt Payoff'!E11+'Debt Payoff'!E6+'Debt Payoff'!C2,'Debt Payoff'!E7))))</f>
        <v>0</v>
      </c>
      <c r="I202" s="18">
        <f>IF(I201=0,0,MAX(0,I201*(1+'Debt Payoff'!D9/12)-MIN(I201*(1+'Debt Payoff'!D9/12),IF(COUNTIF(B201:H201,"&gt;0")=0,'Debt Payoff'!E9+'Debt Payoff'!E10+'Debt Payoff'!E4+'Debt Payoff'!E5+'Debt Payoff'!E8+'Debt Payoff'!E11+'Debt Payoff'!E6+'Debt Payoff'!E7+'Debt Payoff'!C2,'Debt Payoff'!E9))))</f>
        <v>0</v>
      </c>
      <c r="J202" s="18">
        <f>IF(B201=0,0,B201*'Debt Payoff'!D10/12)</f>
        <v>0</v>
      </c>
      <c r="K202" s="18">
        <f>IF(C201=0,0,C201*'Debt Payoff'!D4/12)</f>
        <v>0</v>
      </c>
      <c r="L202" s="18">
        <f>IF(D201=0,0,D201*'Debt Payoff'!D5/12)</f>
        <v>0</v>
      </c>
      <c r="M202" s="18">
        <f>IF(E201=0,0,E201*'Debt Payoff'!D8/12)</f>
        <v>0</v>
      </c>
      <c r="N202" s="18">
        <f>IF(F201=0,0,F201*'Debt Payoff'!D11/12)</f>
        <v>0</v>
      </c>
      <c r="O202" s="18">
        <f>IF(G201=0,0,G201*'Debt Payoff'!D6/12)</f>
        <v>0</v>
      </c>
      <c r="P202" s="18">
        <f>IF(H201=0,0,H201*'Debt Payoff'!D7/12)</f>
        <v>0</v>
      </c>
      <c r="Q202" s="18">
        <f>IF(I201=0,0,I201*'Debt Payoff'!D9/12)</f>
        <v>0</v>
      </c>
    </row>
    <row r="203" spans="1:17" x14ac:dyDescent="0.25">
      <c r="A203">
        <v>201</v>
      </c>
      <c r="B203" s="18">
        <f>IF(B202=0,0,MAX(0,B202*(1+'Debt Payoff'!D10/12)-MIN(B202*(1+'Debt Payoff'!D10/12),'Debt Payoff'!E10+'Debt Payoff'!C2)))</f>
        <v>0</v>
      </c>
      <c r="C203" s="18">
        <f>IF(C202=0,0,MAX(0,C202*(1+'Debt Payoff'!D4/12)-MIN(C202*(1+'Debt Payoff'!D4/12),IF(COUNTIF(B202:B202,"&gt;0")=0,'Debt Payoff'!E4+'Debt Payoff'!E10+'Debt Payoff'!C2,'Debt Payoff'!E4))))</f>
        <v>0</v>
      </c>
      <c r="D203" s="18">
        <f>IF(D202=0,0,MAX(0,D202*(1+'Debt Payoff'!D5/12)-MIN(D202*(1+'Debt Payoff'!D5/12),IF(COUNTIF(B202:C202,"&gt;0")=0,'Debt Payoff'!E5+'Debt Payoff'!E10+'Debt Payoff'!E4+'Debt Payoff'!C2,'Debt Payoff'!E5))))</f>
        <v>0</v>
      </c>
      <c r="E203" s="18">
        <f>IF(E202=0,0,MAX(0,E202*(1+'Debt Payoff'!D8/12)-MIN(E202*(1+'Debt Payoff'!D8/12),IF(COUNTIF(B202:D202,"&gt;0")=0,'Debt Payoff'!E8+'Debt Payoff'!E10+'Debt Payoff'!E4+'Debt Payoff'!E5+'Debt Payoff'!C2,'Debt Payoff'!E8))))</f>
        <v>0</v>
      </c>
      <c r="F203" s="18">
        <f>IF(F202=0,0,MAX(0,F202*(1+'Debt Payoff'!D11/12)-MIN(F202*(1+'Debt Payoff'!D11/12),IF(COUNTIF(B202:E202,"&gt;0")=0,'Debt Payoff'!E11+'Debt Payoff'!E10+'Debt Payoff'!E4+'Debt Payoff'!E5+'Debt Payoff'!E8+'Debt Payoff'!C2,'Debt Payoff'!E11))))</f>
        <v>0</v>
      </c>
      <c r="G203" s="18">
        <f>IF(G202=0,0,MAX(0,G202*(1+'Debt Payoff'!D6/12)-MIN(G202*(1+'Debt Payoff'!D6/12),IF(COUNTIF(B202:F202,"&gt;0")=0,'Debt Payoff'!E6+'Debt Payoff'!E10+'Debt Payoff'!E4+'Debt Payoff'!E5+'Debt Payoff'!E8+'Debt Payoff'!E11+'Debt Payoff'!C2,'Debt Payoff'!E6))))</f>
        <v>0</v>
      </c>
      <c r="H203" s="18">
        <f>IF(H202=0,0,MAX(0,H202*(1+'Debt Payoff'!D7/12)-MIN(H202*(1+'Debt Payoff'!D7/12),IF(COUNTIF(B202:G202,"&gt;0")=0,'Debt Payoff'!E7+'Debt Payoff'!E10+'Debt Payoff'!E4+'Debt Payoff'!E5+'Debt Payoff'!E8+'Debt Payoff'!E11+'Debt Payoff'!E6+'Debt Payoff'!C2,'Debt Payoff'!E7))))</f>
        <v>0</v>
      </c>
      <c r="I203" s="18">
        <f>IF(I202=0,0,MAX(0,I202*(1+'Debt Payoff'!D9/12)-MIN(I202*(1+'Debt Payoff'!D9/12),IF(COUNTIF(B202:H202,"&gt;0")=0,'Debt Payoff'!E9+'Debt Payoff'!E10+'Debt Payoff'!E4+'Debt Payoff'!E5+'Debt Payoff'!E8+'Debt Payoff'!E11+'Debt Payoff'!E6+'Debt Payoff'!E7+'Debt Payoff'!C2,'Debt Payoff'!E9))))</f>
        <v>0</v>
      </c>
      <c r="J203" s="18">
        <f>IF(B202=0,0,B202*'Debt Payoff'!D10/12)</f>
        <v>0</v>
      </c>
      <c r="K203" s="18">
        <f>IF(C202=0,0,C202*'Debt Payoff'!D4/12)</f>
        <v>0</v>
      </c>
      <c r="L203" s="18">
        <f>IF(D202=0,0,D202*'Debt Payoff'!D5/12)</f>
        <v>0</v>
      </c>
      <c r="M203" s="18">
        <f>IF(E202=0,0,E202*'Debt Payoff'!D8/12)</f>
        <v>0</v>
      </c>
      <c r="N203" s="18">
        <f>IF(F202=0,0,F202*'Debt Payoff'!D11/12)</f>
        <v>0</v>
      </c>
      <c r="O203" s="18">
        <f>IF(G202=0,0,G202*'Debt Payoff'!D6/12)</f>
        <v>0</v>
      </c>
      <c r="P203" s="18">
        <f>IF(H202=0,0,H202*'Debt Payoff'!D7/12)</f>
        <v>0</v>
      </c>
      <c r="Q203" s="18">
        <f>IF(I202=0,0,I202*'Debt Payoff'!D9/12)</f>
        <v>0</v>
      </c>
    </row>
    <row r="204" spans="1:17" x14ac:dyDescent="0.25">
      <c r="A204">
        <v>202</v>
      </c>
      <c r="B204" s="18">
        <f>IF(B203=0,0,MAX(0,B203*(1+'Debt Payoff'!D10/12)-MIN(B203*(1+'Debt Payoff'!D10/12),'Debt Payoff'!E10+'Debt Payoff'!C2)))</f>
        <v>0</v>
      </c>
      <c r="C204" s="18">
        <f>IF(C203=0,0,MAX(0,C203*(1+'Debt Payoff'!D4/12)-MIN(C203*(1+'Debt Payoff'!D4/12),IF(COUNTIF(B203:B203,"&gt;0")=0,'Debt Payoff'!E4+'Debt Payoff'!E10+'Debt Payoff'!C2,'Debt Payoff'!E4))))</f>
        <v>0</v>
      </c>
      <c r="D204" s="18">
        <f>IF(D203=0,0,MAX(0,D203*(1+'Debt Payoff'!D5/12)-MIN(D203*(1+'Debt Payoff'!D5/12),IF(COUNTIF(B203:C203,"&gt;0")=0,'Debt Payoff'!E5+'Debt Payoff'!E10+'Debt Payoff'!E4+'Debt Payoff'!C2,'Debt Payoff'!E5))))</f>
        <v>0</v>
      </c>
      <c r="E204" s="18">
        <f>IF(E203=0,0,MAX(0,E203*(1+'Debt Payoff'!D8/12)-MIN(E203*(1+'Debt Payoff'!D8/12),IF(COUNTIF(B203:D203,"&gt;0")=0,'Debt Payoff'!E8+'Debt Payoff'!E10+'Debt Payoff'!E4+'Debt Payoff'!E5+'Debt Payoff'!C2,'Debt Payoff'!E8))))</f>
        <v>0</v>
      </c>
      <c r="F204" s="18">
        <f>IF(F203=0,0,MAX(0,F203*(1+'Debt Payoff'!D11/12)-MIN(F203*(1+'Debt Payoff'!D11/12),IF(COUNTIF(B203:E203,"&gt;0")=0,'Debt Payoff'!E11+'Debt Payoff'!E10+'Debt Payoff'!E4+'Debt Payoff'!E5+'Debt Payoff'!E8+'Debt Payoff'!C2,'Debt Payoff'!E11))))</f>
        <v>0</v>
      </c>
      <c r="G204" s="18">
        <f>IF(G203=0,0,MAX(0,G203*(1+'Debt Payoff'!D6/12)-MIN(G203*(1+'Debt Payoff'!D6/12),IF(COUNTIF(B203:F203,"&gt;0")=0,'Debt Payoff'!E6+'Debt Payoff'!E10+'Debt Payoff'!E4+'Debt Payoff'!E5+'Debt Payoff'!E8+'Debt Payoff'!E11+'Debt Payoff'!C2,'Debt Payoff'!E6))))</f>
        <v>0</v>
      </c>
      <c r="H204" s="18">
        <f>IF(H203=0,0,MAX(0,H203*(1+'Debt Payoff'!D7/12)-MIN(H203*(1+'Debt Payoff'!D7/12),IF(COUNTIF(B203:G203,"&gt;0")=0,'Debt Payoff'!E7+'Debt Payoff'!E10+'Debt Payoff'!E4+'Debt Payoff'!E5+'Debt Payoff'!E8+'Debt Payoff'!E11+'Debt Payoff'!E6+'Debt Payoff'!C2,'Debt Payoff'!E7))))</f>
        <v>0</v>
      </c>
      <c r="I204" s="18">
        <f>IF(I203=0,0,MAX(0,I203*(1+'Debt Payoff'!D9/12)-MIN(I203*(1+'Debt Payoff'!D9/12),IF(COUNTIF(B203:H203,"&gt;0")=0,'Debt Payoff'!E9+'Debt Payoff'!E10+'Debt Payoff'!E4+'Debt Payoff'!E5+'Debt Payoff'!E8+'Debt Payoff'!E11+'Debt Payoff'!E6+'Debt Payoff'!E7+'Debt Payoff'!C2,'Debt Payoff'!E9))))</f>
        <v>0</v>
      </c>
      <c r="J204" s="18">
        <f>IF(B203=0,0,B203*'Debt Payoff'!D10/12)</f>
        <v>0</v>
      </c>
      <c r="K204" s="18">
        <f>IF(C203=0,0,C203*'Debt Payoff'!D4/12)</f>
        <v>0</v>
      </c>
      <c r="L204" s="18">
        <f>IF(D203=0,0,D203*'Debt Payoff'!D5/12)</f>
        <v>0</v>
      </c>
      <c r="M204" s="18">
        <f>IF(E203=0,0,E203*'Debt Payoff'!D8/12)</f>
        <v>0</v>
      </c>
      <c r="N204" s="18">
        <f>IF(F203=0,0,F203*'Debt Payoff'!D11/12)</f>
        <v>0</v>
      </c>
      <c r="O204" s="18">
        <f>IF(G203=0,0,G203*'Debt Payoff'!D6/12)</f>
        <v>0</v>
      </c>
      <c r="P204" s="18">
        <f>IF(H203=0,0,H203*'Debt Payoff'!D7/12)</f>
        <v>0</v>
      </c>
      <c r="Q204" s="18">
        <f>IF(I203=0,0,I203*'Debt Payoff'!D9/12)</f>
        <v>0</v>
      </c>
    </row>
    <row r="205" spans="1:17" x14ac:dyDescent="0.25">
      <c r="A205">
        <v>203</v>
      </c>
      <c r="B205" s="18">
        <f>IF(B204=0,0,MAX(0,B204*(1+'Debt Payoff'!D10/12)-MIN(B204*(1+'Debt Payoff'!D10/12),'Debt Payoff'!E10+'Debt Payoff'!C2)))</f>
        <v>0</v>
      </c>
      <c r="C205" s="18">
        <f>IF(C204=0,0,MAX(0,C204*(1+'Debt Payoff'!D4/12)-MIN(C204*(1+'Debt Payoff'!D4/12),IF(COUNTIF(B204:B204,"&gt;0")=0,'Debt Payoff'!E4+'Debt Payoff'!E10+'Debt Payoff'!C2,'Debt Payoff'!E4))))</f>
        <v>0</v>
      </c>
      <c r="D205" s="18">
        <f>IF(D204=0,0,MAX(0,D204*(1+'Debt Payoff'!D5/12)-MIN(D204*(1+'Debt Payoff'!D5/12),IF(COUNTIF(B204:C204,"&gt;0")=0,'Debt Payoff'!E5+'Debt Payoff'!E10+'Debt Payoff'!E4+'Debt Payoff'!C2,'Debt Payoff'!E5))))</f>
        <v>0</v>
      </c>
      <c r="E205" s="18">
        <f>IF(E204=0,0,MAX(0,E204*(1+'Debt Payoff'!D8/12)-MIN(E204*(1+'Debt Payoff'!D8/12),IF(COUNTIF(B204:D204,"&gt;0")=0,'Debt Payoff'!E8+'Debt Payoff'!E10+'Debt Payoff'!E4+'Debt Payoff'!E5+'Debt Payoff'!C2,'Debt Payoff'!E8))))</f>
        <v>0</v>
      </c>
      <c r="F205" s="18">
        <f>IF(F204=0,0,MAX(0,F204*(1+'Debt Payoff'!D11/12)-MIN(F204*(1+'Debt Payoff'!D11/12),IF(COUNTIF(B204:E204,"&gt;0")=0,'Debt Payoff'!E11+'Debt Payoff'!E10+'Debt Payoff'!E4+'Debt Payoff'!E5+'Debt Payoff'!E8+'Debt Payoff'!C2,'Debt Payoff'!E11))))</f>
        <v>0</v>
      </c>
      <c r="G205" s="18">
        <f>IF(G204=0,0,MAX(0,G204*(1+'Debt Payoff'!D6/12)-MIN(G204*(1+'Debt Payoff'!D6/12),IF(COUNTIF(B204:F204,"&gt;0")=0,'Debt Payoff'!E6+'Debt Payoff'!E10+'Debt Payoff'!E4+'Debt Payoff'!E5+'Debt Payoff'!E8+'Debt Payoff'!E11+'Debt Payoff'!C2,'Debt Payoff'!E6))))</f>
        <v>0</v>
      </c>
      <c r="H205" s="18">
        <f>IF(H204=0,0,MAX(0,H204*(1+'Debt Payoff'!D7/12)-MIN(H204*(1+'Debt Payoff'!D7/12),IF(COUNTIF(B204:G204,"&gt;0")=0,'Debt Payoff'!E7+'Debt Payoff'!E10+'Debt Payoff'!E4+'Debt Payoff'!E5+'Debt Payoff'!E8+'Debt Payoff'!E11+'Debt Payoff'!E6+'Debt Payoff'!C2,'Debt Payoff'!E7))))</f>
        <v>0</v>
      </c>
      <c r="I205" s="18">
        <f>IF(I204=0,0,MAX(0,I204*(1+'Debt Payoff'!D9/12)-MIN(I204*(1+'Debt Payoff'!D9/12),IF(COUNTIF(B204:H204,"&gt;0")=0,'Debt Payoff'!E9+'Debt Payoff'!E10+'Debt Payoff'!E4+'Debt Payoff'!E5+'Debt Payoff'!E8+'Debt Payoff'!E11+'Debt Payoff'!E6+'Debt Payoff'!E7+'Debt Payoff'!C2,'Debt Payoff'!E9))))</f>
        <v>0</v>
      </c>
      <c r="J205" s="18">
        <f>IF(B204=0,0,B204*'Debt Payoff'!D10/12)</f>
        <v>0</v>
      </c>
      <c r="K205" s="18">
        <f>IF(C204=0,0,C204*'Debt Payoff'!D4/12)</f>
        <v>0</v>
      </c>
      <c r="L205" s="18">
        <f>IF(D204=0,0,D204*'Debt Payoff'!D5/12)</f>
        <v>0</v>
      </c>
      <c r="M205" s="18">
        <f>IF(E204=0,0,E204*'Debt Payoff'!D8/12)</f>
        <v>0</v>
      </c>
      <c r="N205" s="18">
        <f>IF(F204=0,0,F204*'Debt Payoff'!D11/12)</f>
        <v>0</v>
      </c>
      <c r="O205" s="18">
        <f>IF(G204=0,0,G204*'Debt Payoff'!D6/12)</f>
        <v>0</v>
      </c>
      <c r="P205" s="18">
        <f>IF(H204=0,0,H204*'Debt Payoff'!D7/12)</f>
        <v>0</v>
      </c>
      <c r="Q205" s="18">
        <f>IF(I204=0,0,I204*'Debt Payoff'!D9/12)</f>
        <v>0</v>
      </c>
    </row>
    <row r="206" spans="1:17" x14ac:dyDescent="0.25">
      <c r="A206">
        <v>204</v>
      </c>
      <c r="B206" s="18">
        <f>IF(B205=0,0,MAX(0,B205*(1+'Debt Payoff'!D10/12)-MIN(B205*(1+'Debt Payoff'!D10/12),'Debt Payoff'!E10+'Debt Payoff'!C2)))</f>
        <v>0</v>
      </c>
      <c r="C206" s="18">
        <f>IF(C205=0,0,MAX(0,C205*(1+'Debt Payoff'!D4/12)-MIN(C205*(1+'Debt Payoff'!D4/12),IF(COUNTIF(B205:B205,"&gt;0")=0,'Debt Payoff'!E4+'Debt Payoff'!E10+'Debt Payoff'!C2,'Debt Payoff'!E4))))</f>
        <v>0</v>
      </c>
      <c r="D206" s="18">
        <f>IF(D205=0,0,MAX(0,D205*(1+'Debt Payoff'!D5/12)-MIN(D205*(1+'Debt Payoff'!D5/12),IF(COUNTIF(B205:C205,"&gt;0")=0,'Debt Payoff'!E5+'Debt Payoff'!E10+'Debt Payoff'!E4+'Debt Payoff'!C2,'Debt Payoff'!E5))))</f>
        <v>0</v>
      </c>
      <c r="E206" s="18">
        <f>IF(E205=0,0,MAX(0,E205*(1+'Debt Payoff'!D8/12)-MIN(E205*(1+'Debt Payoff'!D8/12),IF(COUNTIF(B205:D205,"&gt;0")=0,'Debt Payoff'!E8+'Debt Payoff'!E10+'Debt Payoff'!E4+'Debt Payoff'!E5+'Debt Payoff'!C2,'Debt Payoff'!E8))))</f>
        <v>0</v>
      </c>
      <c r="F206" s="18">
        <f>IF(F205=0,0,MAX(0,F205*(1+'Debt Payoff'!D11/12)-MIN(F205*(1+'Debt Payoff'!D11/12),IF(COUNTIF(B205:E205,"&gt;0")=0,'Debt Payoff'!E11+'Debt Payoff'!E10+'Debt Payoff'!E4+'Debt Payoff'!E5+'Debt Payoff'!E8+'Debt Payoff'!C2,'Debt Payoff'!E11))))</f>
        <v>0</v>
      </c>
      <c r="G206" s="18">
        <f>IF(G205=0,0,MAX(0,G205*(1+'Debt Payoff'!D6/12)-MIN(G205*(1+'Debt Payoff'!D6/12),IF(COUNTIF(B205:F205,"&gt;0")=0,'Debt Payoff'!E6+'Debt Payoff'!E10+'Debt Payoff'!E4+'Debt Payoff'!E5+'Debt Payoff'!E8+'Debt Payoff'!E11+'Debt Payoff'!C2,'Debt Payoff'!E6))))</f>
        <v>0</v>
      </c>
      <c r="H206" s="18">
        <f>IF(H205=0,0,MAX(0,H205*(1+'Debt Payoff'!D7/12)-MIN(H205*(1+'Debt Payoff'!D7/12),IF(COUNTIF(B205:G205,"&gt;0")=0,'Debt Payoff'!E7+'Debt Payoff'!E10+'Debt Payoff'!E4+'Debt Payoff'!E5+'Debt Payoff'!E8+'Debt Payoff'!E11+'Debt Payoff'!E6+'Debt Payoff'!C2,'Debt Payoff'!E7))))</f>
        <v>0</v>
      </c>
      <c r="I206" s="18">
        <f>IF(I205=0,0,MAX(0,I205*(1+'Debt Payoff'!D9/12)-MIN(I205*(1+'Debt Payoff'!D9/12),IF(COUNTIF(B205:H205,"&gt;0")=0,'Debt Payoff'!E9+'Debt Payoff'!E10+'Debt Payoff'!E4+'Debt Payoff'!E5+'Debt Payoff'!E8+'Debt Payoff'!E11+'Debt Payoff'!E6+'Debt Payoff'!E7+'Debt Payoff'!C2,'Debt Payoff'!E9))))</f>
        <v>0</v>
      </c>
      <c r="J206" s="18">
        <f>IF(B205=0,0,B205*'Debt Payoff'!D10/12)</f>
        <v>0</v>
      </c>
      <c r="K206" s="18">
        <f>IF(C205=0,0,C205*'Debt Payoff'!D4/12)</f>
        <v>0</v>
      </c>
      <c r="L206" s="18">
        <f>IF(D205=0,0,D205*'Debt Payoff'!D5/12)</f>
        <v>0</v>
      </c>
      <c r="M206" s="18">
        <f>IF(E205=0,0,E205*'Debt Payoff'!D8/12)</f>
        <v>0</v>
      </c>
      <c r="N206" s="18">
        <f>IF(F205=0,0,F205*'Debt Payoff'!D11/12)</f>
        <v>0</v>
      </c>
      <c r="O206" s="18">
        <f>IF(G205=0,0,G205*'Debt Payoff'!D6/12)</f>
        <v>0</v>
      </c>
      <c r="P206" s="18">
        <f>IF(H205=0,0,H205*'Debt Payoff'!D7/12)</f>
        <v>0</v>
      </c>
      <c r="Q206" s="18">
        <f>IF(I205=0,0,I205*'Debt Payoff'!D9/12)</f>
        <v>0</v>
      </c>
    </row>
    <row r="207" spans="1:17" x14ac:dyDescent="0.25">
      <c r="A207">
        <v>205</v>
      </c>
      <c r="B207" s="18">
        <f>IF(B206=0,0,MAX(0,B206*(1+'Debt Payoff'!D10/12)-MIN(B206*(1+'Debt Payoff'!D10/12),'Debt Payoff'!E10+'Debt Payoff'!C2)))</f>
        <v>0</v>
      </c>
      <c r="C207" s="18">
        <f>IF(C206=0,0,MAX(0,C206*(1+'Debt Payoff'!D4/12)-MIN(C206*(1+'Debt Payoff'!D4/12),IF(COUNTIF(B206:B206,"&gt;0")=0,'Debt Payoff'!E4+'Debt Payoff'!E10+'Debt Payoff'!C2,'Debt Payoff'!E4))))</f>
        <v>0</v>
      </c>
      <c r="D207" s="18">
        <f>IF(D206=0,0,MAX(0,D206*(1+'Debt Payoff'!D5/12)-MIN(D206*(1+'Debt Payoff'!D5/12),IF(COUNTIF(B206:C206,"&gt;0")=0,'Debt Payoff'!E5+'Debt Payoff'!E10+'Debt Payoff'!E4+'Debt Payoff'!C2,'Debt Payoff'!E5))))</f>
        <v>0</v>
      </c>
      <c r="E207" s="18">
        <f>IF(E206=0,0,MAX(0,E206*(1+'Debt Payoff'!D8/12)-MIN(E206*(1+'Debt Payoff'!D8/12),IF(COUNTIF(B206:D206,"&gt;0")=0,'Debt Payoff'!E8+'Debt Payoff'!E10+'Debt Payoff'!E4+'Debt Payoff'!E5+'Debt Payoff'!C2,'Debt Payoff'!E8))))</f>
        <v>0</v>
      </c>
      <c r="F207" s="18">
        <f>IF(F206=0,0,MAX(0,F206*(1+'Debt Payoff'!D11/12)-MIN(F206*(1+'Debt Payoff'!D11/12),IF(COUNTIF(B206:E206,"&gt;0")=0,'Debt Payoff'!E11+'Debt Payoff'!E10+'Debt Payoff'!E4+'Debt Payoff'!E5+'Debt Payoff'!E8+'Debt Payoff'!C2,'Debt Payoff'!E11))))</f>
        <v>0</v>
      </c>
      <c r="G207" s="18">
        <f>IF(G206=0,0,MAX(0,G206*(1+'Debt Payoff'!D6/12)-MIN(G206*(1+'Debt Payoff'!D6/12),IF(COUNTIF(B206:F206,"&gt;0")=0,'Debt Payoff'!E6+'Debt Payoff'!E10+'Debt Payoff'!E4+'Debt Payoff'!E5+'Debt Payoff'!E8+'Debt Payoff'!E11+'Debt Payoff'!C2,'Debt Payoff'!E6))))</f>
        <v>0</v>
      </c>
      <c r="H207" s="18">
        <f>IF(H206=0,0,MAX(0,H206*(1+'Debt Payoff'!D7/12)-MIN(H206*(1+'Debt Payoff'!D7/12),IF(COUNTIF(B206:G206,"&gt;0")=0,'Debt Payoff'!E7+'Debt Payoff'!E10+'Debt Payoff'!E4+'Debt Payoff'!E5+'Debt Payoff'!E8+'Debt Payoff'!E11+'Debt Payoff'!E6+'Debt Payoff'!C2,'Debt Payoff'!E7))))</f>
        <v>0</v>
      </c>
      <c r="I207" s="18">
        <f>IF(I206=0,0,MAX(0,I206*(1+'Debt Payoff'!D9/12)-MIN(I206*(1+'Debt Payoff'!D9/12),IF(COUNTIF(B206:H206,"&gt;0")=0,'Debt Payoff'!E9+'Debt Payoff'!E10+'Debt Payoff'!E4+'Debt Payoff'!E5+'Debt Payoff'!E8+'Debt Payoff'!E11+'Debt Payoff'!E6+'Debt Payoff'!E7+'Debt Payoff'!C2,'Debt Payoff'!E9))))</f>
        <v>0</v>
      </c>
      <c r="J207" s="18">
        <f>IF(B206=0,0,B206*'Debt Payoff'!D10/12)</f>
        <v>0</v>
      </c>
      <c r="K207" s="18">
        <f>IF(C206=0,0,C206*'Debt Payoff'!D4/12)</f>
        <v>0</v>
      </c>
      <c r="L207" s="18">
        <f>IF(D206=0,0,D206*'Debt Payoff'!D5/12)</f>
        <v>0</v>
      </c>
      <c r="M207" s="18">
        <f>IF(E206=0,0,E206*'Debt Payoff'!D8/12)</f>
        <v>0</v>
      </c>
      <c r="N207" s="18">
        <f>IF(F206=0,0,F206*'Debt Payoff'!D11/12)</f>
        <v>0</v>
      </c>
      <c r="O207" s="18">
        <f>IF(G206=0,0,G206*'Debt Payoff'!D6/12)</f>
        <v>0</v>
      </c>
      <c r="P207" s="18">
        <f>IF(H206=0,0,H206*'Debt Payoff'!D7/12)</f>
        <v>0</v>
      </c>
      <c r="Q207" s="18">
        <f>IF(I206=0,0,I206*'Debt Payoff'!D9/12)</f>
        <v>0</v>
      </c>
    </row>
    <row r="208" spans="1:17" x14ac:dyDescent="0.25">
      <c r="A208">
        <v>206</v>
      </c>
      <c r="B208" s="18">
        <f>IF(B207=0,0,MAX(0,B207*(1+'Debt Payoff'!D10/12)-MIN(B207*(1+'Debt Payoff'!D10/12),'Debt Payoff'!E10+'Debt Payoff'!C2)))</f>
        <v>0</v>
      </c>
      <c r="C208" s="18">
        <f>IF(C207=0,0,MAX(0,C207*(1+'Debt Payoff'!D4/12)-MIN(C207*(1+'Debt Payoff'!D4/12),IF(COUNTIF(B207:B207,"&gt;0")=0,'Debt Payoff'!E4+'Debt Payoff'!E10+'Debt Payoff'!C2,'Debt Payoff'!E4))))</f>
        <v>0</v>
      </c>
      <c r="D208" s="18">
        <f>IF(D207=0,0,MAX(0,D207*(1+'Debt Payoff'!D5/12)-MIN(D207*(1+'Debt Payoff'!D5/12),IF(COUNTIF(B207:C207,"&gt;0")=0,'Debt Payoff'!E5+'Debt Payoff'!E10+'Debt Payoff'!E4+'Debt Payoff'!C2,'Debt Payoff'!E5))))</f>
        <v>0</v>
      </c>
      <c r="E208" s="18">
        <f>IF(E207=0,0,MAX(0,E207*(1+'Debt Payoff'!D8/12)-MIN(E207*(1+'Debt Payoff'!D8/12),IF(COUNTIF(B207:D207,"&gt;0")=0,'Debt Payoff'!E8+'Debt Payoff'!E10+'Debt Payoff'!E4+'Debt Payoff'!E5+'Debt Payoff'!C2,'Debt Payoff'!E8))))</f>
        <v>0</v>
      </c>
      <c r="F208" s="18">
        <f>IF(F207=0,0,MAX(0,F207*(1+'Debt Payoff'!D11/12)-MIN(F207*(1+'Debt Payoff'!D11/12),IF(COUNTIF(B207:E207,"&gt;0")=0,'Debt Payoff'!E11+'Debt Payoff'!E10+'Debt Payoff'!E4+'Debt Payoff'!E5+'Debt Payoff'!E8+'Debt Payoff'!C2,'Debt Payoff'!E11))))</f>
        <v>0</v>
      </c>
      <c r="G208" s="18">
        <f>IF(G207=0,0,MAX(0,G207*(1+'Debt Payoff'!D6/12)-MIN(G207*(1+'Debt Payoff'!D6/12),IF(COUNTIF(B207:F207,"&gt;0")=0,'Debt Payoff'!E6+'Debt Payoff'!E10+'Debt Payoff'!E4+'Debt Payoff'!E5+'Debt Payoff'!E8+'Debt Payoff'!E11+'Debt Payoff'!C2,'Debt Payoff'!E6))))</f>
        <v>0</v>
      </c>
      <c r="H208" s="18">
        <f>IF(H207=0,0,MAX(0,H207*(1+'Debt Payoff'!D7/12)-MIN(H207*(1+'Debt Payoff'!D7/12),IF(COUNTIF(B207:G207,"&gt;0")=0,'Debt Payoff'!E7+'Debt Payoff'!E10+'Debt Payoff'!E4+'Debt Payoff'!E5+'Debt Payoff'!E8+'Debt Payoff'!E11+'Debt Payoff'!E6+'Debt Payoff'!C2,'Debt Payoff'!E7))))</f>
        <v>0</v>
      </c>
      <c r="I208" s="18">
        <f>IF(I207=0,0,MAX(0,I207*(1+'Debt Payoff'!D9/12)-MIN(I207*(1+'Debt Payoff'!D9/12),IF(COUNTIF(B207:H207,"&gt;0")=0,'Debt Payoff'!E9+'Debt Payoff'!E10+'Debt Payoff'!E4+'Debt Payoff'!E5+'Debt Payoff'!E8+'Debt Payoff'!E11+'Debt Payoff'!E6+'Debt Payoff'!E7+'Debt Payoff'!C2,'Debt Payoff'!E9))))</f>
        <v>0</v>
      </c>
      <c r="J208" s="18">
        <f>IF(B207=0,0,B207*'Debt Payoff'!D10/12)</f>
        <v>0</v>
      </c>
      <c r="K208" s="18">
        <f>IF(C207=0,0,C207*'Debt Payoff'!D4/12)</f>
        <v>0</v>
      </c>
      <c r="L208" s="18">
        <f>IF(D207=0,0,D207*'Debt Payoff'!D5/12)</f>
        <v>0</v>
      </c>
      <c r="M208" s="18">
        <f>IF(E207=0,0,E207*'Debt Payoff'!D8/12)</f>
        <v>0</v>
      </c>
      <c r="N208" s="18">
        <f>IF(F207=0,0,F207*'Debt Payoff'!D11/12)</f>
        <v>0</v>
      </c>
      <c r="O208" s="18">
        <f>IF(G207=0,0,G207*'Debt Payoff'!D6/12)</f>
        <v>0</v>
      </c>
      <c r="P208" s="18">
        <f>IF(H207=0,0,H207*'Debt Payoff'!D7/12)</f>
        <v>0</v>
      </c>
      <c r="Q208" s="18">
        <f>IF(I207=0,0,I207*'Debt Payoff'!D9/12)</f>
        <v>0</v>
      </c>
    </row>
    <row r="209" spans="1:17" x14ac:dyDescent="0.25">
      <c r="A209">
        <v>207</v>
      </c>
      <c r="B209" s="18">
        <f>IF(B208=0,0,MAX(0,B208*(1+'Debt Payoff'!D10/12)-MIN(B208*(1+'Debt Payoff'!D10/12),'Debt Payoff'!E10+'Debt Payoff'!C2)))</f>
        <v>0</v>
      </c>
      <c r="C209" s="18">
        <f>IF(C208=0,0,MAX(0,C208*(1+'Debt Payoff'!D4/12)-MIN(C208*(1+'Debt Payoff'!D4/12),IF(COUNTIF(B208:B208,"&gt;0")=0,'Debt Payoff'!E4+'Debt Payoff'!E10+'Debt Payoff'!C2,'Debt Payoff'!E4))))</f>
        <v>0</v>
      </c>
      <c r="D209" s="18">
        <f>IF(D208=0,0,MAX(0,D208*(1+'Debt Payoff'!D5/12)-MIN(D208*(1+'Debt Payoff'!D5/12),IF(COUNTIF(B208:C208,"&gt;0")=0,'Debt Payoff'!E5+'Debt Payoff'!E10+'Debt Payoff'!E4+'Debt Payoff'!C2,'Debt Payoff'!E5))))</f>
        <v>0</v>
      </c>
      <c r="E209" s="18">
        <f>IF(E208=0,0,MAX(0,E208*(1+'Debt Payoff'!D8/12)-MIN(E208*(1+'Debt Payoff'!D8/12),IF(COUNTIF(B208:D208,"&gt;0")=0,'Debt Payoff'!E8+'Debt Payoff'!E10+'Debt Payoff'!E4+'Debt Payoff'!E5+'Debt Payoff'!C2,'Debt Payoff'!E8))))</f>
        <v>0</v>
      </c>
      <c r="F209" s="18">
        <f>IF(F208=0,0,MAX(0,F208*(1+'Debt Payoff'!D11/12)-MIN(F208*(1+'Debt Payoff'!D11/12),IF(COUNTIF(B208:E208,"&gt;0")=0,'Debt Payoff'!E11+'Debt Payoff'!E10+'Debt Payoff'!E4+'Debt Payoff'!E5+'Debt Payoff'!E8+'Debt Payoff'!C2,'Debt Payoff'!E11))))</f>
        <v>0</v>
      </c>
      <c r="G209" s="18">
        <f>IF(G208=0,0,MAX(0,G208*(1+'Debt Payoff'!D6/12)-MIN(G208*(1+'Debt Payoff'!D6/12),IF(COUNTIF(B208:F208,"&gt;0")=0,'Debt Payoff'!E6+'Debt Payoff'!E10+'Debt Payoff'!E4+'Debt Payoff'!E5+'Debt Payoff'!E8+'Debt Payoff'!E11+'Debt Payoff'!C2,'Debt Payoff'!E6))))</f>
        <v>0</v>
      </c>
      <c r="H209" s="18">
        <f>IF(H208=0,0,MAX(0,H208*(1+'Debt Payoff'!D7/12)-MIN(H208*(1+'Debt Payoff'!D7/12),IF(COUNTIF(B208:G208,"&gt;0")=0,'Debt Payoff'!E7+'Debt Payoff'!E10+'Debt Payoff'!E4+'Debt Payoff'!E5+'Debt Payoff'!E8+'Debt Payoff'!E11+'Debt Payoff'!E6+'Debt Payoff'!C2,'Debt Payoff'!E7))))</f>
        <v>0</v>
      </c>
      <c r="I209" s="18">
        <f>IF(I208=0,0,MAX(0,I208*(1+'Debt Payoff'!D9/12)-MIN(I208*(1+'Debt Payoff'!D9/12),IF(COUNTIF(B208:H208,"&gt;0")=0,'Debt Payoff'!E9+'Debt Payoff'!E10+'Debt Payoff'!E4+'Debt Payoff'!E5+'Debt Payoff'!E8+'Debt Payoff'!E11+'Debt Payoff'!E6+'Debt Payoff'!E7+'Debt Payoff'!C2,'Debt Payoff'!E9))))</f>
        <v>0</v>
      </c>
      <c r="J209" s="18">
        <f>IF(B208=0,0,B208*'Debt Payoff'!D10/12)</f>
        <v>0</v>
      </c>
      <c r="K209" s="18">
        <f>IF(C208=0,0,C208*'Debt Payoff'!D4/12)</f>
        <v>0</v>
      </c>
      <c r="L209" s="18">
        <f>IF(D208=0,0,D208*'Debt Payoff'!D5/12)</f>
        <v>0</v>
      </c>
      <c r="M209" s="18">
        <f>IF(E208=0,0,E208*'Debt Payoff'!D8/12)</f>
        <v>0</v>
      </c>
      <c r="N209" s="18">
        <f>IF(F208=0,0,F208*'Debt Payoff'!D11/12)</f>
        <v>0</v>
      </c>
      <c r="O209" s="18">
        <f>IF(G208=0,0,G208*'Debt Payoff'!D6/12)</f>
        <v>0</v>
      </c>
      <c r="P209" s="18">
        <f>IF(H208=0,0,H208*'Debt Payoff'!D7/12)</f>
        <v>0</v>
      </c>
      <c r="Q209" s="18">
        <f>IF(I208=0,0,I208*'Debt Payoff'!D9/12)</f>
        <v>0</v>
      </c>
    </row>
    <row r="210" spans="1:17" x14ac:dyDescent="0.25">
      <c r="A210">
        <v>208</v>
      </c>
      <c r="B210" s="18">
        <f>IF(B209=0,0,MAX(0,B209*(1+'Debt Payoff'!D10/12)-MIN(B209*(1+'Debt Payoff'!D10/12),'Debt Payoff'!E10+'Debt Payoff'!C2)))</f>
        <v>0</v>
      </c>
      <c r="C210" s="18">
        <f>IF(C209=0,0,MAX(0,C209*(1+'Debt Payoff'!D4/12)-MIN(C209*(1+'Debt Payoff'!D4/12),IF(COUNTIF(B209:B209,"&gt;0")=0,'Debt Payoff'!E4+'Debt Payoff'!E10+'Debt Payoff'!C2,'Debt Payoff'!E4))))</f>
        <v>0</v>
      </c>
      <c r="D210" s="18">
        <f>IF(D209=0,0,MAX(0,D209*(1+'Debt Payoff'!D5/12)-MIN(D209*(1+'Debt Payoff'!D5/12),IF(COUNTIF(B209:C209,"&gt;0")=0,'Debt Payoff'!E5+'Debt Payoff'!E10+'Debt Payoff'!E4+'Debt Payoff'!C2,'Debt Payoff'!E5))))</f>
        <v>0</v>
      </c>
      <c r="E210" s="18">
        <f>IF(E209=0,0,MAX(0,E209*(1+'Debt Payoff'!D8/12)-MIN(E209*(1+'Debt Payoff'!D8/12),IF(COUNTIF(B209:D209,"&gt;0")=0,'Debt Payoff'!E8+'Debt Payoff'!E10+'Debt Payoff'!E4+'Debt Payoff'!E5+'Debt Payoff'!C2,'Debt Payoff'!E8))))</f>
        <v>0</v>
      </c>
      <c r="F210" s="18">
        <f>IF(F209=0,0,MAX(0,F209*(1+'Debt Payoff'!D11/12)-MIN(F209*(1+'Debt Payoff'!D11/12),IF(COUNTIF(B209:E209,"&gt;0")=0,'Debt Payoff'!E11+'Debt Payoff'!E10+'Debt Payoff'!E4+'Debt Payoff'!E5+'Debt Payoff'!E8+'Debt Payoff'!C2,'Debt Payoff'!E11))))</f>
        <v>0</v>
      </c>
      <c r="G210" s="18">
        <f>IF(G209=0,0,MAX(0,G209*(1+'Debt Payoff'!D6/12)-MIN(G209*(1+'Debt Payoff'!D6/12),IF(COUNTIF(B209:F209,"&gt;0")=0,'Debt Payoff'!E6+'Debt Payoff'!E10+'Debt Payoff'!E4+'Debt Payoff'!E5+'Debt Payoff'!E8+'Debt Payoff'!E11+'Debt Payoff'!C2,'Debt Payoff'!E6))))</f>
        <v>0</v>
      </c>
      <c r="H210" s="18">
        <f>IF(H209=0,0,MAX(0,H209*(1+'Debt Payoff'!D7/12)-MIN(H209*(1+'Debt Payoff'!D7/12),IF(COUNTIF(B209:G209,"&gt;0")=0,'Debt Payoff'!E7+'Debt Payoff'!E10+'Debt Payoff'!E4+'Debt Payoff'!E5+'Debt Payoff'!E8+'Debt Payoff'!E11+'Debt Payoff'!E6+'Debt Payoff'!C2,'Debt Payoff'!E7))))</f>
        <v>0</v>
      </c>
      <c r="I210" s="18">
        <f>IF(I209=0,0,MAX(0,I209*(1+'Debt Payoff'!D9/12)-MIN(I209*(1+'Debt Payoff'!D9/12),IF(COUNTIF(B209:H209,"&gt;0")=0,'Debt Payoff'!E9+'Debt Payoff'!E10+'Debt Payoff'!E4+'Debt Payoff'!E5+'Debt Payoff'!E8+'Debt Payoff'!E11+'Debt Payoff'!E6+'Debt Payoff'!E7+'Debt Payoff'!C2,'Debt Payoff'!E9))))</f>
        <v>0</v>
      </c>
      <c r="J210" s="18">
        <f>IF(B209=0,0,B209*'Debt Payoff'!D10/12)</f>
        <v>0</v>
      </c>
      <c r="K210" s="18">
        <f>IF(C209=0,0,C209*'Debt Payoff'!D4/12)</f>
        <v>0</v>
      </c>
      <c r="L210" s="18">
        <f>IF(D209=0,0,D209*'Debt Payoff'!D5/12)</f>
        <v>0</v>
      </c>
      <c r="M210" s="18">
        <f>IF(E209=0,0,E209*'Debt Payoff'!D8/12)</f>
        <v>0</v>
      </c>
      <c r="N210" s="18">
        <f>IF(F209=0,0,F209*'Debt Payoff'!D11/12)</f>
        <v>0</v>
      </c>
      <c r="O210" s="18">
        <f>IF(G209=0,0,G209*'Debt Payoff'!D6/12)</f>
        <v>0</v>
      </c>
      <c r="P210" s="18">
        <f>IF(H209=0,0,H209*'Debt Payoff'!D7/12)</f>
        <v>0</v>
      </c>
      <c r="Q210" s="18">
        <f>IF(I209=0,0,I209*'Debt Payoff'!D9/12)</f>
        <v>0</v>
      </c>
    </row>
    <row r="211" spans="1:17" x14ac:dyDescent="0.25">
      <c r="A211">
        <v>209</v>
      </c>
      <c r="B211" s="18">
        <f>IF(B210=0,0,MAX(0,B210*(1+'Debt Payoff'!D10/12)-MIN(B210*(1+'Debt Payoff'!D10/12),'Debt Payoff'!E10+'Debt Payoff'!C2)))</f>
        <v>0</v>
      </c>
      <c r="C211" s="18">
        <f>IF(C210=0,0,MAX(0,C210*(1+'Debt Payoff'!D4/12)-MIN(C210*(1+'Debt Payoff'!D4/12),IF(COUNTIF(B210:B210,"&gt;0")=0,'Debt Payoff'!E4+'Debt Payoff'!E10+'Debt Payoff'!C2,'Debt Payoff'!E4))))</f>
        <v>0</v>
      </c>
      <c r="D211" s="18">
        <f>IF(D210=0,0,MAX(0,D210*(1+'Debt Payoff'!D5/12)-MIN(D210*(1+'Debt Payoff'!D5/12),IF(COUNTIF(B210:C210,"&gt;0")=0,'Debt Payoff'!E5+'Debt Payoff'!E10+'Debt Payoff'!E4+'Debt Payoff'!C2,'Debt Payoff'!E5))))</f>
        <v>0</v>
      </c>
      <c r="E211" s="18">
        <f>IF(E210=0,0,MAX(0,E210*(1+'Debt Payoff'!D8/12)-MIN(E210*(1+'Debt Payoff'!D8/12),IF(COUNTIF(B210:D210,"&gt;0")=0,'Debt Payoff'!E8+'Debt Payoff'!E10+'Debt Payoff'!E4+'Debt Payoff'!E5+'Debt Payoff'!C2,'Debt Payoff'!E8))))</f>
        <v>0</v>
      </c>
      <c r="F211" s="18">
        <f>IF(F210=0,0,MAX(0,F210*(1+'Debt Payoff'!D11/12)-MIN(F210*(1+'Debt Payoff'!D11/12),IF(COUNTIF(B210:E210,"&gt;0")=0,'Debt Payoff'!E11+'Debt Payoff'!E10+'Debt Payoff'!E4+'Debt Payoff'!E5+'Debt Payoff'!E8+'Debt Payoff'!C2,'Debt Payoff'!E11))))</f>
        <v>0</v>
      </c>
      <c r="G211" s="18">
        <f>IF(G210=0,0,MAX(0,G210*(1+'Debt Payoff'!D6/12)-MIN(G210*(1+'Debt Payoff'!D6/12),IF(COUNTIF(B210:F210,"&gt;0")=0,'Debt Payoff'!E6+'Debt Payoff'!E10+'Debt Payoff'!E4+'Debt Payoff'!E5+'Debt Payoff'!E8+'Debt Payoff'!E11+'Debt Payoff'!C2,'Debt Payoff'!E6))))</f>
        <v>0</v>
      </c>
      <c r="H211" s="18">
        <f>IF(H210=0,0,MAX(0,H210*(1+'Debt Payoff'!D7/12)-MIN(H210*(1+'Debt Payoff'!D7/12),IF(COUNTIF(B210:G210,"&gt;0")=0,'Debt Payoff'!E7+'Debt Payoff'!E10+'Debt Payoff'!E4+'Debt Payoff'!E5+'Debt Payoff'!E8+'Debt Payoff'!E11+'Debt Payoff'!E6+'Debt Payoff'!C2,'Debt Payoff'!E7))))</f>
        <v>0</v>
      </c>
      <c r="I211" s="18">
        <f>IF(I210=0,0,MAX(0,I210*(1+'Debt Payoff'!D9/12)-MIN(I210*(1+'Debt Payoff'!D9/12),IF(COUNTIF(B210:H210,"&gt;0")=0,'Debt Payoff'!E9+'Debt Payoff'!E10+'Debt Payoff'!E4+'Debt Payoff'!E5+'Debt Payoff'!E8+'Debt Payoff'!E11+'Debt Payoff'!E6+'Debt Payoff'!E7+'Debt Payoff'!C2,'Debt Payoff'!E9))))</f>
        <v>0</v>
      </c>
      <c r="J211" s="18">
        <f>IF(B210=0,0,B210*'Debt Payoff'!D10/12)</f>
        <v>0</v>
      </c>
      <c r="K211" s="18">
        <f>IF(C210=0,0,C210*'Debt Payoff'!D4/12)</f>
        <v>0</v>
      </c>
      <c r="L211" s="18">
        <f>IF(D210=0,0,D210*'Debt Payoff'!D5/12)</f>
        <v>0</v>
      </c>
      <c r="M211" s="18">
        <f>IF(E210=0,0,E210*'Debt Payoff'!D8/12)</f>
        <v>0</v>
      </c>
      <c r="N211" s="18">
        <f>IF(F210=0,0,F210*'Debt Payoff'!D11/12)</f>
        <v>0</v>
      </c>
      <c r="O211" s="18">
        <f>IF(G210=0,0,G210*'Debt Payoff'!D6/12)</f>
        <v>0</v>
      </c>
      <c r="P211" s="18">
        <f>IF(H210=0,0,H210*'Debt Payoff'!D7/12)</f>
        <v>0</v>
      </c>
      <c r="Q211" s="18">
        <f>IF(I210=0,0,I210*'Debt Payoff'!D9/12)</f>
        <v>0</v>
      </c>
    </row>
    <row r="212" spans="1:17" x14ac:dyDescent="0.25">
      <c r="A212">
        <v>210</v>
      </c>
      <c r="B212" s="18">
        <f>IF(B211=0,0,MAX(0,B211*(1+'Debt Payoff'!D10/12)-MIN(B211*(1+'Debt Payoff'!D10/12),'Debt Payoff'!E10+'Debt Payoff'!C2)))</f>
        <v>0</v>
      </c>
      <c r="C212" s="18">
        <f>IF(C211=0,0,MAX(0,C211*(1+'Debt Payoff'!D4/12)-MIN(C211*(1+'Debt Payoff'!D4/12),IF(COUNTIF(B211:B211,"&gt;0")=0,'Debt Payoff'!E4+'Debt Payoff'!E10+'Debt Payoff'!C2,'Debt Payoff'!E4))))</f>
        <v>0</v>
      </c>
      <c r="D212" s="18">
        <f>IF(D211=0,0,MAX(0,D211*(1+'Debt Payoff'!D5/12)-MIN(D211*(1+'Debt Payoff'!D5/12),IF(COUNTIF(B211:C211,"&gt;0")=0,'Debt Payoff'!E5+'Debt Payoff'!E10+'Debt Payoff'!E4+'Debt Payoff'!C2,'Debt Payoff'!E5))))</f>
        <v>0</v>
      </c>
      <c r="E212" s="18">
        <f>IF(E211=0,0,MAX(0,E211*(1+'Debt Payoff'!D8/12)-MIN(E211*(1+'Debt Payoff'!D8/12),IF(COUNTIF(B211:D211,"&gt;0")=0,'Debt Payoff'!E8+'Debt Payoff'!E10+'Debt Payoff'!E4+'Debt Payoff'!E5+'Debt Payoff'!C2,'Debt Payoff'!E8))))</f>
        <v>0</v>
      </c>
      <c r="F212" s="18">
        <f>IF(F211=0,0,MAX(0,F211*(1+'Debt Payoff'!D11/12)-MIN(F211*(1+'Debt Payoff'!D11/12),IF(COUNTIF(B211:E211,"&gt;0")=0,'Debt Payoff'!E11+'Debt Payoff'!E10+'Debt Payoff'!E4+'Debt Payoff'!E5+'Debt Payoff'!E8+'Debt Payoff'!C2,'Debt Payoff'!E11))))</f>
        <v>0</v>
      </c>
      <c r="G212" s="18">
        <f>IF(G211=0,0,MAX(0,G211*(1+'Debt Payoff'!D6/12)-MIN(G211*(1+'Debt Payoff'!D6/12),IF(COUNTIF(B211:F211,"&gt;0")=0,'Debt Payoff'!E6+'Debt Payoff'!E10+'Debt Payoff'!E4+'Debt Payoff'!E5+'Debt Payoff'!E8+'Debt Payoff'!E11+'Debt Payoff'!C2,'Debt Payoff'!E6))))</f>
        <v>0</v>
      </c>
      <c r="H212" s="18">
        <f>IF(H211=0,0,MAX(0,H211*(1+'Debt Payoff'!D7/12)-MIN(H211*(1+'Debt Payoff'!D7/12),IF(COUNTIF(B211:G211,"&gt;0")=0,'Debt Payoff'!E7+'Debt Payoff'!E10+'Debt Payoff'!E4+'Debt Payoff'!E5+'Debt Payoff'!E8+'Debt Payoff'!E11+'Debt Payoff'!E6+'Debt Payoff'!C2,'Debt Payoff'!E7))))</f>
        <v>0</v>
      </c>
      <c r="I212" s="18">
        <f>IF(I211=0,0,MAX(0,I211*(1+'Debt Payoff'!D9/12)-MIN(I211*(1+'Debt Payoff'!D9/12),IF(COUNTIF(B211:H211,"&gt;0")=0,'Debt Payoff'!E9+'Debt Payoff'!E10+'Debt Payoff'!E4+'Debt Payoff'!E5+'Debt Payoff'!E8+'Debt Payoff'!E11+'Debt Payoff'!E6+'Debt Payoff'!E7+'Debt Payoff'!C2,'Debt Payoff'!E9))))</f>
        <v>0</v>
      </c>
      <c r="J212" s="18">
        <f>IF(B211=0,0,B211*'Debt Payoff'!D10/12)</f>
        <v>0</v>
      </c>
      <c r="K212" s="18">
        <f>IF(C211=0,0,C211*'Debt Payoff'!D4/12)</f>
        <v>0</v>
      </c>
      <c r="L212" s="18">
        <f>IF(D211=0,0,D211*'Debt Payoff'!D5/12)</f>
        <v>0</v>
      </c>
      <c r="M212" s="18">
        <f>IF(E211=0,0,E211*'Debt Payoff'!D8/12)</f>
        <v>0</v>
      </c>
      <c r="N212" s="18">
        <f>IF(F211=0,0,F211*'Debt Payoff'!D11/12)</f>
        <v>0</v>
      </c>
      <c r="O212" s="18">
        <f>IF(G211=0,0,G211*'Debt Payoff'!D6/12)</f>
        <v>0</v>
      </c>
      <c r="P212" s="18">
        <f>IF(H211=0,0,H211*'Debt Payoff'!D7/12)</f>
        <v>0</v>
      </c>
      <c r="Q212" s="18">
        <f>IF(I211=0,0,I211*'Debt Payoff'!D9/12)</f>
        <v>0</v>
      </c>
    </row>
    <row r="213" spans="1:17" x14ac:dyDescent="0.25">
      <c r="A213">
        <v>211</v>
      </c>
      <c r="B213" s="18">
        <f>IF(B212=0,0,MAX(0,B212*(1+'Debt Payoff'!D10/12)-MIN(B212*(1+'Debt Payoff'!D10/12),'Debt Payoff'!E10+'Debt Payoff'!C2)))</f>
        <v>0</v>
      </c>
      <c r="C213" s="18">
        <f>IF(C212=0,0,MAX(0,C212*(1+'Debt Payoff'!D4/12)-MIN(C212*(1+'Debt Payoff'!D4/12),IF(COUNTIF(B212:B212,"&gt;0")=0,'Debt Payoff'!E4+'Debt Payoff'!E10+'Debt Payoff'!C2,'Debt Payoff'!E4))))</f>
        <v>0</v>
      </c>
      <c r="D213" s="18">
        <f>IF(D212=0,0,MAX(0,D212*(1+'Debt Payoff'!D5/12)-MIN(D212*(1+'Debt Payoff'!D5/12),IF(COUNTIF(B212:C212,"&gt;0")=0,'Debt Payoff'!E5+'Debt Payoff'!E10+'Debt Payoff'!E4+'Debt Payoff'!C2,'Debt Payoff'!E5))))</f>
        <v>0</v>
      </c>
      <c r="E213" s="18">
        <f>IF(E212=0,0,MAX(0,E212*(1+'Debt Payoff'!D8/12)-MIN(E212*(1+'Debt Payoff'!D8/12),IF(COUNTIF(B212:D212,"&gt;0")=0,'Debt Payoff'!E8+'Debt Payoff'!E10+'Debt Payoff'!E4+'Debt Payoff'!E5+'Debt Payoff'!C2,'Debt Payoff'!E8))))</f>
        <v>0</v>
      </c>
      <c r="F213" s="18">
        <f>IF(F212=0,0,MAX(0,F212*(1+'Debt Payoff'!D11/12)-MIN(F212*(1+'Debt Payoff'!D11/12),IF(COUNTIF(B212:E212,"&gt;0")=0,'Debt Payoff'!E11+'Debt Payoff'!E10+'Debt Payoff'!E4+'Debt Payoff'!E5+'Debt Payoff'!E8+'Debt Payoff'!C2,'Debt Payoff'!E11))))</f>
        <v>0</v>
      </c>
      <c r="G213" s="18">
        <f>IF(G212=0,0,MAX(0,G212*(1+'Debt Payoff'!D6/12)-MIN(G212*(1+'Debt Payoff'!D6/12),IF(COUNTIF(B212:F212,"&gt;0")=0,'Debt Payoff'!E6+'Debt Payoff'!E10+'Debt Payoff'!E4+'Debt Payoff'!E5+'Debt Payoff'!E8+'Debt Payoff'!E11+'Debt Payoff'!C2,'Debt Payoff'!E6))))</f>
        <v>0</v>
      </c>
      <c r="H213" s="18">
        <f>IF(H212=0,0,MAX(0,H212*(1+'Debt Payoff'!D7/12)-MIN(H212*(1+'Debt Payoff'!D7/12),IF(COUNTIF(B212:G212,"&gt;0")=0,'Debt Payoff'!E7+'Debt Payoff'!E10+'Debt Payoff'!E4+'Debt Payoff'!E5+'Debt Payoff'!E8+'Debt Payoff'!E11+'Debt Payoff'!E6+'Debt Payoff'!C2,'Debt Payoff'!E7))))</f>
        <v>0</v>
      </c>
      <c r="I213" s="18">
        <f>IF(I212=0,0,MAX(0,I212*(1+'Debt Payoff'!D9/12)-MIN(I212*(1+'Debt Payoff'!D9/12),IF(COUNTIF(B212:H212,"&gt;0")=0,'Debt Payoff'!E9+'Debt Payoff'!E10+'Debt Payoff'!E4+'Debt Payoff'!E5+'Debt Payoff'!E8+'Debt Payoff'!E11+'Debt Payoff'!E6+'Debt Payoff'!E7+'Debt Payoff'!C2,'Debt Payoff'!E9))))</f>
        <v>0</v>
      </c>
      <c r="J213" s="18">
        <f>IF(B212=0,0,B212*'Debt Payoff'!D10/12)</f>
        <v>0</v>
      </c>
      <c r="K213" s="18">
        <f>IF(C212=0,0,C212*'Debt Payoff'!D4/12)</f>
        <v>0</v>
      </c>
      <c r="L213" s="18">
        <f>IF(D212=0,0,D212*'Debt Payoff'!D5/12)</f>
        <v>0</v>
      </c>
      <c r="M213" s="18">
        <f>IF(E212=0,0,E212*'Debt Payoff'!D8/12)</f>
        <v>0</v>
      </c>
      <c r="N213" s="18">
        <f>IF(F212=0,0,F212*'Debt Payoff'!D11/12)</f>
        <v>0</v>
      </c>
      <c r="O213" s="18">
        <f>IF(G212=0,0,G212*'Debt Payoff'!D6/12)</f>
        <v>0</v>
      </c>
      <c r="P213" s="18">
        <f>IF(H212=0,0,H212*'Debt Payoff'!D7/12)</f>
        <v>0</v>
      </c>
      <c r="Q213" s="18">
        <f>IF(I212=0,0,I212*'Debt Payoff'!D9/12)</f>
        <v>0</v>
      </c>
    </row>
    <row r="214" spans="1:17" x14ac:dyDescent="0.25">
      <c r="A214">
        <v>212</v>
      </c>
      <c r="B214" s="18">
        <f>IF(B213=0,0,MAX(0,B213*(1+'Debt Payoff'!D10/12)-MIN(B213*(1+'Debt Payoff'!D10/12),'Debt Payoff'!E10+'Debt Payoff'!C2)))</f>
        <v>0</v>
      </c>
      <c r="C214" s="18">
        <f>IF(C213=0,0,MAX(0,C213*(1+'Debt Payoff'!D4/12)-MIN(C213*(1+'Debt Payoff'!D4/12),IF(COUNTIF(B213:B213,"&gt;0")=0,'Debt Payoff'!E4+'Debt Payoff'!E10+'Debt Payoff'!C2,'Debt Payoff'!E4))))</f>
        <v>0</v>
      </c>
      <c r="D214" s="18">
        <f>IF(D213=0,0,MAX(0,D213*(1+'Debt Payoff'!D5/12)-MIN(D213*(1+'Debt Payoff'!D5/12),IF(COUNTIF(B213:C213,"&gt;0")=0,'Debt Payoff'!E5+'Debt Payoff'!E10+'Debt Payoff'!E4+'Debt Payoff'!C2,'Debt Payoff'!E5))))</f>
        <v>0</v>
      </c>
      <c r="E214" s="18">
        <f>IF(E213=0,0,MAX(0,E213*(1+'Debt Payoff'!D8/12)-MIN(E213*(1+'Debt Payoff'!D8/12),IF(COUNTIF(B213:D213,"&gt;0")=0,'Debt Payoff'!E8+'Debt Payoff'!E10+'Debt Payoff'!E4+'Debt Payoff'!E5+'Debt Payoff'!C2,'Debt Payoff'!E8))))</f>
        <v>0</v>
      </c>
      <c r="F214" s="18">
        <f>IF(F213=0,0,MAX(0,F213*(1+'Debt Payoff'!D11/12)-MIN(F213*(1+'Debt Payoff'!D11/12),IF(COUNTIF(B213:E213,"&gt;0")=0,'Debt Payoff'!E11+'Debt Payoff'!E10+'Debt Payoff'!E4+'Debt Payoff'!E5+'Debt Payoff'!E8+'Debt Payoff'!C2,'Debt Payoff'!E11))))</f>
        <v>0</v>
      </c>
      <c r="G214" s="18">
        <f>IF(G213=0,0,MAX(0,G213*(1+'Debt Payoff'!D6/12)-MIN(G213*(1+'Debt Payoff'!D6/12),IF(COUNTIF(B213:F213,"&gt;0")=0,'Debt Payoff'!E6+'Debt Payoff'!E10+'Debt Payoff'!E4+'Debt Payoff'!E5+'Debt Payoff'!E8+'Debt Payoff'!E11+'Debt Payoff'!C2,'Debt Payoff'!E6))))</f>
        <v>0</v>
      </c>
      <c r="H214" s="18">
        <f>IF(H213=0,0,MAX(0,H213*(1+'Debt Payoff'!D7/12)-MIN(H213*(1+'Debt Payoff'!D7/12),IF(COUNTIF(B213:G213,"&gt;0")=0,'Debt Payoff'!E7+'Debt Payoff'!E10+'Debt Payoff'!E4+'Debt Payoff'!E5+'Debt Payoff'!E8+'Debt Payoff'!E11+'Debt Payoff'!E6+'Debt Payoff'!C2,'Debt Payoff'!E7))))</f>
        <v>0</v>
      </c>
      <c r="I214" s="18">
        <f>IF(I213=0,0,MAX(0,I213*(1+'Debt Payoff'!D9/12)-MIN(I213*(1+'Debt Payoff'!D9/12),IF(COUNTIF(B213:H213,"&gt;0")=0,'Debt Payoff'!E9+'Debt Payoff'!E10+'Debt Payoff'!E4+'Debt Payoff'!E5+'Debt Payoff'!E8+'Debt Payoff'!E11+'Debt Payoff'!E6+'Debt Payoff'!E7+'Debt Payoff'!C2,'Debt Payoff'!E9))))</f>
        <v>0</v>
      </c>
      <c r="J214" s="18">
        <f>IF(B213=0,0,B213*'Debt Payoff'!D10/12)</f>
        <v>0</v>
      </c>
      <c r="K214" s="18">
        <f>IF(C213=0,0,C213*'Debt Payoff'!D4/12)</f>
        <v>0</v>
      </c>
      <c r="L214" s="18">
        <f>IF(D213=0,0,D213*'Debt Payoff'!D5/12)</f>
        <v>0</v>
      </c>
      <c r="M214" s="18">
        <f>IF(E213=0,0,E213*'Debt Payoff'!D8/12)</f>
        <v>0</v>
      </c>
      <c r="N214" s="18">
        <f>IF(F213=0,0,F213*'Debt Payoff'!D11/12)</f>
        <v>0</v>
      </c>
      <c r="O214" s="18">
        <f>IF(G213=0,0,G213*'Debt Payoff'!D6/12)</f>
        <v>0</v>
      </c>
      <c r="P214" s="18">
        <f>IF(H213=0,0,H213*'Debt Payoff'!D7/12)</f>
        <v>0</v>
      </c>
      <c r="Q214" s="18">
        <f>IF(I213=0,0,I213*'Debt Payoff'!D9/12)</f>
        <v>0</v>
      </c>
    </row>
    <row r="215" spans="1:17" x14ac:dyDescent="0.25">
      <c r="A215">
        <v>213</v>
      </c>
      <c r="B215" s="18">
        <f>IF(B214=0,0,MAX(0,B214*(1+'Debt Payoff'!D10/12)-MIN(B214*(1+'Debt Payoff'!D10/12),'Debt Payoff'!E10+'Debt Payoff'!C2)))</f>
        <v>0</v>
      </c>
      <c r="C215" s="18">
        <f>IF(C214=0,0,MAX(0,C214*(1+'Debt Payoff'!D4/12)-MIN(C214*(1+'Debt Payoff'!D4/12),IF(COUNTIF(B214:B214,"&gt;0")=0,'Debt Payoff'!E4+'Debt Payoff'!E10+'Debt Payoff'!C2,'Debt Payoff'!E4))))</f>
        <v>0</v>
      </c>
      <c r="D215" s="18">
        <f>IF(D214=0,0,MAX(0,D214*(1+'Debt Payoff'!D5/12)-MIN(D214*(1+'Debt Payoff'!D5/12),IF(COUNTIF(B214:C214,"&gt;0")=0,'Debt Payoff'!E5+'Debt Payoff'!E10+'Debt Payoff'!E4+'Debt Payoff'!C2,'Debt Payoff'!E5))))</f>
        <v>0</v>
      </c>
      <c r="E215" s="18">
        <f>IF(E214=0,0,MAX(0,E214*(1+'Debt Payoff'!D8/12)-MIN(E214*(1+'Debt Payoff'!D8/12),IF(COUNTIF(B214:D214,"&gt;0")=0,'Debt Payoff'!E8+'Debt Payoff'!E10+'Debt Payoff'!E4+'Debt Payoff'!E5+'Debt Payoff'!C2,'Debt Payoff'!E8))))</f>
        <v>0</v>
      </c>
      <c r="F215" s="18">
        <f>IF(F214=0,0,MAX(0,F214*(1+'Debt Payoff'!D11/12)-MIN(F214*(1+'Debt Payoff'!D11/12),IF(COUNTIF(B214:E214,"&gt;0")=0,'Debt Payoff'!E11+'Debt Payoff'!E10+'Debt Payoff'!E4+'Debt Payoff'!E5+'Debt Payoff'!E8+'Debt Payoff'!C2,'Debt Payoff'!E11))))</f>
        <v>0</v>
      </c>
      <c r="G215" s="18">
        <f>IF(G214=0,0,MAX(0,G214*(1+'Debt Payoff'!D6/12)-MIN(G214*(1+'Debt Payoff'!D6/12),IF(COUNTIF(B214:F214,"&gt;0")=0,'Debt Payoff'!E6+'Debt Payoff'!E10+'Debt Payoff'!E4+'Debt Payoff'!E5+'Debt Payoff'!E8+'Debt Payoff'!E11+'Debt Payoff'!C2,'Debt Payoff'!E6))))</f>
        <v>0</v>
      </c>
      <c r="H215" s="18">
        <f>IF(H214=0,0,MAX(0,H214*(1+'Debt Payoff'!D7/12)-MIN(H214*(1+'Debt Payoff'!D7/12),IF(COUNTIF(B214:G214,"&gt;0")=0,'Debt Payoff'!E7+'Debt Payoff'!E10+'Debt Payoff'!E4+'Debt Payoff'!E5+'Debt Payoff'!E8+'Debt Payoff'!E11+'Debt Payoff'!E6+'Debt Payoff'!C2,'Debt Payoff'!E7))))</f>
        <v>0</v>
      </c>
      <c r="I215" s="18">
        <f>IF(I214=0,0,MAX(0,I214*(1+'Debt Payoff'!D9/12)-MIN(I214*(1+'Debt Payoff'!D9/12),IF(COUNTIF(B214:H214,"&gt;0")=0,'Debt Payoff'!E9+'Debt Payoff'!E10+'Debt Payoff'!E4+'Debt Payoff'!E5+'Debt Payoff'!E8+'Debt Payoff'!E11+'Debt Payoff'!E6+'Debt Payoff'!E7+'Debt Payoff'!C2,'Debt Payoff'!E9))))</f>
        <v>0</v>
      </c>
      <c r="J215" s="18">
        <f>IF(B214=0,0,B214*'Debt Payoff'!D10/12)</f>
        <v>0</v>
      </c>
      <c r="K215" s="18">
        <f>IF(C214=0,0,C214*'Debt Payoff'!D4/12)</f>
        <v>0</v>
      </c>
      <c r="L215" s="18">
        <f>IF(D214=0,0,D214*'Debt Payoff'!D5/12)</f>
        <v>0</v>
      </c>
      <c r="M215" s="18">
        <f>IF(E214=0,0,E214*'Debt Payoff'!D8/12)</f>
        <v>0</v>
      </c>
      <c r="N215" s="18">
        <f>IF(F214=0,0,F214*'Debt Payoff'!D11/12)</f>
        <v>0</v>
      </c>
      <c r="O215" s="18">
        <f>IF(G214=0,0,G214*'Debt Payoff'!D6/12)</f>
        <v>0</v>
      </c>
      <c r="P215" s="18">
        <f>IF(H214=0,0,H214*'Debt Payoff'!D7/12)</f>
        <v>0</v>
      </c>
      <c r="Q215" s="18">
        <f>IF(I214=0,0,I214*'Debt Payoff'!D9/12)</f>
        <v>0</v>
      </c>
    </row>
    <row r="216" spans="1:17" x14ac:dyDescent="0.25">
      <c r="A216">
        <v>214</v>
      </c>
      <c r="B216" s="18">
        <f>IF(B215=0,0,MAX(0,B215*(1+'Debt Payoff'!D10/12)-MIN(B215*(1+'Debt Payoff'!D10/12),'Debt Payoff'!E10+'Debt Payoff'!C2)))</f>
        <v>0</v>
      </c>
      <c r="C216" s="18">
        <f>IF(C215=0,0,MAX(0,C215*(1+'Debt Payoff'!D4/12)-MIN(C215*(1+'Debt Payoff'!D4/12),IF(COUNTIF(B215:B215,"&gt;0")=0,'Debt Payoff'!E4+'Debt Payoff'!E10+'Debt Payoff'!C2,'Debt Payoff'!E4))))</f>
        <v>0</v>
      </c>
      <c r="D216" s="18">
        <f>IF(D215=0,0,MAX(0,D215*(1+'Debt Payoff'!D5/12)-MIN(D215*(1+'Debt Payoff'!D5/12),IF(COUNTIF(B215:C215,"&gt;0")=0,'Debt Payoff'!E5+'Debt Payoff'!E10+'Debt Payoff'!E4+'Debt Payoff'!C2,'Debt Payoff'!E5))))</f>
        <v>0</v>
      </c>
      <c r="E216" s="18">
        <f>IF(E215=0,0,MAX(0,E215*(1+'Debt Payoff'!D8/12)-MIN(E215*(1+'Debt Payoff'!D8/12),IF(COUNTIF(B215:D215,"&gt;0")=0,'Debt Payoff'!E8+'Debt Payoff'!E10+'Debt Payoff'!E4+'Debt Payoff'!E5+'Debt Payoff'!C2,'Debt Payoff'!E8))))</f>
        <v>0</v>
      </c>
      <c r="F216" s="18">
        <f>IF(F215=0,0,MAX(0,F215*(1+'Debt Payoff'!D11/12)-MIN(F215*(1+'Debt Payoff'!D11/12),IF(COUNTIF(B215:E215,"&gt;0")=0,'Debt Payoff'!E11+'Debt Payoff'!E10+'Debt Payoff'!E4+'Debt Payoff'!E5+'Debt Payoff'!E8+'Debt Payoff'!C2,'Debt Payoff'!E11))))</f>
        <v>0</v>
      </c>
      <c r="G216" s="18">
        <f>IF(G215=0,0,MAX(0,G215*(1+'Debt Payoff'!D6/12)-MIN(G215*(1+'Debt Payoff'!D6/12),IF(COUNTIF(B215:F215,"&gt;0")=0,'Debt Payoff'!E6+'Debt Payoff'!E10+'Debt Payoff'!E4+'Debt Payoff'!E5+'Debt Payoff'!E8+'Debt Payoff'!E11+'Debt Payoff'!C2,'Debt Payoff'!E6))))</f>
        <v>0</v>
      </c>
      <c r="H216" s="18">
        <f>IF(H215=0,0,MAX(0,H215*(1+'Debt Payoff'!D7/12)-MIN(H215*(1+'Debt Payoff'!D7/12),IF(COUNTIF(B215:G215,"&gt;0")=0,'Debt Payoff'!E7+'Debt Payoff'!E10+'Debt Payoff'!E4+'Debt Payoff'!E5+'Debt Payoff'!E8+'Debt Payoff'!E11+'Debt Payoff'!E6+'Debt Payoff'!C2,'Debt Payoff'!E7))))</f>
        <v>0</v>
      </c>
      <c r="I216" s="18">
        <f>IF(I215=0,0,MAX(0,I215*(1+'Debt Payoff'!D9/12)-MIN(I215*(1+'Debt Payoff'!D9/12),IF(COUNTIF(B215:H215,"&gt;0")=0,'Debt Payoff'!E9+'Debt Payoff'!E10+'Debt Payoff'!E4+'Debt Payoff'!E5+'Debt Payoff'!E8+'Debt Payoff'!E11+'Debt Payoff'!E6+'Debt Payoff'!E7+'Debt Payoff'!C2,'Debt Payoff'!E9))))</f>
        <v>0</v>
      </c>
      <c r="J216" s="18">
        <f>IF(B215=0,0,B215*'Debt Payoff'!D10/12)</f>
        <v>0</v>
      </c>
      <c r="K216" s="18">
        <f>IF(C215=0,0,C215*'Debt Payoff'!D4/12)</f>
        <v>0</v>
      </c>
      <c r="L216" s="18">
        <f>IF(D215=0,0,D215*'Debt Payoff'!D5/12)</f>
        <v>0</v>
      </c>
      <c r="M216" s="18">
        <f>IF(E215=0,0,E215*'Debt Payoff'!D8/12)</f>
        <v>0</v>
      </c>
      <c r="N216" s="18">
        <f>IF(F215=0,0,F215*'Debt Payoff'!D11/12)</f>
        <v>0</v>
      </c>
      <c r="O216" s="18">
        <f>IF(G215=0,0,G215*'Debt Payoff'!D6/12)</f>
        <v>0</v>
      </c>
      <c r="P216" s="18">
        <f>IF(H215=0,0,H215*'Debt Payoff'!D7/12)</f>
        <v>0</v>
      </c>
      <c r="Q216" s="18">
        <f>IF(I215=0,0,I215*'Debt Payoff'!D9/12)</f>
        <v>0</v>
      </c>
    </row>
    <row r="217" spans="1:17" x14ac:dyDescent="0.25">
      <c r="A217">
        <v>215</v>
      </c>
      <c r="B217" s="18">
        <f>IF(B216=0,0,MAX(0,B216*(1+'Debt Payoff'!D10/12)-MIN(B216*(1+'Debt Payoff'!D10/12),'Debt Payoff'!E10+'Debt Payoff'!C2)))</f>
        <v>0</v>
      </c>
      <c r="C217" s="18">
        <f>IF(C216=0,0,MAX(0,C216*(1+'Debt Payoff'!D4/12)-MIN(C216*(1+'Debt Payoff'!D4/12),IF(COUNTIF(B216:B216,"&gt;0")=0,'Debt Payoff'!E4+'Debt Payoff'!E10+'Debt Payoff'!C2,'Debt Payoff'!E4))))</f>
        <v>0</v>
      </c>
      <c r="D217" s="18">
        <f>IF(D216=0,0,MAX(0,D216*(1+'Debt Payoff'!D5/12)-MIN(D216*(1+'Debt Payoff'!D5/12),IF(COUNTIF(B216:C216,"&gt;0")=0,'Debt Payoff'!E5+'Debt Payoff'!E10+'Debt Payoff'!E4+'Debt Payoff'!C2,'Debt Payoff'!E5))))</f>
        <v>0</v>
      </c>
      <c r="E217" s="18">
        <f>IF(E216=0,0,MAX(0,E216*(1+'Debt Payoff'!D8/12)-MIN(E216*(1+'Debt Payoff'!D8/12),IF(COUNTIF(B216:D216,"&gt;0")=0,'Debt Payoff'!E8+'Debt Payoff'!E10+'Debt Payoff'!E4+'Debt Payoff'!E5+'Debt Payoff'!C2,'Debt Payoff'!E8))))</f>
        <v>0</v>
      </c>
      <c r="F217" s="18">
        <f>IF(F216=0,0,MAX(0,F216*(1+'Debt Payoff'!D11/12)-MIN(F216*(1+'Debt Payoff'!D11/12),IF(COUNTIF(B216:E216,"&gt;0")=0,'Debt Payoff'!E11+'Debt Payoff'!E10+'Debt Payoff'!E4+'Debt Payoff'!E5+'Debt Payoff'!E8+'Debt Payoff'!C2,'Debt Payoff'!E11))))</f>
        <v>0</v>
      </c>
      <c r="G217" s="18">
        <f>IF(G216=0,0,MAX(0,G216*(1+'Debt Payoff'!D6/12)-MIN(G216*(1+'Debt Payoff'!D6/12),IF(COUNTIF(B216:F216,"&gt;0")=0,'Debt Payoff'!E6+'Debt Payoff'!E10+'Debt Payoff'!E4+'Debt Payoff'!E5+'Debt Payoff'!E8+'Debt Payoff'!E11+'Debt Payoff'!C2,'Debt Payoff'!E6))))</f>
        <v>0</v>
      </c>
      <c r="H217" s="18">
        <f>IF(H216=0,0,MAX(0,H216*(1+'Debt Payoff'!D7/12)-MIN(H216*(1+'Debt Payoff'!D7/12),IF(COUNTIF(B216:G216,"&gt;0")=0,'Debt Payoff'!E7+'Debt Payoff'!E10+'Debt Payoff'!E4+'Debt Payoff'!E5+'Debt Payoff'!E8+'Debt Payoff'!E11+'Debt Payoff'!E6+'Debt Payoff'!C2,'Debt Payoff'!E7))))</f>
        <v>0</v>
      </c>
      <c r="I217" s="18">
        <f>IF(I216=0,0,MAX(0,I216*(1+'Debt Payoff'!D9/12)-MIN(I216*(1+'Debt Payoff'!D9/12),IF(COUNTIF(B216:H216,"&gt;0")=0,'Debt Payoff'!E9+'Debt Payoff'!E10+'Debt Payoff'!E4+'Debt Payoff'!E5+'Debt Payoff'!E8+'Debt Payoff'!E11+'Debt Payoff'!E6+'Debt Payoff'!E7+'Debt Payoff'!C2,'Debt Payoff'!E9))))</f>
        <v>0</v>
      </c>
      <c r="J217" s="18">
        <f>IF(B216=0,0,B216*'Debt Payoff'!D10/12)</f>
        <v>0</v>
      </c>
      <c r="K217" s="18">
        <f>IF(C216=0,0,C216*'Debt Payoff'!D4/12)</f>
        <v>0</v>
      </c>
      <c r="L217" s="18">
        <f>IF(D216=0,0,D216*'Debt Payoff'!D5/12)</f>
        <v>0</v>
      </c>
      <c r="M217" s="18">
        <f>IF(E216=0,0,E216*'Debt Payoff'!D8/12)</f>
        <v>0</v>
      </c>
      <c r="N217" s="18">
        <f>IF(F216=0,0,F216*'Debt Payoff'!D11/12)</f>
        <v>0</v>
      </c>
      <c r="O217" s="18">
        <f>IF(G216=0,0,G216*'Debt Payoff'!D6/12)</f>
        <v>0</v>
      </c>
      <c r="P217" s="18">
        <f>IF(H216=0,0,H216*'Debt Payoff'!D7/12)</f>
        <v>0</v>
      </c>
      <c r="Q217" s="18">
        <f>IF(I216=0,0,I216*'Debt Payoff'!D9/12)</f>
        <v>0</v>
      </c>
    </row>
    <row r="218" spans="1:17" x14ac:dyDescent="0.25">
      <c r="A218">
        <v>216</v>
      </c>
      <c r="B218" s="18">
        <f>IF(B217=0,0,MAX(0,B217*(1+'Debt Payoff'!D10/12)-MIN(B217*(1+'Debt Payoff'!D10/12),'Debt Payoff'!E10+'Debt Payoff'!C2)))</f>
        <v>0</v>
      </c>
      <c r="C218" s="18">
        <f>IF(C217=0,0,MAX(0,C217*(1+'Debt Payoff'!D4/12)-MIN(C217*(1+'Debt Payoff'!D4/12),IF(COUNTIF(B217:B217,"&gt;0")=0,'Debt Payoff'!E4+'Debt Payoff'!E10+'Debt Payoff'!C2,'Debt Payoff'!E4))))</f>
        <v>0</v>
      </c>
      <c r="D218" s="18">
        <f>IF(D217=0,0,MAX(0,D217*(1+'Debt Payoff'!D5/12)-MIN(D217*(1+'Debt Payoff'!D5/12),IF(COUNTIF(B217:C217,"&gt;0")=0,'Debt Payoff'!E5+'Debt Payoff'!E10+'Debt Payoff'!E4+'Debt Payoff'!C2,'Debt Payoff'!E5))))</f>
        <v>0</v>
      </c>
      <c r="E218" s="18">
        <f>IF(E217=0,0,MAX(0,E217*(1+'Debt Payoff'!D8/12)-MIN(E217*(1+'Debt Payoff'!D8/12),IF(COUNTIF(B217:D217,"&gt;0")=0,'Debt Payoff'!E8+'Debt Payoff'!E10+'Debt Payoff'!E4+'Debt Payoff'!E5+'Debt Payoff'!C2,'Debt Payoff'!E8))))</f>
        <v>0</v>
      </c>
      <c r="F218" s="18">
        <f>IF(F217=0,0,MAX(0,F217*(1+'Debt Payoff'!D11/12)-MIN(F217*(1+'Debt Payoff'!D11/12),IF(COUNTIF(B217:E217,"&gt;0")=0,'Debt Payoff'!E11+'Debt Payoff'!E10+'Debt Payoff'!E4+'Debt Payoff'!E5+'Debt Payoff'!E8+'Debt Payoff'!C2,'Debt Payoff'!E11))))</f>
        <v>0</v>
      </c>
      <c r="G218" s="18">
        <f>IF(G217=0,0,MAX(0,G217*(1+'Debt Payoff'!D6/12)-MIN(G217*(1+'Debt Payoff'!D6/12),IF(COUNTIF(B217:F217,"&gt;0")=0,'Debt Payoff'!E6+'Debt Payoff'!E10+'Debt Payoff'!E4+'Debt Payoff'!E5+'Debt Payoff'!E8+'Debt Payoff'!E11+'Debt Payoff'!C2,'Debt Payoff'!E6))))</f>
        <v>0</v>
      </c>
      <c r="H218" s="18">
        <f>IF(H217=0,0,MAX(0,H217*(1+'Debt Payoff'!D7/12)-MIN(H217*(1+'Debt Payoff'!D7/12),IF(COUNTIF(B217:G217,"&gt;0")=0,'Debt Payoff'!E7+'Debt Payoff'!E10+'Debt Payoff'!E4+'Debt Payoff'!E5+'Debt Payoff'!E8+'Debt Payoff'!E11+'Debt Payoff'!E6+'Debt Payoff'!C2,'Debt Payoff'!E7))))</f>
        <v>0</v>
      </c>
      <c r="I218" s="18">
        <f>IF(I217=0,0,MAX(0,I217*(1+'Debt Payoff'!D9/12)-MIN(I217*(1+'Debt Payoff'!D9/12),IF(COUNTIF(B217:H217,"&gt;0")=0,'Debt Payoff'!E9+'Debt Payoff'!E10+'Debt Payoff'!E4+'Debt Payoff'!E5+'Debt Payoff'!E8+'Debt Payoff'!E11+'Debt Payoff'!E6+'Debt Payoff'!E7+'Debt Payoff'!C2,'Debt Payoff'!E9))))</f>
        <v>0</v>
      </c>
      <c r="J218" s="18">
        <f>IF(B217=0,0,B217*'Debt Payoff'!D10/12)</f>
        <v>0</v>
      </c>
      <c r="K218" s="18">
        <f>IF(C217=0,0,C217*'Debt Payoff'!D4/12)</f>
        <v>0</v>
      </c>
      <c r="L218" s="18">
        <f>IF(D217=0,0,D217*'Debt Payoff'!D5/12)</f>
        <v>0</v>
      </c>
      <c r="M218" s="18">
        <f>IF(E217=0,0,E217*'Debt Payoff'!D8/12)</f>
        <v>0</v>
      </c>
      <c r="N218" s="18">
        <f>IF(F217=0,0,F217*'Debt Payoff'!D11/12)</f>
        <v>0</v>
      </c>
      <c r="O218" s="18">
        <f>IF(G217=0,0,G217*'Debt Payoff'!D6/12)</f>
        <v>0</v>
      </c>
      <c r="P218" s="18">
        <f>IF(H217=0,0,H217*'Debt Payoff'!D7/12)</f>
        <v>0</v>
      </c>
      <c r="Q218" s="18">
        <f>IF(I217=0,0,I217*'Debt Payoff'!D9/12)</f>
        <v>0</v>
      </c>
    </row>
    <row r="219" spans="1:17" x14ac:dyDescent="0.25">
      <c r="A219">
        <v>217</v>
      </c>
      <c r="B219" s="18">
        <f>IF(B218=0,0,MAX(0,B218*(1+'Debt Payoff'!D10/12)-MIN(B218*(1+'Debt Payoff'!D10/12),'Debt Payoff'!E10+'Debt Payoff'!C2)))</f>
        <v>0</v>
      </c>
      <c r="C219" s="18">
        <f>IF(C218=0,0,MAX(0,C218*(1+'Debt Payoff'!D4/12)-MIN(C218*(1+'Debt Payoff'!D4/12),IF(COUNTIF(B218:B218,"&gt;0")=0,'Debt Payoff'!E4+'Debt Payoff'!E10+'Debt Payoff'!C2,'Debt Payoff'!E4))))</f>
        <v>0</v>
      </c>
      <c r="D219" s="18">
        <f>IF(D218=0,0,MAX(0,D218*(1+'Debt Payoff'!D5/12)-MIN(D218*(1+'Debt Payoff'!D5/12),IF(COUNTIF(B218:C218,"&gt;0")=0,'Debt Payoff'!E5+'Debt Payoff'!E10+'Debt Payoff'!E4+'Debt Payoff'!C2,'Debt Payoff'!E5))))</f>
        <v>0</v>
      </c>
      <c r="E219" s="18">
        <f>IF(E218=0,0,MAX(0,E218*(1+'Debt Payoff'!D8/12)-MIN(E218*(1+'Debt Payoff'!D8/12),IF(COUNTIF(B218:D218,"&gt;0")=0,'Debt Payoff'!E8+'Debt Payoff'!E10+'Debt Payoff'!E4+'Debt Payoff'!E5+'Debt Payoff'!C2,'Debt Payoff'!E8))))</f>
        <v>0</v>
      </c>
      <c r="F219" s="18">
        <f>IF(F218=0,0,MAX(0,F218*(1+'Debt Payoff'!D11/12)-MIN(F218*(1+'Debt Payoff'!D11/12),IF(COUNTIF(B218:E218,"&gt;0")=0,'Debt Payoff'!E11+'Debt Payoff'!E10+'Debt Payoff'!E4+'Debt Payoff'!E5+'Debt Payoff'!E8+'Debt Payoff'!C2,'Debt Payoff'!E11))))</f>
        <v>0</v>
      </c>
      <c r="G219" s="18">
        <f>IF(G218=0,0,MAX(0,G218*(1+'Debt Payoff'!D6/12)-MIN(G218*(1+'Debt Payoff'!D6/12),IF(COUNTIF(B218:F218,"&gt;0")=0,'Debt Payoff'!E6+'Debt Payoff'!E10+'Debt Payoff'!E4+'Debt Payoff'!E5+'Debt Payoff'!E8+'Debt Payoff'!E11+'Debt Payoff'!C2,'Debt Payoff'!E6))))</f>
        <v>0</v>
      </c>
      <c r="H219" s="18">
        <f>IF(H218=0,0,MAX(0,H218*(1+'Debt Payoff'!D7/12)-MIN(H218*(1+'Debt Payoff'!D7/12),IF(COUNTIF(B218:G218,"&gt;0")=0,'Debt Payoff'!E7+'Debt Payoff'!E10+'Debt Payoff'!E4+'Debt Payoff'!E5+'Debt Payoff'!E8+'Debt Payoff'!E11+'Debt Payoff'!E6+'Debt Payoff'!C2,'Debt Payoff'!E7))))</f>
        <v>0</v>
      </c>
      <c r="I219" s="18">
        <f>IF(I218=0,0,MAX(0,I218*(1+'Debt Payoff'!D9/12)-MIN(I218*(1+'Debt Payoff'!D9/12),IF(COUNTIF(B218:H218,"&gt;0")=0,'Debt Payoff'!E9+'Debt Payoff'!E10+'Debt Payoff'!E4+'Debt Payoff'!E5+'Debt Payoff'!E8+'Debt Payoff'!E11+'Debt Payoff'!E6+'Debt Payoff'!E7+'Debt Payoff'!C2,'Debt Payoff'!E9))))</f>
        <v>0</v>
      </c>
      <c r="J219" s="18">
        <f>IF(B218=0,0,B218*'Debt Payoff'!D10/12)</f>
        <v>0</v>
      </c>
      <c r="K219" s="18">
        <f>IF(C218=0,0,C218*'Debt Payoff'!D4/12)</f>
        <v>0</v>
      </c>
      <c r="L219" s="18">
        <f>IF(D218=0,0,D218*'Debt Payoff'!D5/12)</f>
        <v>0</v>
      </c>
      <c r="M219" s="18">
        <f>IF(E218=0,0,E218*'Debt Payoff'!D8/12)</f>
        <v>0</v>
      </c>
      <c r="N219" s="18">
        <f>IF(F218=0,0,F218*'Debt Payoff'!D11/12)</f>
        <v>0</v>
      </c>
      <c r="O219" s="18">
        <f>IF(G218=0,0,G218*'Debt Payoff'!D6/12)</f>
        <v>0</v>
      </c>
      <c r="P219" s="18">
        <f>IF(H218=0,0,H218*'Debt Payoff'!D7/12)</f>
        <v>0</v>
      </c>
      <c r="Q219" s="18">
        <f>IF(I218=0,0,I218*'Debt Payoff'!D9/12)</f>
        <v>0</v>
      </c>
    </row>
    <row r="220" spans="1:17" x14ac:dyDescent="0.25">
      <c r="A220">
        <v>218</v>
      </c>
      <c r="B220" s="18">
        <f>IF(B219=0,0,MAX(0,B219*(1+'Debt Payoff'!D10/12)-MIN(B219*(1+'Debt Payoff'!D10/12),'Debt Payoff'!E10+'Debt Payoff'!C2)))</f>
        <v>0</v>
      </c>
      <c r="C220" s="18">
        <f>IF(C219=0,0,MAX(0,C219*(1+'Debt Payoff'!D4/12)-MIN(C219*(1+'Debt Payoff'!D4/12),IF(COUNTIF(B219:B219,"&gt;0")=0,'Debt Payoff'!E4+'Debt Payoff'!E10+'Debt Payoff'!C2,'Debt Payoff'!E4))))</f>
        <v>0</v>
      </c>
      <c r="D220" s="18">
        <f>IF(D219=0,0,MAX(0,D219*(1+'Debt Payoff'!D5/12)-MIN(D219*(1+'Debt Payoff'!D5/12),IF(COUNTIF(B219:C219,"&gt;0")=0,'Debt Payoff'!E5+'Debt Payoff'!E10+'Debt Payoff'!E4+'Debt Payoff'!C2,'Debt Payoff'!E5))))</f>
        <v>0</v>
      </c>
      <c r="E220" s="18">
        <f>IF(E219=0,0,MAX(0,E219*(1+'Debt Payoff'!D8/12)-MIN(E219*(1+'Debt Payoff'!D8/12),IF(COUNTIF(B219:D219,"&gt;0")=0,'Debt Payoff'!E8+'Debt Payoff'!E10+'Debt Payoff'!E4+'Debt Payoff'!E5+'Debt Payoff'!C2,'Debt Payoff'!E8))))</f>
        <v>0</v>
      </c>
      <c r="F220" s="18">
        <f>IF(F219=0,0,MAX(0,F219*(1+'Debt Payoff'!D11/12)-MIN(F219*(1+'Debt Payoff'!D11/12),IF(COUNTIF(B219:E219,"&gt;0")=0,'Debt Payoff'!E11+'Debt Payoff'!E10+'Debt Payoff'!E4+'Debt Payoff'!E5+'Debt Payoff'!E8+'Debt Payoff'!C2,'Debt Payoff'!E11))))</f>
        <v>0</v>
      </c>
      <c r="G220" s="18">
        <f>IF(G219=0,0,MAX(0,G219*(1+'Debt Payoff'!D6/12)-MIN(G219*(1+'Debt Payoff'!D6/12),IF(COUNTIF(B219:F219,"&gt;0")=0,'Debt Payoff'!E6+'Debt Payoff'!E10+'Debt Payoff'!E4+'Debt Payoff'!E5+'Debt Payoff'!E8+'Debt Payoff'!E11+'Debt Payoff'!C2,'Debt Payoff'!E6))))</f>
        <v>0</v>
      </c>
      <c r="H220" s="18">
        <f>IF(H219=0,0,MAX(0,H219*(1+'Debt Payoff'!D7/12)-MIN(H219*(1+'Debt Payoff'!D7/12),IF(COUNTIF(B219:G219,"&gt;0")=0,'Debt Payoff'!E7+'Debt Payoff'!E10+'Debt Payoff'!E4+'Debt Payoff'!E5+'Debt Payoff'!E8+'Debt Payoff'!E11+'Debt Payoff'!E6+'Debt Payoff'!C2,'Debt Payoff'!E7))))</f>
        <v>0</v>
      </c>
      <c r="I220" s="18">
        <f>IF(I219=0,0,MAX(0,I219*(1+'Debt Payoff'!D9/12)-MIN(I219*(1+'Debt Payoff'!D9/12),IF(COUNTIF(B219:H219,"&gt;0")=0,'Debt Payoff'!E9+'Debt Payoff'!E10+'Debt Payoff'!E4+'Debt Payoff'!E5+'Debt Payoff'!E8+'Debt Payoff'!E11+'Debt Payoff'!E6+'Debt Payoff'!E7+'Debt Payoff'!C2,'Debt Payoff'!E9))))</f>
        <v>0</v>
      </c>
      <c r="J220" s="18">
        <f>IF(B219=0,0,B219*'Debt Payoff'!D10/12)</f>
        <v>0</v>
      </c>
      <c r="K220" s="18">
        <f>IF(C219=0,0,C219*'Debt Payoff'!D4/12)</f>
        <v>0</v>
      </c>
      <c r="L220" s="18">
        <f>IF(D219=0,0,D219*'Debt Payoff'!D5/12)</f>
        <v>0</v>
      </c>
      <c r="M220" s="18">
        <f>IF(E219=0,0,E219*'Debt Payoff'!D8/12)</f>
        <v>0</v>
      </c>
      <c r="N220" s="18">
        <f>IF(F219=0,0,F219*'Debt Payoff'!D11/12)</f>
        <v>0</v>
      </c>
      <c r="O220" s="18">
        <f>IF(G219=0,0,G219*'Debt Payoff'!D6/12)</f>
        <v>0</v>
      </c>
      <c r="P220" s="18">
        <f>IF(H219=0,0,H219*'Debt Payoff'!D7/12)</f>
        <v>0</v>
      </c>
      <c r="Q220" s="18">
        <f>IF(I219=0,0,I219*'Debt Payoff'!D9/12)</f>
        <v>0</v>
      </c>
    </row>
    <row r="221" spans="1:17" x14ac:dyDescent="0.25">
      <c r="A221">
        <v>219</v>
      </c>
      <c r="B221" s="18">
        <f>IF(B220=0,0,MAX(0,B220*(1+'Debt Payoff'!D10/12)-MIN(B220*(1+'Debt Payoff'!D10/12),'Debt Payoff'!E10+'Debt Payoff'!C2)))</f>
        <v>0</v>
      </c>
      <c r="C221" s="18">
        <f>IF(C220=0,0,MAX(0,C220*(1+'Debt Payoff'!D4/12)-MIN(C220*(1+'Debt Payoff'!D4/12),IF(COUNTIF(B220:B220,"&gt;0")=0,'Debt Payoff'!E4+'Debt Payoff'!E10+'Debt Payoff'!C2,'Debt Payoff'!E4))))</f>
        <v>0</v>
      </c>
      <c r="D221" s="18">
        <f>IF(D220=0,0,MAX(0,D220*(1+'Debt Payoff'!D5/12)-MIN(D220*(1+'Debt Payoff'!D5/12),IF(COUNTIF(B220:C220,"&gt;0")=0,'Debt Payoff'!E5+'Debt Payoff'!E10+'Debt Payoff'!E4+'Debt Payoff'!C2,'Debt Payoff'!E5))))</f>
        <v>0</v>
      </c>
      <c r="E221" s="18">
        <f>IF(E220=0,0,MAX(0,E220*(1+'Debt Payoff'!D8/12)-MIN(E220*(1+'Debt Payoff'!D8/12),IF(COUNTIF(B220:D220,"&gt;0")=0,'Debt Payoff'!E8+'Debt Payoff'!E10+'Debt Payoff'!E4+'Debt Payoff'!E5+'Debt Payoff'!C2,'Debt Payoff'!E8))))</f>
        <v>0</v>
      </c>
      <c r="F221" s="18">
        <f>IF(F220=0,0,MAX(0,F220*(1+'Debt Payoff'!D11/12)-MIN(F220*(1+'Debt Payoff'!D11/12),IF(COUNTIF(B220:E220,"&gt;0")=0,'Debt Payoff'!E11+'Debt Payoff'!E10+'Debt Payoff'!E4+'Debt Payoff'!E5+'Debt Payoff'!E8+'Debt Payoff'!C2,'Debt Payoff'!E11))))</f>
        <v>0</v>
      </c>
      <c r="G221" s="18">
        <f>IF(G220=0,0,MAX(0,G220*(1+'Debt Payoff'!D6/12)-MIN(G220*(1+'Debt Payoff'!D6/12),IF(COUNTIF(B220:F220,"&gt;0")=0,'Debt Payoff'!E6+'Debt Payoff'!E10+'Debt Payoff'!E4+'Debt Payoff'!E5+'Debt Payoff'!E8+'Debt Payoff'!E11+'Debt Payoff'!C2,'Debt Payoff'!E6))))</f>
        <v>0</v>
      </c>
      <c r="H221" s="18">
        <f>IF(H220=0,0,MAX(0,H220*(1+'Debt Payoff'!D7/12)-MIN(H220*(1+'Debt Payoff'!D7/12),IF(COUNTIF(B220:G220,"&gt;0")=0,'Debt Payoff'!E7+'Debt Payoff'!E10+'Debt Payoff'!E4+'Debt Payoff'!E5+'Debt Payoff'!E8+'Debt Payoff'!E11+'Debt Payoff'!E6+'Debt Payoff'!C2,'Debt Payoff'!E7))))</f>
        <v>0</v>
      </c>
      <c r="I221" s="18">
        <f>IF(I220=0,0,MAX(0,I220*(1+'Debt Payoff'!D9/12)-MIN(I220*(1+'Debt Payoff'!D9/12),IF(COUNTIF(B220:H220,"&gt;0")=0,'Debt Payoff'!E9+'Debt Payoff'!E10+'Debt Payoff'!E4+'Debt Payoff'!E5+'Debt Payoff'!E8+'Debt Payoff'!E11+'Debt Payoff'!E6+'Debt Payoff'!E7+'Debt Payoff'!C2,'Debt Payoff'!E9))))</f>
        <v>0</v>
      </c>
      <c r="J221" s="18">
        <f>IF(B220=0,0,B220*'Debt Payoff'!D10/12)</f>
        <v>0</v>
      </c>
      <c r="K221" s="18">
        <f>IF(C220=0,0,C220*'Debt Payoff'!D4/12)</f>
        <v>0</v>
      </c>
      <c r="L221" s="18">
        <f>IF(D220=0,0,D220*'Debt Payoff'!D5/12)</f>
        <v>0</v>
      </c>
      <c r="M221" s="18">
        <f>IF(E220=0,0,E220*'Debt Payoff'!D8/12)</f>
        <v>0</v>
      </c>
      <c r="N221" s="18">
        <f>IF(F220=0,0,F220*'Debt Payoff'!D11/12)</f>
        <v>0</v>
      </c>
      <c r="O221" s="18">
        <f>IF(G220=0,0,G220*'Debt Payoff'!D6/12)</f>
        <v>0</v>
      </c>
      <c r="P221" s="18">
        <f>IF(H220=0,0,H220*'Debt Payoff'!D7/12)</f>
        <v>0</v>
      </c>
      <c r="Q221" s="18">
        <f>IF(I220=0,0,I220*'Debt Payoff'!D9/12)</f>
        <v>0</v>
      </c>
    </row>
    <row r="222" spans="1:17" x14ac:dyDescent="0.25">
      <c r="A222">
        <v>220</v>
      </c>
      <c r="B222" s="18">
        <f>IF(B221=0,0,MAX(0,B221*(1+'Debt Payoff'!D10/12)-MIN(B221*(1+'Debt Payoff'!D10/12),'Debt Payoff'!E10+'Debt Payoff'!C2)))</f>
        <v>0</v>
      </c>
      <c r="C222" s="18">
        <f>IF(C221=0,0,MAX(0,C221*(1+'Debt Payoff'!D4/12)-MIN(C221*(1+'Debt Payoff'!D4/12),IF(COUNTIF(B221:B221,"&gt;0")=0,'Debt Payoff'!E4+'Debt Payoff'!E10+'Debt Payoff'!C2,'Debt Payoff'!E4))))</f>
        <v>0</v>
      </c>
      <c r="D222" s="18">
        <f>IF(D221=0,0,MAX(0,D221*(1+'Debt Payoff'!D5/12)-MIN(D221*(1+'Debt Payoff'!D5/12),IF(COUNTIF(B221:C221,"&gt;0")=0,'Debt Payoff'!E5+'Debt Payoff'!E10+'Debt Payoff'!E4+'Debt Payoff'!C2,'Debt Payoff'!E5))))</f>
        <v>0</v>
      </c>
      <c r="E222" s="18">
        <f>IF(E221=0,0,MAX(0,E221*(1+'Debt Payoff'!D8/12)-MIN(E221*(1+'Debt Payoff'!D8/12),IF(COUNTIF(B221:D221,"&gt;0")=0,'Debt Payoff'!E8+'Debt Payoff'!E10+'Debt Payoff'!E4+'Debt Payoff'!E5+'Debt Payoff'!C2,'Debt Payoff'!E8))))</f>
        <v>0</v>
      </c>
      <c r="F222" s="18">
        <f>IF(F221=0,0,MAX(0,F221*(1+'Debt Payoff'!D11/12)-MIN(F221*(1+'Debt Payoff'!D11/12),IF(COUNTIF(B221:E221,"&gt;0")=0,'Debt Payoff'!E11+'Debt Payoff'!E10+'Debt Payoff'!E4+'Debt Payoff'!E5+'Debt Payoff'!E8+'Debt Payoff'!C2,'Debt Payoff'!E11))))</f>
        <v>0</v>
      </c>
      <c r="G222" s="18">
        <f>IF(G221=0,0,MAX(0,G221*(1+'Debt Payoff'!D6/12)-MIN(G221*(1+'Debt Payoff'!D6/12),IF(COUNTIF(B221:F221,"&gt;0")=0,'Debt Payoff'!E6+'Debt Payoff'!E10+'Debt Payoff'!E4+'Debt Payoff'!E5+'Debt Payoff'!E8+'Debt Payoff'!E11+'Debt Payoff'!C2,'Debt Payoff'!E6))))</f>
        <v>0</v>
      </c>
      <c r="H222" s="18">
        <f>IF(H221=0,0,MAX(0,H221*(1+'Debt Payoff'!D7/12)-MIN(H221*(1+'Debt Payoff'!D7/12),IF(COUNTIF(B221:G221,"&gt;0")=0,'Debt Payoff'!E7+'Debt Payoff'!E10+'Debt Payoff'!E4+'Debt Payoff'!E5+'Debt Payoff'!E8+'Debt Payoff'!E11+'Debt Payoff'!E6+'Debt Payoff'!C2,'Debt Payoff'!E7))))</f>
        <v>0</v>
      </c>
      <c r="I222" s="18">
        <f>IF(I221=0,0,MAX(0,I221*(1+'Debt Payoff'!D9/12)-MIN(I221*(1+'Debt Payoff'!D9/12),IF(COUNTIF(B221:H221,"&gt;0")=0,'Debt Payoff'!E9+'Debt Payoff'!E10+'Debt Payoff'!E4+'Debt Payoff'!E5+'Debt Payoff'!E8+'Debt Payoff'!E11+'Debt Payoff'!E6+'Debt Payoff'!E7+'Debt Payoff'!C2,'Debt Payoff'!E9))))</f>
        <v>0</v>
      </c>
      <c r="J222" s="18">
        <f>IF(B221=0,0,B221*'Debt Payoff'!D10/12)</f>
        <v>0</v>
      </c>
      <c r="K222" s="18">
        <f>IF(C221=0,0,C221*'Debt Payoff'!D4/12)</f>
        <v>0</v>
      </c>
      <c r="L222" s="18">
        <f>IF(D221=0,0,D221*'Debt Payoff'!D5/12)</f>
        <v>0</v>
      </c>
      <c r="M222" s="18">
        <f>IF(E221=0,0,E221*'Debt Payoff'!D8/12)</f>
        <v>0</v>
      </c>
      <c r="N222" s="18">
        <f>IF(F221=0,0,F221*'Debt Payoff'!D11/12)</f>
        <v>0</v>
      </c>
      <c r="O222" s="18">
        <f>IF(G221=0,0,G221*'Debt Payoff'!D6/12)</f>
        <v>0</v>
      </c>
      <c r="P222" s="18">
        <f>IF(H221=0,0,H221*'Debt Payoff'!D7/12)</f>
        <v>0</v>
      </c>
      <c r="Q222" s="18">
        <f>IF(I221=0,0,I221*'Debt Payoff'!D9/12)</f>
        <v>0</v>
      </c>
    </row>
    <row r="223" spans="1:17" x14ac:dyDescent="0.25">
      <c r="A223">
        <v>221</v>
      </c>
      <c r="B223" s="18">
        <f>IF(B222=0,0,MAX(0,B222*(1+'Debt Payoff'!D10/12)-MIN(B222*(1+'Debt Payoff'!D10/12),'Debt Payoff'!E10+'Debt Payoff'!C2)))</f>
        <v>0</v>
      </c>
      <c r="C223" s="18">
        <f>IF(C222=0,0,MAX(0,C222*(1+'Debt Payoff'!D4/12)-MIN(C222*(1+'Debt Payoff'!D4/12),IF(COUNTIF(B222:B222,"&gt;0")=0,'Debt Payoff'!E4+'Debt Payoff'!E10+'Debt Payoff'!C2,'Debt Payoff'!E4))))</f>
        <v>0</v>
      </c>
      <c r="D223" s="18">
        <f>IF(D222=0,0,MAX(0,D222*(1+'Debt Payoff'!D5/12)-MIN(D222*(1+'Debt Payoff'!D5/12),IF(COUNTIF(B222:C222,"&gt;0")=0,'Debt Payoff'!E5+'Debt Payoff'!E10+'Debt Payoff'!E4+'Debt Payoff'!C2,'Debt Payoff'!E5))))</f>
        <v>0</v>
      </c>
      <c r="E223" s="18">
        <f>IF(E222=0,0,MAX(0,E222*(1+'Debt Payoff'!D8/12)-MIN(E222*(1+'Debt Payoff'!D8/12),IF(COUNTIF(B222:D222,"&gt;0")=0,'Debt Payoff'!E8+'Debt Payoff'!E10+'Debt Payoff'!E4+'Debt Payoff'!E5+'Debt Payoff'!C2,'Debt Payoff'!E8))))</f>
        <v>0</v>
      </c>
      <c r="F223" s="18">
        <f>IF(F222=0,0,MAX(0,F222*(1+'Debt Payoff'!D11/12)-MIN(F222*(1+'Debt Payoff'!D11/12),IF(COUNTIF(B222:E222,"&gt;0")=0,'Debt Payoff'!E11+'Debt Payoff'!E10+'Debt Payoff'!E4+'Debt Payoff'!E5+'Debt Payoff'!E8+'Debt Payoff'!C2,'Debt Payoff'!E11))))</f>
        <v>0</v>
      </c>
      <c r="G223" s="18">
        <f>IF(G222=0,0,MAX(0,G222*(1+'Debt Payoff'!D6/12)-MIN(G222*(1+'Debt Payoff'!D6/12),IF(COUNTIF(B222:F222,"&gt;0")=0,'Debt Payoff'!E6+'Debt Payoff'!E10+'Debt Payoff'!E4+'Debt Payoff'!E5+'Debt Payoff'!E8+'Debt Payoff'!E11+'Debt Payoff'!C2,'Debt Payoff'!E6))))</f>
        <v>0</v>
      </c>
      <c r="H223" s="18">
        <f>IF(H222=0,0,MAX(0,H222*(1+'Debt Payoff'!D7/12)-MIN(H222*(1+'Debt Payoff'!D7/12),IF(COUNTIF(B222:G222,"&gt;0")=0,'Debt Payoff'!E7+'Debt Payoff'!E10+'Debt Payoff'!E4+'Debt Payoff'!E5+'Debt Payoff'!E8+'Debt Payoff'!E11+'Debt Payoff'!E6+'Debt Payoff'!C2,'Debt Payoff'!E7))))</f>
        <v>0</v>
      </c>
      <c r="I223" s="18">
        <f>IF(I222=0,0,MAX(0,I222*(1+'Debt Payoff'!D9/12)-MIN(I222*(1+'Debt Payoff'!D9/12),IF(COUNTIF(B222:H222,"&gt;0")=0,'Debt Payoff'!E9+'Debt Payoff'!E10+'Debt Payoff'!E4+'Debt Payoff'!E5+'Debt Payoff'!E8+'Debt Payoff'!E11+'Debt Payoff'!E6+'Debt Payoff'!E7+'Debt Payoff'!C2,'Debt Payoff'!E9))))</f>
        <v>0</v>
      </c>
      <c r="J223" s="18">
        <f>IF(B222=0,0,B222*'Debt Payoff'!D10/12)</f>
        <v>0</v>
      </c>
      <c r="K223" s="18">
        <f>IF(C222=0,0,C222*'Debt Payoff'!D4/12)</f>
        <v>0</v>
      </c>
      <c r="L223" s="18">
        <f>IF(D222=0,0,D222*'Debt Payoff'!D5/12)</f>
        <v>0</v>
      </c>
      <c r="M223" s="18">
        <f>IF(E222=0,0,E222*'Debt Payoff'!D8/12)</f>
        <v>0</v>
      </c>
      <c r="N223" s="18">
        <f>IF(F222=0,0,F222*'Debt Payoff'!D11/12)</f>
        <v>0</v>
      </c>
      <c r="O223" s="18">
        <f>IF(G222=0,0,G222*'Debt Payoff'!D6/12)</f>
        <v>0</v>
      </c>
      <c r="P223" s="18">
        <f>IF(H222=0,0,H222*'Debt Payoff'!D7/12)</f>
        <v>0</v>
      </c>
      <c r="Q223" s="18">
        <f>IF(I222=0,0,I222*'Debt Payoff'!D9/12)</f>
        <v>0</v>
      </c>
    </row>
    <row r="224" spans="1:17" x14ac:dyDescent="0.25">
      <c r="A224">
        <v>222</v>
      </c>
      <c r="B224" s="18">
        <f>IF(B223=0,0,MAX(0,B223*(1+'Debt Payoff'!D10/12)-MIN(B223*(1+'Debt Payoff'!D10/12),'Debt Payoff'!E10+'Debt Payoff'!C2)))</f>
        <v>0</v>
      </c>
      <c r="C224" s="18">
        <f>IF(C223=0,0,MAX(0,C223*(1+'Debt Payoff'!D4/12)-MIN(C223*(1+'Debt Payoff'!D4/12),IF(COUNTIF(B223:B223,"&gt;0")=0,'Debt Payoff'!E4+'Debt Payoff'!E10+'Debt Payoff'!C2,'Debt Payoff'!E4))))</f>
        <v>0</v>
      </c>
      <c r="D224" s="18">
        <f>IF(D223=0,0,MAX(0,D223*(1+'Debt Payoff'!D5/12)-MIN(D223*(1+'Debt Payoff'!D5/12),IF(COUNTIF(B223:C223,"&gt;0")=0,'Debt Payoff'!E5+'Debt Payoff'!E10+'Debt Payoff'!E4+'Debt Payoff'!C2,'Debt Payoff'!E5))))</f>
        <v>0</v>
      </c>
      <c r="E224" s="18">
        <f>IF(E223=0,0,MAX(0,E223*(1+'Debt Payoff'!D8/12)-MIN(E223*(1+'Debt Payoff'!D8/12),IF(COUNTIF(B223:D223,"&gt;0")=0,'Debt Payoff'!E8+'Debt Payoff'!E10+'Debt Payoff'!E4+'Debt Payoff'!E5+'Debt Payoff'!C2,'Debt Payoff'!E8))))</f>
        <v>0</v>
      </c>
      <c r="F224" s="18">
        <f>IF(F223=0,0,MAX(0,F223*(1+'Debt Payoff'!D11/12)-MIN(F223*(1+'Debt Payoff'!D11/12),IF(COUNTIF(B223:E223,"&gt;0")=0,'Debt Payoff'!E11+'Debt Payoff'!E10+'Debt Payoff'!E4+'Debt Payoff'!E5+'Debt Payoff'!E8+'Debt Payoff'!C2,'Debt Payoff'!E11))))</f>
        <v>0</v>
      </c>
      <c r="G224" s="18">
        <f>IF(G223=0,0,MAX(0,G223*(1+'Debt Payoff'!D6/12)-MIN(G223*(1+'Debt Payoff'!D6/12),IF(COUNTIF(B223:F223,"&gt;0")=0,'Debt Payoff'!E6+'Debt Payoff'!E10+'Debt Payoff'!E4+'Debt Payoff'!E5+'Debt Payoff'!E8+'Debt Payoff'!E11+'Debt Payoff'!C2,'Debt Payoff'!E6))))</f>
        <v>0</v>
      </c>
      <c r="H224" s="18">
        <f>IF(H223=0,0,MAX(0,H223*(1+'Debt Payoff'!D7/12)-MIN(H223*(1+'Debt Payoff'!D7/12),IF(COUNTIF(B223:G223,"&gt;0")=0,'Debt Payoff'!E7+'Debt Payoff'!E10+'Debt Payoff'!E4+'Debt Payoff'!E5+'Debt Payoff'!E8+'Debt Payoff'!E11+'Debt Payoff'!E6+'Debt Payoff'!C2,'Debt Payoff'!E7))))</f>
        <v>0</v>
      </c>
      <c r="I224" s="18">
        <f>IF(I223=0,0,MAX(0,I223*(1+'Debt Payoff'!D9/12)-MIN(I223*(1+'Debt Payoff'!D9/12),IF(COUNTIF(B223:H223,"&gt;0")=0,'Debt Payoff'!E9+'Debt Payoff'!E10+'Debt Payoff'!E4+'Debt Payoff'!E5+'Debt Payoff'!E8+'Debt Payoff'!E11+'Debt Payoff'!E6+'Debt Payoff'!E7+'Debt Payoff'!C2,'Debt Payoff'!E9))))</f>
        <v>0</v>
      </c>
      <c r="J224" s="18">
        <f>IF(B223=0,0,B223*'Debt Payoff'!D10/12)</f>
        <v>0</v>
      </c>
      <c r="K224" s="18">
        <f>IF(C223=0,0,C223*'Debt Payoff'!D4/12)</f>
        <v>0</v>
      </c>
      <c r="L224" s="18">
        <f>IF(D223=0,0,D223*'Debt Payoff'!D5/12)</f>
        <v>0</v>
      </c>
      <c r="M224" s="18">
        <f>IF(E223=0,0,E223*'Debt Payoff'!D8/12)</f>
        <v>0</v>
      </c>
      <c r="N224" s="18">
        <f>IF(F223=0,0,F223*'Debt Payoff'!D11/12)</f>
        <v>0</v>
      </c>
      <c r="O224" s="18">
        <f>IF(G223=0,0,G223*'Debt Payoff'!D6/12)</f>
        <v>0</v>
      </c>
      <c r="P224" s="18">
        <f>IF(H223=0,0,H223*'Debt Payoff'!D7/12)</f>
        <v>0</v>
      </c>
      <c r="Q224" s="18">
        <f>IF(I223=0,0,I223*'Debt Payoff'!D9/12)</f>
        <v>0</v>
      </c>
    </row>
    <row r="225" spans="1:17" x14ac:dyDescent="0.25">
      <c r="A225">
        <v>223</v>
      </c>
      <c r="B225" s="18">
        <f>IF(B224=0,0,MAX(0,B224*(1+'Debt Payoff'!D10/12)-MIN(B224*(1+'Debt Payoff'!D10/12),'Debt Payoff'!E10+'Debt Payoff'!C2)))</f>
        <v>0</v>
      </c>
      <c r="C225" s="18">
        <f>IF(C224=0,0,MAX(0,C224*(1+'Debt Payoff'!D4/12)-MIN(C224*(1+'Debt Payoff'!D4/12),IF(COUNTIF(B224:B224,"&gt;0")=0,'Debt Payoff'!E4+'Debt Payoff'!E10+'Debt Payoff'!C2,'Debt Payoff'!E4))))</f>
        <v>0</v>
      </c>
      <c r="D225" s="18">
        <f>IF(D224=0,0,MAX(0,D224*(1+'Debt Payoff'!D5/12)-MIN(D224*(1+'Debt Payoff'!D5/12),IF(COUNTIF(B224:C224,"&gt;0")=0,'Debt Payoff'!E5+'Debt Payoff'!E10+'Debt Payoff'!E4+'Debt Payoff'!C2,'Debt Payoff'!E5))))</f>
        <v>0</v>
      </c>
      <c r="E225" s="18">
        <f>IF(E224=0,0,MAX(0,E224*(1+'Debt Payoff'!D8/12)-MIN(E224*(1+'Debt Payoff'!D8/12),IF(COUNTIF(B224:D224,"&gt;0")=0,'Debt Payoff'!E8+'Debt Payoff'!E10+'Debt Payoff'!E4+'Debt Payoff'!E5+'Debt Payoff'!C2,'Debt Payoff'!E8))))</f>
        <v>0</v>
      </c>
      <c r="F225" s="18">
        <f>IF(F224=0,0,MAX(0,F224*(1+'Debt Payoff'!D11/12)-MIN(F224*(1+'Debt Payoff'!D11/12),IF(COUNTIF(B224:E224,"&gt;0")=0,'Debt Payoff'!E11+'Debt Payoff'!E10+'Debt Payoff'!E4+'Debt Payoff'!E5+'Debt Payoff'!E8+'Debt Payoff'!C2,'Debt Payoff'!E11))))</f>
        <v>0</v>
      </c>
      <c r="G225" s="18">
        <f>IF(G224=0,0,MAX(0,G224*(1+'Debt Payoff'!D6/12)-MIN(G224*(1+'Debt Payoff'!D6/12),IF(COUNTIF(B224:F224,"&gt;0")=0,'Debt Payoff'!E6+'Debt Payoff'!E10+'Debt Payoff'!E4+'Debt Payoff'!E5+'Debt Payoff'!E8+'Debt Payoff'!E11+'Debt Payoff'!C2,'Debt Payoff'!E6))))</f>
        <v>0</v>
      </c>
      <c r="H225" s="18">
        <f>IF(H224=0,0,MAX(0,H224*(1+'Debt Payoff'!D7/12)-MIN(H224*(1+'Debt Payoff'!D7/12),IF(COUNTIF(B224:G224,"&gt;0")=0,'Debt Payoff'!E7+'Debt Payoff'!E10+'Debt Payoff'!E4+'Debt Payoff'!E5+'Debt Payoff'!E8+'Debt Payoff'!E11+'Debt Payoff'!E6+'Debt Payoff'!C2,'Debt Payoff'!E7))))</f>
        <v>0</v>
      </c>
      <c r="I225" s="18">
        <f>IF(I224=0,0,MAX(0,I224*(1+'Debt Payoff'!D9/12)-MIN(I224*(1+'Debt Payoff'!D9/12),IF(COUNTIF(B224:H224,"&gt;0")=0,'Debt Payoff'!E9+'Debt Payoff'!E10+'Debt Payoff'!E4+'Debt Payoff'!E5+'Debt Payoff'!E8+'Debt Payoff'!E11+'Debt Payoff'!E6+'Debt Payoff'!E7+'Debt Payoff'!C2,'Debt Payoff'!E9))))</f>
        <v>0</v>
      </c>
      <c r="J225" s="18">
        <f>IF(B224=0,0,B224*'Debt Payoff'!D10/12)</f>
        <v>0</v>
      </c>
      <c r="K225" s="18">
        <f>IF(C224=0,0,C224*'Debt Payoff'!D4/12)</f>
        <v>0</v>
      </c>
      <c r="L225" s="18">
        <f>IF(D224=0,0,D224*'Debt Payoff'!D5/12)</f>
        <v>0</v>
      </c>
      <c r="M225" s="18">
        <f>IF(E224=0,0,E224*'Debt Payoff'!D8/12)</f>
        <v>0</v>
      </c>
      <c r="N225" s="18">
        <f>IF(F224=0,0,F224*'Debt Payoff'!D11/12)</f>
        <v>0</v>
      </c>
      <c r="O225" s="18">
        <f>IF(G224=0,0,G224*'Debt Payoff'!D6/12)</f>
        <v>0</v>
      </c>
      <c r="P225" s="18">
        <f>IF(H224=0,0,H224*'Debt Payoff'!D7/12)</f>
        <v>0</v>
      </c>
      <c r="Q225" s="18">
        <f>IF(I224=0,0,I224*'Debt Payoff'!D9/12)</f>
        <v>0</v>
      </c>
    </row>
    <row r="226" spans="1:17" x14ac:dyDescent="0.25">
      <c r="A226">
        <v>224</v>
      </c>
      <c r="B226" s="18">
        <f>IF(B225=0,0,MAX(0,B225*(1+'Debt Payoff'!D10/12)-MIN(B225*(1+'Debt Payoff'!D10/12),'Debt Payoff'!E10+'Debt Payoff'!C2)))</f>
        <v>0</v>
      </c>
      <c r="C226" s="18">
        <f>IF(C225=0,0,MAX(0,C225*(1+'Debt Payoff'!D4/12)-MIN(C225*(1+'Debt Payoff'!D4/12),IF(COUNTIF(B225:B225,"&gt;0")=0,'Debt Payoff'!E4+'Debt Payoff'!E10+'Debt Payoff'!C2,'Debt Payoff'!E4))))</f>
        <v>0</v>
      </c>
      <c r="D226" s="18">
        <f>IF(D225=0,0,MAX(0,D225*(1+'Debt Payoff'!D5/12)-MIN(D225*(1+'Debt Payoff'!D5/12),IF(COUNTIF(B225:C225,"&gt;0")=0,'Debt Payoff'!E5+'Debt Payoff'!E10+'Debt Payoff'!E4+'Debt Payoff'!C2,'Debt Payoff'!E5))))</f>
        <v>0</v>
      </c>
      <c r="E226" s="18">
        <f>IF(E225=0,0,MAX(0,E225*(1+'Debt Payoff'!D8/12)-MIN(E225*(1+'Debt Payoff'!D8/12),IF(COUNTIF(B225:D225,"&gt;0")=0,'Debt Payoff'!E8+'Debt Payoff'!E10+'Debt Payoff'!E4+'Debt Payoff'!E5+'Debt Payoff'!C2,'Debt Payoff'!E8))))</f>
        <v>0</v>
      </c>
      <c r="F226" s="18">
        <f>IF(F225=0,0,MAX(0,F225*(1+'Debt Payoff'!D11/12)-MIN(F225*(1+'Debt Payoff'!D11/12),IF(COUNTIF(B225:E225,"&gt;0")=0,'Debt Payoff'!E11+'Debt Payoff'!E10+'Debt Payoff'!E4+'Debt Payoff'!E5+'Debt Payoff'!E8+'Debt Payoff'!C2,'Debt Payoff'!E11))))</f>
        <v>0</v>
      </c>
      <c r="G226" s="18">
        <f>IF(G225=0,0,MAX(0,G225*(1+'Debt Payoff'!D6/12)-MIN(G225*(1+'Debt Payoff'!D6/12),IF(COUNTIF(B225:F225,"&gt;0")=0,'Debt Payoff'!E6+'Debt Payoff'!E10+'Debt Payoff'!E4+'Debt Payoff'!E5+'Debt Payoff'!E8+'Debt Payoff'!E11+'Debt Payoff'!C2,'Debt Payoff'!E6))))</f>
        <v>0</v>
      </c>
      <c r="H226" s="18">
        <f>IF(H225=0,0,MAX(0,H225*(1+'Debt Payoff'!D7/12)-MIN(H225*(1+'Debt Payoff'!D7/12),IF(COUNTIF(B225:G225,"&gt;0")=0,'Debt Payoff'!E7+'Debt Payoff'!E10+'Debt Payoff'!E4+'Debt Payoff'!E5+'Debt Payoff'!E8+'Debt Payoff'!E11+'Debt Payoff'!E6+'Debt Payoff'!C2,'Debt Payoff'!E7))))</f>
        <v>0</v>
      </c>
      <c r="I226" s="18">
        <f>IF(I225=0,0,MAX(0,I225*(1+'Debt Payoff'!D9/12)-MIN(I225*(1+'Debt Payoff'!D9/12),IF(COUNTIF(B225:H225,"&gt;0")=0,'Debt Payoff'!E9+'Debt Payoff'!E10+'Debt Payoff'!E4+'Debt Payoff'!E5+'Debt Payoff'!E8+'Debt Payoff'!E11+'Debt Payoff'!E6+'Debt Payoff'!E7+'Debt Payoff'!C2,'Debt Payoff'!E9))))</f>
        <v>0</v>
      </c>
      <c r="J226" s="18">
        <f>IF(B225=0,0,B225*'Debt Payoff'!D10/12)</f>
        <v>0</v>
      </c>
      <c r="K226" s="18">
        <f>IF(C225=0,0,C225*'Debt Payoff'!D4/12)</f>
        <v>0</v>
      </c>
      <c r="L226" s="18">
        <f>IF(D225=0,0,D225*'Debt Payoff'!D5/12)</f>
        <v>0</v>
      </c>
      <c r="M226" s="18">
        <f>IF(E225=0,0,E225*'Debt Payoff'!D8/12)</f>
        <v>0</v>
      </c>
      <c r="N226" s="18">
        <f>IF(F225=0,0,F225*'Debt Payoff'!D11/12)</f>
        <v>0</v>
      </c>
      <c r="O226" s="18">
        <f>IF(G225=0,0,G225*'Debt Payoff'!D6/12)</f>
        <v>0</v>
      </c>
      <c r="P226" s="18">
        <f>IF(H225=0,0,H225*'Debt Payoff'!D7/12)</f>
        <v>0</v>
      </c>
      <c r="Q226" s="18">
        <f>IF(I225=0,0,I225*'Debt Payoff'!D9/12)</f>
        <v>0</v>
      </c>
    </row>
    <row r="227" spans="1:17" x14ac:dyDescent="0.25">
      <c r="A227">
        <v>225</v>
      </c>
      <c r="B227" s="18">
        <f>IF(B226=0,0,MAX(0,B226*(1+'Debt Payoff'!D10/12)-MIN(B226*(1+'Debt Payoff'!D10/12),'Debt Payoff'!E10+'Debt Payoff'!C2)))</f>
        <v>0</v>
      </c>
      <c r="C227" s="18">
        <f>IF(C226=0,0,MAX(0,C226*(1+'Debt Payoff'!D4/12)-MIN(C226*(1+'Debt Payoff'!D4/12),IF(COUNTIF(B226:B226,"&gt;0")=0,'Debt Payoff'!E4+'Debt Payoff'!E10+'Debt Payoff'!C2,'Debt Payoff'!E4))))</f>
        <v>0</v>
      </c>
      <c r="D227" s="18">
        <f>IF(D226=0,0,MAX(0,D226*(1+'Debt Payoff'!D5/12)-MIN(D226*(1+'Debt Payoff'!D5/12),IF(COUNTIF(B226:C226,"&gt;0")=0,'Debt Payoff'!E5+'Debt Payoff'!E10+'Debt Payoff'!E4+'Debt Payoff'!C2,'Debt Payoff'!E5))))</f>
        <v>0</v>
      </c>
      <c r="E227" s="18">
        <f>IF(E226=0,0,MAX(0,E226*(1+'Debt Payoff'!D8/12)-MIN(E226*(1+'Debt Payoff'!D8/12),IF(COUNTIF(B226:D226,"&gt;0")=0,'Debt Payoff'!E8+'Debt Payoff'!E10+'Debt Payoff'!E4+'Debt Payoff'!E5+'Debt Payoff'!C2,'Debt Payoff'!E8))))</f>
        <v>0</v>
      </c>
      <c r="F227" s="18">
        <f>IF(F226=0,0,MAX(0,F226*(1+'Debt Payoff'!D11/12)-MIN(F226*(1+'Debt Payoff'!D11/12),IF(COUNTIF(B226:E226,"&gt;0")=0,'Debt Payoff'!E11+'Debt Payoff'!E10+'Debt Payoff'!E4+'Debt Payoff'!E5+'Debt Payoff'!E8+'Debt Payoff'!C2,'Debt Payoff'!E11))))</f>
        <v>0</v>
      </c>
      <c r="G227" s="18">
        <f>IF(G226=0,0,MAX(0,G226*(1+'Debt Payoff'!D6/12)-MIN(G226*(1+'Debt Payoff'!D6/12),IF(COUNTIF(B226:F226,"&gt;0")=0,'Debt Payoff'!E6+'Debt Payoff'!E10+'Debt Payoff'!E4+'Debt Payoff'!E5+'Debt Payoff'!E8+'Debt Payoff'!E11+'Debt Payoff'!C2,'Debt Payoff'!E6))))</f>
        <v>0</v>
      </c>
      <c r="H227" s="18">
        <f>IF(H226=0,0,MAX(0,H226*(1+'Debt Payoff'!D7/12)-MIN(H226*(1+'Debt Payoff'!D7/12),IF(COUNTIF(B226:G226,"&gt;0")=0,'Debt Payoff'!E7+'Debt Payoff'!E10+'Debt Payoff'!E4+'Debt Payoff'!E5+'Debt Payoff'!E8+'Debt Payoff'!E11+'Debt Payoff'!E6+'Debt Payoff'!C2,'Debt Payoff'!E7))))</f>
        <v>0</v>
      </c>
      <c r="I227" s="18">
        <f>IF(I226=0,0,MAX(0,I226*(1+'Debt Payoff'!D9/12)-MIN(I226*(1+'Debt Payoff'!D9/12),IF(COUNTIF(B226:H226,"&gt;0")=0,'Debt Payoff'!E9+'Debt Payoff'!E10+'Debt Payoff'!E4+'Debt Payoff'!E5+'Debt Payoff'!E8+'Debt Payoff'!E11+'Debt Payoff'!E6+'Debt Payoff'!E7+'Debt Payoff'!C2,'Debt Payoff'!E9))))</f>
        <v>0</v>
      </c>
      <c r="J227" s="18">
        <f>IF(B226=0,0,B226*'Debt Payoff'!D10/12)</f>
        <v>0</v>
      </c>
      <c r="K227" s="18">
        <f>IF(C226=0,0,C226*'Debt Payoff'!D4/12)</f>
        <v>0</v>
      </c>
      <c r="L227" s="18">
        <f>IF(D226=0,0,D226*'Debt Payoff'!D5/12)</f>
        <v>0</v>
      </c>
      <c r="M227" s="18">
        <f>IF(E226=0,0,E226*'Debt Payoff'!D8/12)</f>
        <v>0</v>
      </c>
      <c r="N227" s="18">
        <f>IF(F226=0,0,F226*'Debt Payoff'!D11/12)</f>
        <v>0</v>
      </c>
      <c r="O227" s="18">
        <f>IF(G226=0,0,G226*'Debt Payoff'!D6/12)</f>
        <v>0</v>
      </c>
      <c r="P227" s="18">
        <f>IF(H226=0,0,H226*'Debt Payoff'!D7/12)</f>
        <v>0</v>
      </c>
      <c r="Q227" s="18">
        <f>IF(I226=0,0,I226*'Debt Payoff'!D9/12)</f>
        <v>0</v>
      </c>
    </row>
    <row r="228" spans="1:17" x14ac:dyDescent="0.25">
      <c r="A228">
        <v>226</v>
      </c>
      <c r="B228" s="18">
        <f>IF(B227=0,0,MAX(0,B227*(1+'Debt Payoff'!D10/12)-MIN(B227*(1+'Debt Payoff'!D10/12),'Debt Payoff'!E10+'Debt Payoff'!C2)))</f>
        <v>0</v>
      </c>
      <c r="C228" s="18">
        <f>IF(C227=0,0,MAX(0,C227*(1+'Debt Payoff'!D4/12)-MIN(C227*(1+'Debt Payoff'!D4/12),IF(COUNTIF(B227:B227,"&gt;0")=0,'Debt Payoff'!E4+'Debt Payoff'!E10+'Debt Payoff'!C2,'Debt Payoff'!E4))))</f>
        <v>0</v>
      </c>
      <c r="D228" s="18">
        <f>IF(D227=0,0,MAX(0,D227*(1+'Debt Payoff'!D5/12)-MIN(D227*(1+'Debt Payoff'!D5/12),IF(COUNTIF(B227:C227,"&gt;0")=0,'Debt Payoff'!E5+'Debt Payoff'!E10+'Debt Payoff'!E4+'Debt Payoff'!C2,'Debt Payoff'!E5))))</f>
        <v>0</v>
      </c>
      <c r="E228" s="18">
        <f>IF(E227=0,0,MAX(0,E227*(1+'Debt Payoff'!D8/12)-MIN(E227*(1+'Debt Payoff'!D8/12),IF(COUNTIF(B227:D227,"&gt;0")=0,'Debt Payoff'!E8+'Debt Payoff'!E10+'Debt Payoff'!E4+'Debt Payoff'!E5+'Debt Payoff'!C2,'Debt Payoff'!E8))))</f>
        <v>0</v>
      </c>
      <c r="F228" s="18">
        <f>IF(F227=0,0,MAX(0,F227*(1+'Debt Payoff'!D11/12)-MIN(F227*(1+'Debt Payoff'!D11/12),IF(COUNTIF(B227:E227,"&gt;0")=0,'Debt Payoff'!E11+'Debt Payoff'!E10+'Debt Payoff'!E4+'Debt Payoff'!E5+'Debt Payoff'!E8+'Debt Payoff'!C2,'Debt Payoff'!E11))))</f>
        <v>0</v>
      </c>
      <c r="G228" s="18">
        <f>IF(G227=0,0,MAX(0,G227*(1+'Debt Payoff'!D6/12)-MIN(G227*(1+'Debt Payoff'!D6/12),IF(COUNTIF(B227:F227,"&gt;0")=0,'Debt Payoff'!E6+'Debt Payoff'!E10+'Debt Payoff'!E4+'Debt Payoff'!E5+'Debt Payoff'!E8+'Debt Payoff'!E11+'Debt Payoff'!C2,'Debt Payoff'!E6))))</f>
        <v>0</v>
      </c>
      <c r="H228" s="18">
        <f>IF(H227=0,0,MAX(0,H227*(1+'Debt Payoff'!D7/12)-MIN(H227*(1+'Debt Payoff'!D7/12),IF(COUNTIF(B227:G227,"&gt;0")=0,'Debt Payoff'!E7+'Debt Payoff'!E10+'Debt Payoff'!E4+'Debt Payoff'!E5+'Debt Payoff'!E8+'Debt Payoff'!E11+'Debt Payoff'!E6+'Debt Payoff'!C2,'Debt Payoff'!E7))))</f>
        <v>0</v>
      </c>
      <c r="I228" s="18">
        <f>IF(I227=0,0,MAX(0,I227*(1+'Debt Payoff'!D9/12)-MIN(I227*(1+'Debt Payoff'!D9/12),IF(COUNTIF(B227:H227,"&gt;0")=0,'Debt Payoff'!E9+'Debt Payoff'!E10+'Debt Payoff'!E4+'Debt Payoff'!E5+'Debt Payoff'!E8+'Debt Payoff'!E11+'Debt Payoff'!E6+'Debt Payoff'!E7+'Debt Payoff'!C2,'Debt Payoff'!E9))))</f>
        <v>0</v>
      </c>
      <c r="J228" s="18">
        <f>IF(B227=0,0,B227*'Debt Payoff'!D10/12)</f>
        <v>0</v>
      </c>
      <c r="K228" s="18">
        <f>IF(C227=0,0,C227*'Debt Payoff'!D4/12)</f>
        <v>0</v>
      </c>
      <c r="L228" s="18">
        <f>IF(D227=0,0,D227*'Debt Payoff'!D5/12)</f>
        <v>0</v>
      </c>
      <c r="M228" s="18">
        <f>IF(E227=0,0,E227*'Debt Payoff'!D8/12)</f>
        <v>0</v>
      </c>
      <c r="N228" s="18">
        <f>IF(F227=0,0,F227*'Debt Payoff'!D11/12)</f>
        <v>0</v>
      </c>
      <c r="O228" s="18">
        <f>IF(G227=0,0,G227*'Debt Payoff'!D6/12)</f>
        <v>0</v>
      </c>
      <c r="P228" s="18">
        <f>IF(H227=0,0,H227*'Debt Payoff'!D7/12)</f>
        <v>0</v>
      </c>
      <c r="Q228" s="18">
        <f>IF(I227=0,0,I227*'Debt Payoff'!D9/12)</f>
        <v>0</v>
      </c>
    </row>
    <row r="229" spans="1:17" x14ac:dyDescent="0.25">
      <c r="A229">
        <v>227</v>
      </c>
      <c r="B229" s="18">
        <f>IF(B228=0,0,MAX(0,B228*(1+'Debt Payoff'!D10/12)-MIN(B228*(1+'Debt Payoff'!D10/12),'Debt Payoff'!E10+'Debt Payoff'!C2)))</f>
        <v>0</v>
      </c>
      <c r="C229" s="18">
        <f>IF(C228=0,0,MAX(0,C228*(1+'Debt Payoff'!D4/12)-MIN(C228*(1+'Debt Payoff'!D4/12),IF(COUNTIF(B228:B228,"&gt;0")=0,'Debt Payoff'!E4+'Debt Payoff'!E10+'Debt Payoff'!C2,'Debt Payoff'!E4))))</f>
        <v>0</v>
      </c>
      <c r="D229" s="18">
        <f>IF(D228=0,0,MAX(0,D228*(1+'Debt Payoff'!D5/12)-MIN(D228*(1+'Debt Payoff'!D5/12),IF(COUNTIF(B228:C228,"&gt;0")=0,'Debt Payoff'!E5+'Debt Payoff'!E10+'Debt Payoff'!E4+'Debt Payoff'!C2,'Debt Payoff'!E5))))</f>
        <v>0</v>
      </c>
      <c r="E229" s="18">
        <f>IF(E228=0,0,MAX(0,E228*(1+'Debt Payoff'!D8/12)-MIN(E228*(1+'Debt Payoff'!D8/12),IF(COUNTIF(B228:D228,"&gt;0")=0,'Debt Payoff'!E8+'Debt Payoff'!E10+'Debt Payoff'!E4+'Debt Payoff'!E5+'Debt Payoff'!C2,'Debt Payoff'!E8))))</f>
        <v>0</v>
      </c>
      <c r="F229" s="18">
        <f>IF(F228=0,0,MAX(0,F228*(1+'Debt Payoff'!D11/12)-MIN(F228*(1+'Debt Payoff'!D11/12),IF(COUNTIF(B228:E228,"&gt;0")=0,'Debt Payoff'!E11+'Debt Payoff'!E10+'Debt Payoff'!E4+'Debt Payoff'!E5+'Debt Payoff'!E8+'Debt Payoff'!C2,'Debt Payoff'!E11))))</f>
        <v>0</v>
      </c>
      <c r="G229" s="18">
        <f>IF(G228=0,0,MAX(0,G228*(1+'Debt Payoff'!D6/12)-MIN(G228*(1+'Debt Payoff'!D6/12),IF(COUNTIF(B228:F228,"&gt;0")=0,'Debt Payoff'!E6+'Debt Payoff'!E10+'Debt Payoff'!E4+'Debt Payoff'!E5+'Debt Payoff'!E8+'Debt Payoff'!E11+'Debt Payoff'!C2,'Debt Payoff'!E6))))</f>
        <v>0</v>
      </c>
      <c r="H229" s="18">
        <f>IF(H228=0,0,MAX(0,H228*(1+'Debt Payoff'!D7/12)-MIN(H228*(1+'Debt Payoff'!D7/12),IF(COUNTIF(B228:G228,"&gt;0")=0,'Debt Payoff'!E7+'Debt Payoff'!E10+'Debt Payoff'!E4+'Debt Payoff'!E5+'Debt Payoff'!E8+'Debt Payoff'!E11+'Debt Payoff'!E6+'Debt Payoff'!C2,'Debt Payoff'!E7))))</f>
        <v>0</v>
      </c>
      <c r="I229" s="18">
        <f>IF(I228=0,0,MAX(0,I228*(1+'Debt Payoff'!D9/12)-MIN(I228*(1+'Debt Payoff'!D9/12),IF(COUNTIF(B228:H228,"&gt;0")=0,'Debt Payoff'!E9+'Debt Payoff'!E10+'Debt Payoff'!E4+'Debt Payoff'!E5+'Debt Payoff'!E8+'Debt Payoff'!E11+'Debt Payoff'!E6+'Debt Payoff'!E7+'Debt Payoff'!C2,'Debt Payoff'!E9))))</f>
        <v>0</v>
      </c>
      <c r="J229" s="18">
        <f>IF(B228=0,0,B228*'Debt Payoff'!D10/12)</f>
        <v>0</v>
      </c>
      <c r="K229" s="18">
        <f>IF(C228=0,0,C228*'Debt Payoff'!D4/12)</f>
        <v>0</v>
      </c>
      <c r="L229" s="18">
        <f>IF(D228=0,0,D228*'Debt Payoff'!D5/12)</f>
        <v>0</v>
      </c>
      <c r="M229" s="18">
        <f>IF(E228=0,0,E228*'Debt Payoff'!D8/12)</f>
        <v>0</v>
      </c>
      <c r="N229" s="18">
        <f>IF(F228=0,0,F228*'Debt Payoff'!D11/12)</f>
        <v>0</v>
      </c>
      <c r="O229" s="18">
        <f>IF(G228=0,0,G228*'Debt Payoff'!D6/12)</f>
        <v>0</v>
      </c>
      <c r="P229" s="18">
        <f>IF(H228=0,0,H228*'Debt Payoff'!D7/12)</f>
        <v>0</v>
      </c>
      <c r="Q229" s="18">
        <f>IF(I228=0,0,I228*'Debt Payoff'!D9/12)</f>
        <v>0</v>
      </c>
    </row>
    <row r="230" spans="1:17" x14ac:dyDescent="0.25">
      <c r="A230">
        <v>228</v>
      </c>
      <c r="B230" s="18">
        <f>IF(B229=0,0,MAX(0,B229*(1+'Debt Payoff'!D10/12)-MIN(B229*(1+'Debt Payoff'!D10/12),'Debt Payoff'!E10+'Debt Payoff'!C2)))</f>
        <v>0</v>
      </c>
      <c r="C230" s="18">
        <f>IF(C229=0,0,MAX(0,C229*(1+'Debt Payoff'!D4/12)-MIN(C229*(1+'Debt Payoff'!D4/12),IF(COUNTIF(B229:B229,"&gt;0")=0,'Debt Payoff'!E4+'Debt Payoff'!E10+'Debt Payoff'!C2,'Debt Payoff'!E4))))</f>
        <v>0</v>
      </c>
      <c r="D230" s="18">
        <f>IF(D229=0,0,MAX(0,D229*(1+'Debt Payoff'!D5/12)-MIN(D229*(1+'Debt Payoff'!D5/12),IF(COUNTIF(B229:C229,"&gt;0")=0,'Debt Payoff'!E5+'Debt Payoff'!E10+'Debt Payoff'!E4+'Debt Payoff'!C2,'Debt Payoff'!E5))))</f>
        <v>0</v>
      </c>
      <c r="E230" s="18">
        <f>IF(E229=0,0,MAX(0,E229*(1+'Debt Payoff'!D8/12)-MIN(E229*(1+'Debt Payoff'!D8/12),IF(COUNTIF(B229:D229,"&gt;0")=0,'Debt Payoff'!E8+'Debt Payoff'!E10+'Debt Payoff'!E4+'Debt Payoff'!E5+'Debt Payoff'!C2,'Debt Payoff'!E8))))</f>
        <v>0</v>
      </c>
      <c r="F230" s="18">
        <f>IF(F229=0,0,MAX(0,F229*(1+'Debt Payoff'!D11/12)-MIN(F229*(1+'Debt Payoff'!D11/12),IF(COUNTIF(B229:E229,"&gt;0")=0,'Debt Payoff'!E11+'Debt Payoff'!E10+'Debt Payoff'!E4+'Debt Payoff'!E5+'Debt Payoff'!E8+'Debt Payoff'!C2,'Debt Payoff'!E11))))</f>
        <v>0</v>
      </c>
      <c r="G230" s="18">
        <f>IF(G229=0,0,MAX(0,G229*(1+'Debt Payoff'!D6/12)-MIN(G229*(1+'Debt Payoff'!D6/12),IF(COUNTIF(B229:F229,"&gt;0")=0,'Debt Payoff'!E6+'Debt Payoff'!E10+'Debt Payoff'!E4+'Debt Payoff'!E5+'Debt Payoff'!E8+'Debt Payoff'!E11+'Debt Payoff'!C2,'Debt Payoff'!E6))))</f>
        <v>0</v>
      </c>
      <c r="H230" s="18">
        <f>IF(H229=0,0,MAX(0,H229*(1+'Debt Payoff'!D7/12)-MIN(H229*(1+'Debt Payoff'!D7/12),IF(COUNTIF(B229:G229,"&gt;0")=0,'Debt Payoff'!E7+'Debt Payoff'!E10+'Debt Payoff'!E4+'Debt Payoff'!E5+'Debt Payoff'!E8+'Debt Payoff'!E11+'Debt Payoff'!E6+'Debt Payoff'!C2,'Debt Payoff'!E7))))</f>
        <v>0</v>
      </c>
      <c r="I230" s="18">
        <f>IF(I229=0,0,MAX(0,I229*(1+'Debt Payoff'!D9/12)-MIN(I229*(1+'Debt Payoff'!D9/12),IF(COUNTIF(B229:H229,"&gt;0")=0,'Debt Payoff'!E9+'Debt Payoff'!E10+'Debt Payoff'!E4+'Debt Payoff'!E5+'Debt Payoff'!E8+'Debt Payoff'!E11+'Debt Payoff'!E6+'Debt Payoff'!E7+'Debt Payoff'!C2,'Debt Payoff'!E9))))</f>
        <v>0</v>
      </c>
      <c r="J230" s="18">
        <f>IF(B229=0,0,B229*'Debt Payoff'!D10/12)</f>
        <v>0</v>
      </c>
      <c r="K230" s="18">
        <f>IF(C229=0,0,C229*'Debt Payoff'!D4/12)</f>
        <v>0</v>
      </c>
      <c r="L230" s="18">
        <f>IF(D229=0,0,D229*'Debt Payoff'!D5/12)</f>
        <v>0</v>
      </c>
      <c r="M230" s="18">
        <f>IF(E229=0,0,E229*'Debt Payoff'!D8/12)</f>
        <v>0</v>
      </c>
      <c r="N230" s="18">
        <f>IF(F229=0,0,F229*'Debt Payoff'!D11/12)</f>
        <v>0</v>
      </c>
      <c r="O230" s="18">
        <f>IF(G229=0,0,G229*'Debt Payoff'!D6/12)</f>
        <v>0</v>
      </c>
      <c r="P230" s="18">
        <f>IF(H229=0,0,H229*'Debt Payoff'!D7/12)</f>
        <v>0</v>
      </c>
      <c r="Q230" s="18">
        <f>IF(I229=0,0,I229*'Debt Payoff'!D9/12)</f>
        <v>0</v>
      </c>
    </row>
    <row r="231" spans="1:17" x14ac:dyDescent="0.25">
      <c r="A231">
        <v>229</v>
      </c>
      <c r="B231" s="18">
        <f>IF(B230=0,0,MAX(0,B230*(1+'Debt Payoff'!D10/12)-MIN(B230*(1+'Debt Payoff'!D10/12),'Debt Payoff'!E10+'Debt Payoff'!C2)))</f>
        <v>0</v>
      </c>
      <c r="C231" s="18">
        <f>IF(C230=0,0,MAX(0,C230*(1+'Debt Payoff'!D4/12)-MIN(C230*(1+'Debt Payoff'!D4/12),IF(COUNTIF(B230:B230,"&gt;0")=0,'Debt Payoff'!E4+'Debt Payoff'!E10+'Debt Payoff'!C2,'Debt Payoff'!E4))))</f>
        <v>0</v>
      </c>
      <c r="D231" s="18">
        <f>IF(D230=0,0,MAX(0,D230*(1+'Debt Payoff'!D5/12)-MIN(D230*(1+'Debt Payoff'!D5/12),IF(COUNTIF(B230:C230,"&gt;0")=0,'Debt Payoff'!E5+'Debt Payoff'!E10+'Debt Payoff'!E4+'Debt Payoff'!C2,'Debt Payoff'!E5))))</f>
        <v>0</v>
      </c>
      <c r="E231" s="18">
        <f>IF(E230=0,0,MAX(0,E230*(1+'Debt Payoff'!D8/12)-MIN(E230*(1+'Debt Payoff'!D8/12),IF(COUNTIF(B230:D230,"&gt;0")=0,'Debt Payoff'!E8+'Debt Payoff'!E10+'Debt Payoff'!E4+'Debt Payoff'!E5+'Debt Payoff'!C2,'Debt Payoff'!E8))))</f>
        <v>0</v>
      </c>
      <c r="F231" s="18">
        <f>IF(F230=0,0,MAX(0,F230*(1+'Debt Payoff'!D11/12)-MIN(F230*(1+'Debt Payoff'!D11/12),IF(COUNTIF(B230:E230,"&gt;0")=0,'Debt Payoff'!E11+'Debt Payoff'!E10+'Debt Payoff'!E4+'Debt Payoff'!E5+'Debt Payoff'!E8+'Debt Payoff'!C2,'Debt Payoff'!E11))))</f>
        <v>0</v>
      </c>
      <c r="G231" s="18">
        <f>IF(G230=0,0,MAX(0,G230*(1+'Debt Payoff'!D6/12)-MIN(G230*(1+'Debt Payoff'!D6/12),IF(COUNTIF(B230:F230,"&gt;0")=0,'Debt Payoff'!E6+'Debt Payoff'!E10+'Debt Payoff'!E4+'Debt Payoff'!E5+'Debt Payoff'!E8+'Debt Payoff'!E11+'Debt Payoff'!C2,'Debt Payoff'!E6))))</f>
        <v>0</v>
      </c>
      <c r="H231" s="18">
        <f>IF(H230=0,0,MAX(0,H230*(1+'Debt Payoff'!D7/12)-MIN(H230*(1+'Debt Payoff'!D7/12),IF(COUNTIF(B230:G230,"&gt;0")=0,'Debt Payoff'!E7+'Debt Payoff'!E10+'Debt Payoff'!E4+'Debt Payoff'!E5+'Debt Payoff'!E8+'Debt Payoff'!E11+'Debt Payoff'!E6+'Debt Payoff'!C2,'Debt Payoff'!E7))))</f>
        <v>0</v>
      </c>
      <c r="I231" s="18">
        <f>IF(I230=0,0,MAX(0,I230*(1+'Debt Payoff'!D9/12)-MIN(I230*(1+'Debt Payoff'!D9/12),IF(COUNTIF(B230:H230,"&gt;0")=0,'Debt Payoff'!E9+'Debt Payoff'!E10+'Debt Payoff'!E4+'Debt Payoff'!E5+'Debt Payoff'!E8+'Debt Payoff'!E11+'Debt Payoff'!E6+'Debt Payoff'!E7+'Debt Payoff'!C2,'Debt Payoff'!E9))))</f>
        <v>0</v>
      </c>
      <c r="J231" s="18">
        <f>IF(B230=0,0,B230*'Debt Payoff'!D10/12)</f>
        <v>0</v>
      </c>
      <c r="K231" s="18">
        <f>IF(C230=0,0,C230*'Debt Payoff'!D4/12)</f>
        <v>0</v>
      </c>
      <c r="L231" s="18">
        <f>IF(D230=0,0,D230*'Debt Payoff'!D5/12)</f>
        <v>0</v>
      </c>
      <c r="M231" s="18">
        <f>IF(E230=0,0,E230*'Debt Payoff'!D8/12)</f>
        <v>0</v>
      </c>
      <c r="N231" s="18">
        <f>IF(F230=0,0,F230*'Debt Payoff'!D11/12)</f>
        <v>0</v>
      </c>
      <c r="O231" s="18">
        <f>IF(G230=0,0,G230*'Debt Payoff'!D6/12)</f>
        <v>0</v>
      </c>
      <c r="P231" s="18">
        <f>IF(H230=0,0,H230*'Debt Payoff'!D7/12)</f>
        <v>0</v>
      </c>
      <c r="Q231" s="18">
        <f>IF(I230=0,0,I230*'Debt Payoff'!D9/12)</f>
        <v>0</v>
      </c>
    </row>
    <row r="232" spans="1:17" x14ac:dyDescent="0.25">
      <c r="A232">
        <v>230</v>
      </c>
      <c r="B232" s="18">
        <f>IF(B231=0,0,MAX(0,B231*(1+'Debt Payoff'!D10/12)-MIN(B231*(1+'Debt Payoff'!D10/12),'Debt Payoff'!E10+'Debt Payoff'!C2)))</f>
        <v>0</v>
      </c>
      <c r="C232" s="18">
        <f>IF(C231=0,0,MAX(0,C231*(1+'Debt Payoff'!D4/12)-MIN(C231*(1+'Debt Payoff'!D4/12),IF(COUNTIF(B231:B231,"&gt;0")=0,'Debt Payoff'!E4+'Debt Payoff'!E10+'Debt Payoff'!C2,'Debt Payoff'!E4))))</f>
        <v>0</v>
      </c>
      <c r="D232" s="18">
        <f>IF(D231=0,0,MAX(0,D231*(1+'Debt Payoff'!D5/12)-MIN(D231*(1+'Debt Payoff'!D5/12),IF(COUNTIF(B231:C231,"&gt;0")=0,'Debt Payoff'!E5+'Debt Payoff'!E10+'Debt Payoff'!E4+'Debt Payoff'!C2,'Debt Payoff'!E5))))</f>
        <v>0</v>
      </c>
      <c r="E232" s="18">
        <f>IF(E231=0,0,MAX(0,E231*(1+'Debt Payoff'!D8/12)-MIN(E231*(1+'Debt Payoff'!D8/12),IF(COUNTIF(B231:D231,"&gt;0")=0,'Debt Payoff'!E8+'Debt Payoff'!E10+'Debt Payoff'!E4+'Debt Payoff'!E5+'Debt Payoff'!C2,'Debt Payoff'!E8))))</f>
        <v>0</v>
      </c>
      <c r="F232" s="18">
        <f>IF(F231=0,0,MAX(0,F231*(1+'Debt Payoff'!D11/12)-MIN(F231*(1+'Debt Payoff'!D11/12),IF(COUNTIF(B231:E231,"&gt;0")=0,'Debt Payoff'!E11+'Debt Payoff'!E10+'Debt Payoff'!E4+'Debt Payoff'!E5+'Debt Payoff'!E8+'Debt Payoff'!C2,'Debt Payoff'!E11))))</f>
        <v>0</v>
      </c>
      <c r="G232" s="18">
        <f>IF(G231=0,0,MAX(0,G231*(1+'Debt Payoff'!D6/12)-MIN(G231*(1+'Debt Payoff'!D6/12),IF(COUNTIF(B231:F231,"&gt;0")=0,'Debt Payoff'!E6+'Debt Payoff'!E10+'Debt Payoff'!E4+'Debt Payoff'!E5+'Debt Payoff'!E8+'Debt Payoff'!E11+'Debt Payoff'!C2,'Debt Payoff'!E6))))</f>
        <v>0</v>
      </c>
      <c r="H232" s="18">
        <f>IF(H231=0,0,MAX(0,H231*(1+'Debt Payoff'!D7/12)-MIN(H231*(1+'Debt Payoff'!D7/12),IF(COUNTIF(B231:G231,"&gt;0")=0,'Debt Payoff'!E7+'Debt Payoff'!E10+'Debt Payoff'!E4+'Debt Payoff'!E5+'Debt Payoff'!E8+'Debt Payoff'!E11+'Debt Payoff'!E6+'Debt Payoff'!C2,'Debt Payoff'!E7))))</f>
        <v>0</v>
      </c>
      <c r="I232" s="18">
        <f>IF(I231=0,0,MAX(0,I231*(1+'Debt Payoff'!D9/12)-MIN(I231*(1+'Debt Payoff'!D9/12),IF(COUNTIF(B231:H231,"&gt;0")=0,'Debt Payoff'!E9+'Debt Payoff'!E10+'Debt Payoff'!E4+'Debt Payoff'!E5+'Debt Payoff'!E8+'Debt Payoff'!E11+'Debt Payoff'!E6+'Debt Payoff'!E7+'Debt Payoff'!C2,'Debt Payoff'!E9))))</f>
        <v>0</v>
      </c>
      <c r="J232" s="18">
        <f>IF(B231=0,0,B231*'Debt Payoff'!D10/12)</f>
        <v>0</v>
      </c>
      <c r="K232" s="18">
        <f>IF(C231=0,0,C231*'Debt Payoff'!D4/12)</f>
        <v>0</v>
      </c>
      <c r="L232" s="18">
        <f>IF(D231=0,0,D231*'Debt Payoff'!D5/12)</f>
        <v>0</v>
      </c>
      <c r="M232" s="18">
        <f>IF(E231=0,0,E231*'Debt Payoff'!D8/12)</f>
        <v>0</v>
      </c>
      <c r="N232" s="18">
        <f>IF(F231=0,0,F231*'Debt Payoff'!D11/12)</f>
        <v>0</v>
      </c>
      <c r="O232" s="18">
        <f>IF(G231=0,0,G231*'Debt Payoff'!D6/12)</f>
        <v>0</v>
      </c>
      <c r="P232" s="18">
        <f>IF(H231=0,0,H231*'Debt Payoff'!D7/12)</f>
        <v>0</v>
      </c>
      <c r="Q232" s="18">
        <f>IF(I231=0,0,I231*'Debt Payoff'!D9/12)</f>
        <v>0</v>
      </c>
    </row>
    <row r="233" spans="1:17" x14ac:dyDescent="0.25">
      <c r="A233">
        <v>231</v>
      </c>
      <c r="B233" s="18">
        <f>IF(B232=0,0,MAX(0,B232*(1+'Debt Payoff'!D10/12)-MIN(B232*(1+'Debt Payoff'!D10/12),'Debt Payoff'!E10+'Debt Payoff'!C2)))</f>
        <v>0</v>
      </c>
      <c r="C233" s="18">
        <f>IF(C232=0,0,MAX(0,C232*(1+'Debt Payoff'!D4/12)-MIN(C232*(1+'Debt Payoff'!D4/12),IF(COUNTIF(B232:B232,"&gt;0")=0,'Debt Payoff'!E4+'Debt Payoff'!E10+'Debt Payoff'!C2,'Debt Payoff'!E4))))</f>
        <v>0</v>
      </c>
      <c r="D233" s="18">
        <f>IF(D232=0,0,MAX(0,D232*(1+'Debt Payoff'!D5/12)-MIN(D232*(1+'Debt Payoff'!D5/12),IF(COUNTIF(B232:C232,"&gt;0")=0,'Debt Payoff'!E5+'Debt Payoff'!E10+'Debt Payoff'!E4+'Debt Payoff'!C2,'Debt Payoff'!E5))))</f>
        <v>0</v>
      </c>
      <c r="E233" s="18">
        <f>IF(E232=0,0,MAX(0,E232*(1+'Debt Payoff'!D8/12)-MIN(E232*(1+'Debt Payoff'!D8/12),IF(COUNTIF(B232:D232,"&gt;0")=0,'Debt Payoff'!E8+'Debt Payoff'!E10+'Debt Payoff'!E4+'Debt Payoff'!E5+'Debt Payoff'!C2,'Debt Payoff'!E8))))</f>
        <v>0</v>
      </c>
      <c r="F233" s="18">
        <f>IF(F232=0,0,MAX(0,F232*(1+'Debt Payoff'!D11/12)-MIN(F232*(1+'Debt Payoff'!D11/12),IF(COUNTIF(B232:E232,"&gt;0")=0,'Debt Payoff'!E11+'Debt Payoff'!E10+'Debt Payoff'!E4+'Debt Payoff'!E5+'Debt Payoff'!E8+'Debt Payoff'!C2,'Debt Payoff'!E11))))</f>
        <v>0</v>
      </c>
      <c r="G233" s="18">
        <f>IF(G232=0,0,MAX(0,G232*(1+'Debt Payoff'!D6/12)-MIN(G232*(1+'Debt Payoff'!D6/12),IF(COUNTIF(B232:F232,"&gt;0")=0,'Debt Payoff'!E6+'Debt Payoff'!E10+'Debt Payoff'!E4+'Debt Payoff'!E5+'Debt Payoff'!E8+'Debt Payoff'!E11+'Debt Payoff'!C2,'Debt Payoff'!E6))))</f>
        <v>0</v>
      </c>
      <c r="H233" s="18">
        <f>IF(H232=0,0,MAX(0,H232*(1+'Debt Payoff'!D7/12)-MIN(H232*(1+'Debt Payoff'!D7/12),IF(COUNTIF(B232:G232,"&gt;0")=0,'Debt Payoff'!E7+'Debt Payoff'!E10+'Debt Payoff'!E4+'Debt Payoff'!E5+'Debt Payoff'!E8+'Debt Payoff'!E11+'Debt Payoff'!E6+'Debt Payoff'!C2,'Debt Payoff'!E7))))</f>
        <v>0</v>
      </c>
      <c r="I233" s="18">
        <f>IF(I232=0,0,MAX(0,I232*(1+'Debt Payoff'!D9/12)-MIN(I232*(1+'Debt Payoff'!D9/12),IF(COUNTIF(B232:H232,"&gt;0")=0,'Debt Payoff'!E9+'Debt Payoff'!E10+'Debt Payoff'!E4+'Debt Payoff'!E5+'Debt Payoff'!E8+'Debt Payoff'!E11+'Debt Payoff'!E6+'Debt Payoff'!E7+'Debt Payoff'!C2,'Debt Payoff'!E9))))</f>
        <v>0</v>
      </c>
      <c r="J233" s="18">
        <f>IF(B232=0,0,B232*'Debt Payoff'!D10/12)</f>
        <v>0</v>
      </c>
      <c r="K233" s="18">
        <f>IF(C232=0,0,C232*'Debt Payoff'!D4/12)</f>
        <v>0</v>
      </c>
      <c r="L233" s="18">
        <f>IF(D232=0,0,D232*'Debt Payoff'!D5/12)</f>
        <v>0</v>
      </c>
      <c r="M233" s="18">
        <f>IF(E232=0,0,E232*'Debt Payoff'!D8/12)</f>
        <v>0</v>
      </c>
      <c r="N233" s="18">
        <f>IF(F232=0,0,F232*'Debt Payoff'!D11/12)</f>
        <v>0</v>
      </c>
      <c r="O233" s="18">
        <f>IF(G232=0,0,G232*'Debt Payoff'!D6/12)</f>
        <v>0</v>
      </c>
      <c r="P233" s="18">
        <f>IF(H232=0,0,H232*'Debt Payoff'!D7/12)</f>
        <v>0</v>
      </c>
      <c r="Q233" s="18">
        <f>IF(I232=0,0,I232*'Debt Payoff'!D9/12)</f>
        <v>0</v>
      </c>
    </row>
    <row r="234" spans="1:17" x14ac:dyDescent="0.25">
      <c r="A234">
        <v>232</v>
      </c>
      <c r="B234" s="18">
        <f>IF(B233=0,0,MAX(0,B233*(1+'Debt Payoff'!D10/12)-MIN(B233*(1+'Debt Payoff'!D10/12),'Debt Payoff'!E10+'Debt Payoff'!C2)))</f>
        <v>0</v>
      </c>
      <c r="C234" s="18">
        <f>IF(C233=0,0,MAX(0,C233*(1+'Debt Payoff'!D4/12)-MIN(C233*(1+'Debt Payoff'!D4/12),IF(COUNTIF(B233:B233,"&gt;0")=0,'Debt Payoff'!E4+'Debt Payoff'!E10+'Debt Payoff'!C2,'Debt Payoff'!E4))))</f>
        <v>0</v>
      </c>
      <c r="D234" s="18">
        <f>IF(D233=0,0,MAX(0,D233*(1+'Debt Payoff'!D5/12)-MIN(D233*(1+'Debt Payoff'!D5/12),IF(COUNTIF(B233:C233,"&gt;0")=0,'Debt Payoff'!E5+'Debt Payoff'!E10+'Debt Payoff'!E4+'Debt Payoff'!C2,'Debt Payoff'!E5))))</f>
        <v>0</v>
      </c>
      <c r="E234" s="18">
        <f>IF(E233=0,0,MAX(0,E233*(1+'Debt Payoff'!D8/12)-MIN(E233*(1+'Debt Payoff'!D8/12),IF(COUNTIF(B233:D233,"&gt;0")=0,'Debt Payoff'!E8+'Debt Payoff'!E10+'Debt Payoff'!E4+'Debt Payoff'!E5+'Debt Payoff'!C2,'Debt Payoff'!E8))))</f>
        <v>0</v>
      </c>
      <c r="F234" s="18">
        <f>IF(F233=0,0,MAX(0,F233*(1+'Debt Payoff'!D11/12)-MIN(F233*(1+'Debt Payoff'!D11/12),IF(COUNTIF(B233:E233,"&gt;0")=0,'Debt Payoff'!E11+'Debt Payoff'!E10+'Debt Payoff'!E4+'Debt Payoff'!E5+'Debt Payoff'!E8+'Debt Payoff'!C2,'Debt Payoff'!E11))))</f>
        <v>0</v>
      </c>
      <c r="G234" s="18">
        <f>IF(G233=0,0,MAX(0,G233*(1+'Debt Payoff'!D6/12)-MIN(G233*(1+'Debt Payoff'!D6/12),IF(COUNTIF(B233:F233,"&gt;0")=0,'Debt Payoff'!E6+'Debt Payoff'!E10+'Debt Payoff'!E4+'Debt Payoff'!E5+'Debt Payoff'!E8+'Debt Payoff'!E11+'Debt Payoff'!C2,'Debt Payoff'!E6))))</f>
        <v>0</v>
      </c>
      <c r="H234" s="18">
        <f>IF(H233=0,0,MAX(0,H233*(1+'Debt Payoff'!D7/12)-MIN(H233*(1+'Debt Payoff'!D7/12),IF(COUNTIF(B233:G233,"&gt;0")=0,'Debt Payoff'!E7+'Debt Payoff'!E10+'Debt Payoff'!E4+'Debt Payoff'!E5+'Debt Payoff'!E8+'Debt Payoff'!E11+'Debt Payoff'!E6+'Debt Payoff'!C2,'Debt Payoff'!E7))))</f>
        <v>0</v>
      </c>
      <c r="I234" s="18">
        <f>IF(I233=0,0,MAX(0,I233*(1+'Debt Payoff'!D9/12)-MIN(I233*(1+'Debt Payoff'!D9/12),IF(COUNTIF(B233:H233,"&gt;0")=0,'Debt Payoff'!E9+'Debt Payoff'!E10+'Debt Payoff'!E4+'Debt Payoff'!E5+'Debt Payoff'!E8+'Debt Payoff'!E11+'Debt Payoff'!E6+'Debt Payoff'!E7+'Debt Payoff'!C2,'Debt Payoff'!E9))))</f>
        <v>0</v>
      </c>
      <c r="J234" s="18">
        <f>IF(B233=0,0,B233*'Debt Payoff'!D10/12)</f>
        <v>0</v>
      </c>
      <c r="K234" s="18">
        <f>IF(C233=0,0,C233*'Debt Payoff'!D4/12)</f>
        <v>0</v>
      </c>
      <c r="L234" s="18">
        <f>IF(D233=0,0,D233*'Debt Payoff'!D5/12)</f>
        <v>0</v>
      </c>
      <c r="M234" s="18">
        <f>IF(E233=0,0,E233*'Debt Payoff'!D8/12)</f>
        <v>0</v>
      </c>
      <c r="N234" s="18">
        <f>IF(F233=0,0,F233*'Debt Payoff'!D11/12)</f>
        <v>0</v>
      </c>
      <c r="O234" s="18">
        <f>IF(G233=0,0,G233*'Debt Payoff'!D6/12)</f>
        <v>0</v>
      </c>
      <c r="P234" s="18">
        <f>IF(H233=0,0,H233*'Debt Payoff'!D7/12)</f>
        <v>0</v>
      </c>
      <c r="Q234" s="18">
        <f>IF(I233=0,0,I233*'Debt Payoff'!D9/12)</f>
        <v>0</v>
      </c>
    </row>
    <row r="235" spans="1:17" x14ac:dyDescent="0.25">
      <c r="A235">
        <v>233</v>
      </c>
      <c r="B235" s="18">
        <f>IF(B234=0,0,MAX(0,B234*(1+'Debt Payoff'!D10/12)-MIN(B234*(1+'Debt Payoff'!D10/12),'Debt Payoff'!E10+'Debt Payoff'!C2)))</f>
        <v>0</v>
      </c>
      <c r="C235" s="18">
        <f>IF(C234=0,0,MAX(0,C234*(1+'Debt Payoff'!D4/12)-MIN(C234*(1+'Debt Payoff'!D4/12),IF(COUNTIF(B234:B234,"&gt;0")=0,'Debt Payoff'!E4+'Debt Payoff'!E10+'Debt Payoff'!C2,'Debt Payoff'!E4))))</f>
        <v>0</v>
      </c>
      <c r="D235" s="18">
        <f>IF(D234=0,0,MAX(0,D234*(1+'Debt Payoff'!D5/12)-MIN(D234*(1+'Debt Payoff'!D5/12),IF(COUNTIF(B234:C234,"&gt;0")=0,'Debt Payoff'!E5+'Debt Payoff'!E10+'Debt Payoff'!E4+'Debt Payoff'!C2,'Debt Payoff'!E5))))</f>
        <v>0</v>
      </c>
      <c r="E235" s="18">
        <f>IF(E234=0,0,MAX(0,E234*(1+'Debt Payoff'!D8/12)-MIN(E234*(1+'Debt Payoff'!D8/12),IF(COUNTIF(B234:D234,"&gt;0")=0,'Debt Payoff'!E8+'Debt Payoff'!E10+'Debt Payoff'!E4+'Debt Payoff'!E5+'Debt Payoff'!C2,'Debt Payoff'!E8))))</f>
        <v>0</v>
      </c>
      <c r="F235" s="18">
        <f>IF(F234=0,0,MAX(0,F234*(1+'Debt Payoff'!D11/12)-MIN(F234*(1+'Debt Payoff'!D11/12),IF(COUNTIF(B234:E234,"&gt;0")=0,'Debt Payoff'!E11+'Debt Payoff'!E10+'Debt Payoff'!E4+'Debt Payoff'!E5+'Debt Payoff'!E8+'Debt Payoff'!C2,'Debt Payoff'!E11))))</f>
        <v>0</v>
      </c>
      <c r="G235" s="18">
        <f>IF(G234=0,0,MAX(0,G234*(1+'Debt Payoff'!D6/12)-MIN(G234*(1+'Debt Payoff'!D6/12),IF(COUNTIF(B234:F234,"&gt;0")=0,'Debt Payoff'!E6+'Debt Payoff'!E10+'Debt Payoff'!E4+'Debt Payoff'!E5+'Debt Payoff'!E8+'Debt Payoff'!E11+'Debt Payoff'!C2,'Debt Payoff'!E6))))</f>
        <v>0</v>
      </c>
      <c r="H235" s="18">
        <f>IF(H234=0,0,MAX(0,H234*(1+'Debt Payoff'!D7/12)-MIN(H234*(1+'Debt Payoff'!D7/12),IF(COUNTIF(B234:G234,"&gt;0")=0,'Debt Payoff'!E7+'Debt Payoff'!E10+'Debt Payoff'!E4+'Debt Payoff'!E5+'Debt Payoff'!E8+'Debt Payoff'!E11+'Debt Payoff'!E6+'Debt Payoff'!C2,'Debt Payoff'!E7))))</f>
        <v>0</v>
      </c>
      <c r="I235" s="18">
        <f>IF(I234=0,0,MAX(0,I234*(1+'Debt Payoff'!D9/12)-MIN(I234*(1+'Debt Payoff'!D9/12),IF(COUNTIF(B234:H234,"&gt;0")=0,'Debt Payoff'!E9+'Debt Payoff'!E10+'Debt Payoff'!E4+'Debt Payoff'!E5+'Debt Payoff'!E8+'Debt Payoff'!E11+'Debt Payoff'!E6+'Debt Payoff'!E7+'Debt Payoff'!C2,'Debt Payoff'!E9))))</f>
        <v>0</v>
      </c>
      <c r="J235" s="18">
        <f>IF(B234=0,0,B234*'Debt Payoff'!D10/12)</f>
        <v>0</v>
      </c>
      <c r="K235" s="18">
        <f>IF(C234=0,0,C234*'Debt Payoff'!D4/12)</f>
        <v>0</v>
      </c>
      <c r="L235" s="18">
        <f>IF(D234=0,0,D234*'Debt Payoff'!D5/12)</f>
        <v>0</v>
      </c>
      <c r="M235" s="18">
        <f>IF(E234=0,0,E234*'Debt Payoff'!D8/12)</f>
        <v>0</v>
      </c>
      <c r="N235" s="18">
        <f>IF(F234=0,0,F234*'Debt Payoff'!D11/12)</f>
        <v>0</v>
      </c>
      <c r="O235" s="18">
        <f>IF(G234=0,0,G234*'Debt Payoff'!D6/12)</f>
        <v>0</v>
      </c>
      <c r="P235" s="18">
        <f>IF(H234=0,0,H234*'Debt Payoff'!D7/12)</f>
        <v>0</v>
      </c>
      <c r="Q235" s="18">
        <f>IF(I234=0,0,I234*'Debt Payoff'!D9/12)</f>
        <v>0</v>
      </c>
    </row>
    <row r="236" spans="1:17" x14ac:dyDescent="0.25">
      <c r="A236">
        <v>234</v>
      </c>
      <c r="B236" s="18">
        <f>IF(B235=0,0,MAX(0,B235*(1+'Debt Payoff'!D10/12)-MIN(B235*(1+'Debt Payoff'!D10/12),'Debt Payoff'!E10+'Debt Payoff'!C2)))</f>
        <v>0</v>
      </c>
      <c r="C236" s="18">
        <f>IF(C235=0,0,MAX(0,C235*(1+'Debt Payoff'!D4/12)-MIN(C235*(1+'Debt Payoff'!D4/12),IF(COUNTIF(B235:B235,"&gt;0")=0,'Debt Payoff'!E4+'Debt Payoff'!E10+'Debt Payoff'!C2,'Debt Payoff'!E4))))</f>
        <v>0</v>
      </c>
      <c r="D236" s="18">
        <f>IF(D235=0,0,MAX(0,D235*(1+'Debt Payoff'!D5/12)-MIN(D235*(1+'Debt Payoff'!D5/12),IF(COUNTIF(B235:C235,"&gt;0")=0,'Debt Payoff'!E5+'Debt Payoff'!E10+'Debt Payoff'!E4+'Debt Payoff'!C2,'Debt Payoff'!E5))))</f>
        <v>0</v>
      </c>
      <c r="E236" s="18">
        <f>IF(E235=0,0,MAX(0,E235*(1+'Debt Payoff'!D8/12)-MIN(E235*(1+'Debt Payoff'!D8/12),IF(COUNTIF(B235:D235,"&gt;0")=0,'Debt Payoff'!E8+'Debt Payoff'!E10+'Debt Payoff'!E4+'Debt Payoff'!E5+'Debt Payoff'!C2,'Debt Payoff'!E8))))</f>
        <v>0</v>
      </c>
      <c r="F236" s="18">
        <f>IF(F235=0,0,MAX(0,F235*(1+'Debt Payoff'!D11/12)-MIN(F235*(1+'Debt Payoff'!D11/12),IF(COUNTIF(B235:E235,"&gt;0")=0,'Debt Payoff'!E11+'Debt Payoff'!E10+'Debt Payoff'!E4+'Debt Payoff'!E5+'Debt Payoff'!E8+'Debt Payoff'!C2,'Debt Payoff'!E11))))</f>
        <v>0</v>
      </c>
      <c r="G236" s="18">
        <f>IF(G235=0,0,MAX(0,G235*(1+'Debt Payoff'!D6/12)-MIN(G235*(1+'Debt Payoff'!D6/12),IF(COUNTIF(B235:F235,"&gt;0")=0,'Debt Payoff'!E6+'Debt Payoff'!E10+'Debt Payoff'!E4+'Debt Payoff'!E5+'Debt Payoff'!E8+'Debt Payoff'!E11+'Debt Payoff'!C2,'Debt Payoff'!E6))))</f>
        <v>0</v>
      </c>
      <c r="H236" s="18">
        <f>IF(H235=0,0,MAX(0,H235*(1+'Debt Payoff'!D7/12)-MIN(H235*(1+'Debt Payoff'!D7/12),IF(COUNTIF(B235:G235,"&gt;0")=0,'Debt Payoff'!E7+'Debt Payoff'!E10+'Debt Payoff'!E4+'Debt Payoff'!E5+'Debt Payoff'!E8+'Debt Payoff'!E11+'Debt Payoff'!E6+'Debt Payoff'!C2,'Debt Payoff'!E7))))</f>
        <v>0</v>
      </c>
      <c r="I236" s="18">
        <f>IF(I235=0,0,MAX(0,I235*(1+'Debt Payoff'!D9/12)-MIN(I235*(1+'Debt Payoff'!D9/12),IF(COUNTIF(B235:H235,"&gt;0")=0,'Debt Payoff'!E9+'Debt Payoff'!E10+'Debt Payoff'!E4+'Debt Payoff'!E5+'Debt Payoff'!E8+'Debt Payoff'!E11+'Debt Payoff'!E6+'Debt Payoff'!E7+'Debt Payoff'!C2,'Debt Payoff'!E9))))</f>
        <v>0</v>
      </c>
      <c r="J236" s="18">
        <f>IF(B235=0,0,B235*'Debt Payoff'!D10/12)</f>
        <v>0</v>
      </c>
      <c r="K236" s="18">
        <f>IF(C235=0,0,C235*'Debt Payoff'!D4/12)</f>
        <v>0</v>
      </c>
      <c r="L236" s="18">
        <f>IF(D235=0,0,D235*'Debt Payoff'!D5/12)</f>
        <v>0</v>
      </c>
      <c r="M236" s="18">
        <f>IF(E235=0,0,E235*'Debt Payoff'!D8/12)</f>
        <v>0</v>
      </c>
      <c r="N236" s="18">
        <f>IF(F235=0,0,F235*'Debt Payoff'!D11/12)</f>
        <v>0</v>
      </c>
      <c r="O236" s="18">
        <f>IF(G235=0,0,G235*'Debt Payoff'!D6/12)</f>
        <v>0</v>
      </c>
      <c r="P236" s="18">
        <f>IF(H235=0,0,H235*'Debt Payoff'!D7/12)</f>
        <v>0</v>
      </c>
      <c r="Q236" s="18">
        <f>IF(I235=0,0,I235*'Debt Payoff'!D9/12)</f>
        <v>0</v>
      </c>
    </row>
    <row r="237" spans="1:17" x14ac:dyDescent="0.25">
      <c r="A237">
        <v>235</v>
      </c>
      <c r="B237" s="18">
        <f>IF(B236=0,0,MAX(0,B236*(1+'Debt Payoff'!D10/12)-MIN(B236*(1+'Debt Payoff'!D10/12),'Debt Payoff'!E10+'Debt Payoff'!C2)))</f>
        <v>0</v>
      </c>
      <c r="C237" s="18">
        <f>IF(C236=0,0,MAX(0,C236*(1+'Debt Payoff'!D4/12)-MIN(C236*(1+'Debt Payoff'!D4/12),IF(COUNTIF(B236:B236,"&gt;0")=0,'Debt Payoff'!E4+'Debt Payoff'!E10+'Debt Payoff'!C2,'Debt Payoff'!E4))))</f>
        <v>0</v>
      </c>
      <c r="D237" s="18">
        <f>IF(D236=0,0,MAX(0,D236*(1+'Debt Payoff'!D5/12)-MIN(D236*(1+'Debt Payoff'!D5/12),IF(COUNTIF(B236:C236,"&gt;0")=0,'Debt Payoff'!E5+'Debt Payoff'!E10+'Debt Payoff'!E4+'Debt Payoff'!C2,'Debt Payoff'!E5))))</f>
        <v>0</v>
      </c>
      <c r="E237" s="18">
        <f>IF(E236=0,0,MAX(0,E236*(1+'Debt Payoff'!D8/12)-MIN(E236*(1+'Debt Payoff'!D8/12),IF(COUNTIF(B236:D236,"&gt;0")=0,'Debt Payoff'!E8+'Debt Payoff'!E10+'Debt Payoff'!E4+'Debt Payoff'!E5+'Debt Payoff'!C2,'Debt Payoff'!E8))))</f>
        <v>0</v>
      </c>
      <c r="F237" s="18">
        <f>IF(F236=0,0,MAX(0,F236*(1+'Debt Payoff'!D11/12)-MIN(F236*(1+'Debt Payoff'!D11/12),IF(COUNTIF(B236:E236,"&gt;0")=0,'Debt Payoff'!E11+'Debt Payoff'!E10+'Debt Payoff'!E4+'Debt Payoff'!E5+'Debt Payoff'!E8+'Debt Payoff'!C2,'Debt Payoff'!E11))))</f>
        <v>0</v>
      </c>
      <c r="G237" s="18">
        <f>IF(G236=0,0,MAX(0,G236*(1+'Debt Payoff'!D6/12)-MIN(G236*(1+'Debt Payoff'!D6/12),IF(COUNTIF(B236:F236,"&gt;0")=0,'Debt Payoff'!E6+'Debt Payoff'!E10+'Debt Payoff'!E4+'Debt Payoff'!E5+'Debt Payoff'!E8+'Debt Payoff'!E11+'Debt Payoff'!C2,'Debt Payoff'!E6))))</f>
        <v>0</v>
      </c>
      <c r="H237" s="18">
        <f>IF(H236=0,0,MAX(0,H236*(1+'Debt Payoff'!D7/12)-MIN(H236*(1+'Debt Payoff'!D7/12),IF(COUNTIF(B236:G236,"&gt;0")=0,'Debt Payoff'!E7+'Debt Payoff'!E10+'Debt Payoff'!E4+'Debt Payoff'!E5+'Debt Payoff'!E8+'Debt Payoff'!E11+'Debt Payoff'!E6+'Debt Payoff'!C2,'Debt Payoff'!E7))))</f>
        <v>0</v>
      </c>
      <c r="I237" s="18">
        <f>IF(I236=0,0,MAX(0,I236*(1+'Debt Payoff'!D9/12)-MIN(I236*(1+'Debt Payoff'!D9/12),IF(COUNTIF(B236:H236,"&gt;0")=0,'Debt Payoff'!E9+'Debt Payoff'!E10+'Debt Payoff'!E4+'Debt Payoff'!E5+'Debt Payoff'!E8+'Debt Payoff'!E11+'Debt Payoff'!E6+'Debt Payoff'!E7+'Debt Payoff'!C2,'Debt Payoff'!E9))))</f>
        <v>0</v>
      </c>
      <c r="J237" s="18">
        <f>IF(B236=0,0,B236*'Debt Payoff'!D10/12)</f>
        <v>0</v>
      </c>
      <c r="K237" s="18">
        <f>IF(C236=0,0,C236*'Debt Payoff'!D4/12)</f>
        <v>0</v>
      </c>
      <c r="L237" s="18">
        <f>IF(D236=0,0,D236*'Debt Payoff'!D5/12)</f>
        <v>0</v>
      </c>
      <c r="M237" s="18">
        <f>IF(E236=0,0,E236*'Debt Payoff'!D8/12)</f>
        <v>0</v>
      </c>
      <c r="N237" s="18">
        <f>IF(F236=0,0,F236*'Debt Payoff'!D11/12)</f>
        <v>0</v>
      </c>
      <c r="O237" s="18">
        <f>IF(G236=0,0,G236*'Debt Payoff'!D6/12)</f>
        <v>0</v>
      </c>
      <c r="P237" s="18">
        <f>IF(H236=0,0,H236*'Debt Payoff'!D7/12)</f>
        <v>0</v>
      </c>
      <c r="Q237" s="18">
        <f>IF(I236=0,0,I236*'Debt Payoff'!D9/12)</f>
        <v>0</v>
      </c>
    </row>
    <row r="238" spans="1:17" x14ac:dyDescent="0.25">
      <c r="A238">
        <v>236</v>
      </c>
      <c r="B238" s="18">
        <f>IF(B237=0,0,MAX(0,B237*(1+'Debt Payoff'!D10/12)-MIN(B237*(1+'Debt Payoff'!D10/12),'Debt Payoff'!E10+'Debt Payoff'!C2)))</f>
        <v>0</v>
      </c>
      <c r="C238" s="18">
        <f>IF(C237=0,0,MAX(0,C237*(1+'Debt Payoff'!D4/12)-MIN(C237*(1+'Debt Payoff'!D4/12),IF(COUNTIF(B237:B237,"&gt;0")=0,'Debt Payoff'!E4+'Debt Payoff'!E10+'Debt Payoff'!C2,'Debt Payoff'!E4))))</f>
        <v>0</v>
      </c>
      <c r="D238" s="18">
        <f>IF(D237=0,0,MAX(0,D237*(1+'Debt Payoff'!D5/12)-MIN(D237*(1+'Debt Payoff'!D5/12),IF(COUNTIF(B237:C237,"&gt;0")=0,'Debt Payoff'!E5+'Debt Payoff'!E10+'Debt Payoff'!E4+'Debt Payoff'!C2,'Debt Payoff'!E5))))</f>
        <v>0</v>
      </c>
      <c r="E238" s="18">
        <f>IF(E237=0,0,MAX(0,E237*(1+'Debt Payoff'!D8/12)-MIN(E237*(1+'Debt Payoff'!D8/12),IF(COUNTIF(B237:D237,"&gt;0")=0,'Debt Payoff'!E8+'Debt Payoff'!E10+'Debt Payoff'!E4+'Debt Payoff'!E5+'Debt Payoff'!C2,'Debt Payoff'!E8))))</f>
        <v>0</v>
      </c>
      <c r="F238" s="18">
        <f>IF(F237=0,0,MAX(0,F237*(1+'Debt Payoff'!D11/12)-MIN(F237*(1+'Debt Payoff'!D11/12),IF(COUNTIF(B237:E237,"&gt;0")=0,'Debt Payoff'!E11+'Debt Payoff'!E10+'Debt Payoff'!E4+'Debt Payoff'!E5+'Debt Payoff'!E8+'Debt Payoff'!C2,'Debt Payoff'!E11))))</f>
        <v>0</v>
      </c>
      <c r="G238" s="18">
        <f>IF(G237=0,0,MAX(0,G237*(1+'Debt Payoff'!D6/12)-MIN(G237*(1+'Debt Payoff'!D6/12),IF(COUNTIF(B237:F237,"&gt;0")=0,'Debt Payoff'!E6+'Debt Payoff'!E10+'Debt Payoff'!E4+'Debt Payoff'!E5+'Debt Payoff'!E8+'Debt Payoff'!E11+'Debt Payoff'!C2,'Debt Payoff'!E6))))</f>
        <v>0</v>
      </c>
      <c r="H238" s="18">
        <f>IF(H237=0,0,MAX(0,H237*(1+'Debt Payoff'!D7/12)-MIN(H237*(1+'Debt Payoff'!D7/12),IF(COUNTIF(B237:G237,"&gt;0")=0,'Debt Payoff'!E7+'Debt Payoff'!E10+'Debt Payoff'!E4+'Debt Payoff'!E5+'Debt Payoff'!E8+'Debt Payoff'!E11+'Debt Payoff'!E6+'Debt Payoff'!C2,'Debt Payoff'!E7))))</f>
        <v>0</v>
      </c>
      <c r="I238" s="18">
        <f>IF(I237=0,0,MAX(0,I237*(1+'Debt Payoff'!D9/12)-MIN(I237*(1+'Debt Payoff'!D9/12),IF(COUNTIF(B237:H237,"&gt;0")=0,'Debt Payoff'!E9+'Debt Payoff'!E10+'Debt Payoff'!E4+'Debt Payoff'!E5+'Debt Payoff'!E8+'Debt Payoff'!E11+'Debt Payoff'!E6+'Debt Payoff'!E7+'Debt Payoff'!C2,'Debt Payoff'!E9))))</f>
        <v>0</v>
      </c>
      <c r="J238" s="18">
        <f>IF(B237=0,0,B237*'Debt Payoff'!D10/12)</f>
        <v>0</v>
      </c>
      <c r="K238" s="18">
        <f>IF(C237=0,0,C237*'Debt Payoff'!D4/12)</f>
        <v>0</v>
      </c>
      <c r="L238" s="18">
        <f>IF(D237=0,0,D237*'Debt Payoff'!D5/12)</f>
        <v>0</v>
      </c>
      <c r="M238" s="18">
        <f>IF(E237=0,0,E237*'Debt Payoff'!D8/12)</f>
        <v>0</v>
      </c>
      <c r="N238" s="18">
        <f>IF(F237=0,0,F237*'Debt Payoff'!D11/12)</f>
        <v>0</v>
      </c>
      <c r="O238" s="18">
        <f>IF(G237=0,0,G237*'Debt Payoff'!D6/12)</f>
        <v>0</v>
      </c>
      <c r="P238" s="18">
        <f>IF(H237=0,0,H237*'Debt Payoff'!D7/12)</f>
        <v>0</v>
      </c>
      <c r="Q238" s="18">
        <f>IF(I237=0,0,I237*'Debt Payoff'!D9/12)</f>
        <v>0</v>
      </c>
    </row>
    <row r="239" spans="1:17" x14ac:dyDescent="0.25">
      <c r="A239">
        <v>237</v>
      </c>
      <c r="B239" s="18">
        <f>IF(B238=0,0,MAX(0,B238*(1+'Debt Payoff'!D10/12)-MIN(B238*(1+'Debt Payoff'!D10/12),'Debt Payoff'!E10+'Debt Payoff'!C2)))</f>
        <v>0</v>
      </c>
      <c r="C239" s="18">
        <f>IF(C238=0,0,MAX(0,C238*(1+'Debt Payoff'!D4/12)-MIN(C238*(1+'Debt Payoff'!D4/12),IF(COUNTIF(B238:B238,"&gt;0")=0,'Debt Payoff'!E4+'Debt Payoff'!E10+'Debt Payoff'!C2,'Debt Payoff'!E4))))</f>
        <v>0</v>
      </c>
      <c r="D239" s="18">
        <f>IF(D238=0,0,MAX(0,D238*(1+'Debt Payoff'!D5/12)-MIN(D238*(1+'Debt Payoff'!D5/12),IF(COUNTIF(B238:C238,"&gt;0")=0,'Debt Payoff'!E5+'Debt Payoff'!E10+'Debt Payoff'!E4+'Debt Payoff'!C2,'Debt Payoff'!E5))))</f>
        <v>0</v>
      </c>
      <c r="E239" s="18">
        <f>IF(E238=0,0,MAX(0,E238*(1+'Debt Payoff'!D8/12)-MIN(E238*(1+'Debt Payoff'!D8/12),IF(COUNTIF(B238:D238,"&gt;0")=0,'Debt Payoff'!E8+'Debt Payoff'!E10+'Debt Payoff'!E4+'Debt Payoff'!E5+'Debt Payoff'!C2,'Debt Payoff'!E8))))</f>
        <v>0</v>
      </c>
      <c r="F239" s="18">
        <f>IF(F238=0,0,MAX(0,F238*(1+'Debt Payoff'!D11/12)-MIN(F238*(1+'Debt Payoff'!D11/12),IF(COUNTIF(B238:E238,"&gt;0")=0,'Debt Payoff'!E11+'Debt Payoff'!E10+'Debt Payoff'!E4+'Debt Payoff'!E5+'Debt Payoff'!E8+'Debt Payoff'!C2,'Debt Payoff'!E11))))</f>
        <v>0</v>
      </c>
      <c r="G239" s="18">
        <f>IF(G238=0,0,MAX(0,G238*(1+'Debt Payoff'!D6/12)-MIN(G238*(1+'Debt Payoff'!D6/12),IF(COUNTIF(B238:F238,"&gt;0")=0,'Debt Payoff'!E6+'Debt Payoff'!E10+'Debt Payoff'!E4+'Debt Payoff'!E5+'Debt Payoff'!E8+'Debt Payoff'!E11+'Debt Payoff'!C2,'Debt Payoff'!E6))))</f>
        <v>0</v>
      </c>
      <c r="H239" s="18">
        <f>IF(H238=0,0,MAX(0,H238*(1+'Debt Payoff'!D7/12)-MIN(H238*(1+'Debt Payoff'!D7/12),IF(COUNTIF(B238:G238,"&gt;0")=0,'Debt Payoff'!E7+'Debt Payoff'!E10+'Debt Payoff'!E4+'Debt Payoff'!E5+'Debt Payoff'!E8+'Debt Payoff'!E11+'Debt Payoff'!E6+'Debt Payoff'!C2,'Debt Payoff'!E7))))</f>
        <v>0</v>
      </c>
      <c r="I239" s="18">
        <f>IF(I238=0,0,MAX(0,I238*(1+'Debt Payoff'!D9/12)-MIN(I238*(1+'Debt Payoff'!D9/12),IF(COUNTIF(B238:H238,"&gt;0")=0,'Debt Payoff'!E9+'Debt Payoff'!E10+'Debt Payoff'!E4+'Debt Payoff'!E5+'Debt Payoff'!E8+'Debt Payoff'!E11+'Debt Payoff'!E6+'Debt Payoff'!E7+'Debt Payoff'!C2,'Debt Payoff'!E9))))</f>
        <v>0</v>
      </c>
      <c r="J239" s="18">
        <f>IF(B238=0,0,B238*'Debt Payoff'!D10/12)</f>
        <v>0</v>
      </c>
      <c r="K239" s="18">
        <f>IF(C238=0,0,C238*'Debt Payoff'!D4/12)</f>
        <v>0</v>
      </c>
      <c r="L239" s="18">
        <f>IF(D238=0,0,D238*'Debt Payoff'!D5/12)</f>
        <v>0</v>
      </c>
      <c r="M239" s="18">
        <f>IF(E238=0,0,E238*'Debt Payoff'!D8/12)</f>
        <v>0</v>
      </c>
      <c r="N239" s="18">
        <f>IF(F238=0,0,F238*'Debt Payoff'!D11/12)</f>
        <v>0</v>
      </c>
      <c r="O239" s="18">
        <f>IF(G238=0,0,G238*'Debt Payoff'!D6/12)</f>
        <v>0</v>
      </c>
      <c r="P239" s="18">
        <f>IF(H238=0,0,H238*'Debt Payoff'!D7/12)</f>
        <v>0</v>
      </c>
      <c r="Q239" s="18">
        <f>IF(I238=0,0,I238*'Debt Payoff'!D9/12)</f>
        <v>0</v>
      </c>
    </row>
    <row r="240" spans="1:17" x14ac:dyDescent="0.25">
      <c r="A240">
        <v>238</v>
      </c>
      <c r="B240" s="18">
        <f>IF(B239=0,0,MAX(0,B239*(1+'Debt Payoff'!D10/12)-MIN(B239*(1+'Debt Payoff'!D10/12),'Debt Payoff'!E10+'Debt Payoff'!C2)))</f>
        <v>0</v>
      </c>
      <c r="C240" s="18">
        <f>IF(C239=0,0,MAX(0,C239*(1+'Debt Payoff'!D4/12)-MIN(C239*(1+'Debt Payoff'!D4/12),IF(COUNTIF(B239:B239,"&gt;0")=0,'Debt Payoff'!E4+'Debt Payoff'!E10+'Debt Payoff'!C2,'Debt Payoff'!E4))))</f>
        <v>0</v>
      </c>
      <c r="D240" s="18">
        <f>IF(D239=0,0,MAX(0,D239*(1+'Debt Payoff'!D5/12)-MIN(D239*(1+'Debt Payoff'!D5/12),IF(COUNTIF(B239:C239,"&gt;0")=0,'Debt Payoff'!E5+'Debt Payoff'!E10+'Debt Payoff'!E4+'Debt Payoff'!C2,'Debt Payoff'!E5))))</f>
        <v>0</v>
      </c>
      <c r="E240" s="18">
        <f>IF(E239=0,0,MAX(0,E239*(1+'Debt Payoff'!D8/12)-MIN(E239*(1+'Debt Payoff'!D8/12),IF(COUNTIF(B239:D239,"&gt;0")=0,'Debt Payoff'!E8+'Debt Payoff'!E10+'Debt Payoff'!E4+'Debt Payoff'!E5+'Debt Payoff'!C2,'Debt Payoff'!E8))))</f>
        <v>0</v>
      </c>
      <c r="F240" s="18">
        <f>IF(F239=0,0,MAX(0,F239*(1+'Debt Payoff'!D11/12)-MIN(F239*(1+'Debt Payoff'!D11/12),IF(COUNTIF(B239:E239,"&gt;0")=0,'Debt Payoff'!E11+'Debt Payoff'!E10+'Debt Payoff'!E4+'Debt Payoff'!E5+'Debt Payoff'!E8+'Debt Payoff'!C2,'Debt Payoff'!E11))))</f>
        <v>0</v>
      </c>
      <c r="G240" s="18">
        <f>IF(G239=0,0,MAX(0,G239*(1+'Debt Payoff'!D6/12)-MIN(G239*(1+'Debt Payoff'!D6/12),IF(COUNTIF(B239:F239,"&gt;0")=0,'Debt Payoff'!E6+'Debt Payoff'!E10+'Debt Payoff'!E4+'Debt Payoff'!E5+'Debt Payoff'!E8+'Debt Payoff'!E11+'Debt Payoff'!C2,'Debt Payoff'!E6))))</f>
        <v>0</v>
      </c>
      <c r="H240" s="18">
        <f>IF(H239=0,0,MAX(0,H239*(1+'Debt Payoff'!D7/12)-MIN(H239*(1+'Debt Payoff'!D7/12),IF(COUNTIF(B239:G239,"&gt;0")=0,'Debt Payoff'!E7+'Debt Payoff'!E10+'Debt Payoff'!E4+'Debt Payoff'!E5+'Debt Payoff'!E8+'Debt Payoff'!E11+'Debt Payoff'!E6+'Debt Payoff'!C2,'Debt Payoff'!E7))))</f>
        <v>0</v>
      </c>
      <c r="I240" s="18">
        <f>IF(I239=0,0,MAX(0,I239*(1+'Debt Payoff'!D9/12)-MIN(I239*(1+'Debt Payoff'!D9/12),IF(COUNTIF(B239:H239,"&gt;0")=0,'Debt Payoff'!E9+'Debt Payoff'!E10+'Debt Payoff'!E4+'Debt Payoff'!E5+'Debt Payoff'!E8+'Debt Payoff'!E11+'Debt Payoff'!E6+'Debt Payoff'!E7+'Debt Payoff'!C2,'Debt Payoff'!E9))))</f>
        <v>0</v>
      </c>
      <c r="J240" s="18">
        <f>IF(B239=0,0,B239*'Debt Payoff'!D10/12)</f>
        <v>0</v>
      </c>
      <c r="K240" s="18">
        <f>IF(C239=0,0,C239*'Debt Payoff'!D4/12)</f>
        <v>0</v>
      </c>
      <c r="L240" s="18">
        <f>IF(D239=0,0,D239*'Debt Payoff'!D5/12)</f>
        <v>0</v>
      </c>
      <c r="M240" s="18">
        <f>IF(E239=0,0,E239*'Debt Payoff'!D8/12)</f>
        <v>0</v>
      </c>
      <c r="N240" s="18">
        <f>IF(F239=0,0,F239*'Debt Payoff'!D11/12)</f>
        <v>0</v>
      </c>
      <c r="O240" s="18">
        <f>IF(G239=0,0,G239*'Debt Payoff'!D6/12)</f>
        <v>0</v>
      </c>
      <c r="P240" s="18">
        <f>IF(H239=0,0,H239*'Debt Payoff'!D7/12)</f>
        <v>0</v>
      </c>
      <c r="Q240" s="18">
        <f>IF(I239=0,0,I239*'Debt Payoff'!D9/12)</f>
        <v>0</v>
      </c>
    </row>
    <row r="241" spans="1:17" x14ac:dyDescent="0.25">
      <c r="A241">
        <v>239</v>
      </c>
      <c r="B241" s="18">
        <f>IF(B240=0,0,MAX(0,B240*(1+'Debt Payoff'!D10/12)-MIN(B240*(1+'Debt Payoff'!D10/12),'Debt Payoff'!E10+'Debt Payoff'!C2)))</f>
        <v>0</v>
      </c>
      <c r="C241" s="18">
        <f>IF(C240=0,0,MAX(0,C240*(1+'Debt Payoff'!D4/12)-MIN(C240*(1+'Debt Payoff'!D4/12),IF(COUNTIF(B240:B240,"&gt;0")=0,'Debt Payoff'!E4+'Debt Payoff'!E10+'Debt Payoff'!C2,'Debt Payoff'!E4))))</f>
        <v>0</v>
      </c>
      <c r="D241" s="18">
        <f>IF(D240=0,0,MAX(0,D240*(1+'Debt Payoff'!D5/12)-MIN(D240*(1+'Debt Payoff'!D5/12),IF(COUNTIF(B240:C240,"&gt;0")=0,'Debt Payoff'!E5+'Debt Payoff'!E10+'Debt Payoff'!E4+'Debt Payoff'!C2,'Debt Payoff'!E5))))</f>
        <v>0</v>
      </c>
      <c r="E241" s="18">
        <f>IF(E240=0,0,MAX(0,E240*(1+'Debt Payoff'!D8/12)-MIN(E240*(1+'Debt Payoff'!D8/12),IF(COUNTIF(B240:D240,"&gt;0")=0,'Debt Payoff'!E8+'Debt Payoff'!E10+'Debt Payoff'!E4+'Debt Payoff'!E5+'Debt Payoff'!C2,'Debt Payoff'!E8))))</f>
        <v>0</v>
      </c>
      <c r="F241" s="18">
        <f>IF(F240=0,0,MAX(0,F240*(1+'Debt Payoff'!D11/12)-MIN(F240*(1+'Debt Payoff'!D11/12),IF(COUNTIF(B240:E240,"&gt;0")=0,'Debt Payoff'!E11+'Debt Payoff'!E10+'Debt Payoff'!E4+'Debt Payoff'!E5+'Debt Payoff'!E8+'Debt Payoff'!C2,'Debt Payoff'!E11))))</f>
        <v>0</v>
      </c>
      <c r="G241" s="18">
        <f>IF(G240=0,0,MAX(0,G240*(1+'Debt Payoff'!D6/12)-MIN(G240*(1+'Debt Payoff'!D6/12),IF(COUNTIF(B240:F240,"&gt;0")=0,'Debt Payoff'!E6+'Debt Payoff'!E10+'Debt Payoff'!E4+'Debt Payoff'!E5+'Debt Payoff'!E8+'Debt Payoff'!E11+'Debt Payoff'!C2,'Debt Payoff'!E6))))</f>
        <v>0</v>
      </c>
      <c r="H241" s="18">
        <f>IF(H240=0,0,MAX(0,H240*(1+'Debt Payoff'!D7/12)-MIN(H240*(1+'Debt Payoff'!D7/12),IF(COUNTIF(B240:G240,"&gt;0")=0,'Debt Payoff'!E7+'Debt Payoff'!E10+'Debt Payoff'!E4+'Debt Payoff'!E5+'Debt Payoff'!E8+'Debt Payoff'!E11+'Debt Payoff'!E6+'Debt Payoff'!C2,'Debt Payoff'!E7))))</f>
        <v>0</v>
      </c>
      <c r="I241" s="18">
        <f>IF(I240=0,0,MAX(0,I240*(1+'Debt Payoff'!D9/12)-MIN(I240*(1+'Debt Payoff'!D9/12),IF(COUNTIF(B240:H240,"&gt;0")=0,'Debt Payoff'!E9+'Debt Payoff'!E10+'Debt Payoff'!E4+'Debt Payoff'!E5+'Debt Payoff'!E8+'Debt Payoff'!E11+'Debt Payoff'!E6+'Debt Payoff'!E7+'Debt Payoff'!C2,'Debt Payoff'!E9))))</f>
        <v>0</v>
      </c>
      <c r="J241" s="18">
        <f>IF(B240=0,0,B240*'Debt Payoff'!D10/12)</f>
        <v>0</v>
      </c>
      <c r="K241" s="18">
        <f>IF(C240=0,0,C240*'Debt Payoff'!D4/12)</f>
        <v>0</v>
      </c>
      <c r="L241" s="18">
        <f>IF(D240=0,0,D240*'Debt Payoff'!D5/12)</f>
        <v>0</v>
      </c>
      <c r="M241" s="18">
        <f>IF(E240=0,0,E240*'Debt Payoff'!D8/12)</f>
        <v>0</v>
      </c>
      <c r="N241" s="18">
        <f>IF(F240=0,0,F240*'Debt Payoff'!D11/12)</f>
        <v>0</v>
      </c>
      <c r="O241" s="18">
        <f>IF(G240=0,0,G240*'Debt Payoff'!D6/12)</f>
        <v>0</v>
      </c>
      <c r="P241" s="18">
        <f>IF(H240=0,0,H240*'Debt Payoff'!D7/12)</f>
        <v>0</v>
      </c>
      <c r="Q241" s="18">
        <f>IF(I240=0,0,I240*'Debt Payoff'!D9/12)</f>
        <v>0</v>
      </c>
    </row>
    <row r="242" spans="1:17" x14ac:dyDescent="0.25">
      <c r="A242">
        <v>240</v>
      </c>
      <c r="B242" s="18">
        <f>IF(B241=0,0,MAX(0,B241*(1+'Debt Payoff'!D10/12)-MIN(B241*(1+'Debt Payoff'!D10/12),'Debt Payoff'!E10+'Debt Payoff'!C2)))</f>
        <v>0</v>
      </c>
      <c r="C242" s="18">
        <f>IF(C241=0,0,MAX(0,C241*(1+'Debt Payoff'!D4/12)-MIN(C241*(1+'Debt Payoff'!D4/12),IF(COUNTIF(B241:B241,"&gt;0")=0,'Debt Payoff'!E4+'Debt Payoff'!E10+'Debt Payoff'!C2,'Debt Payoff'!E4))))</f>
        <v>0</v>
      </c>
      <c r="D242" s="18">
        <f>IF(D241=0,0,MAX(0,D241*(1+'Debt Payoff'!D5/12)-MIN(D241*(1+'Debt Payoff'!D5/12),IF(COUNTIF(B241:C241,"&gt;0")=0,'Debt Payoff'!E5+'Debt Payoff'!E10+'Debt Payoff'!E4+'Debt Payoff'!C2,'Debt Payoff'!E5))))</f>
        <v>0</v>
      </c>
      <c r="E242" s="18">
        <f>IF(E241=0,0,MAX(0,E241*(1+'Debt Payoff'!D8/12)-MIN(E241*(1+'Debt Payoff'!D8/12),IF(COUNTIF(B241:D241,"&gt;0")=0,'Debt Payoff'!E8+'Debt Payoff'!E10+'Debt Payoff'!E4+'Debt Payoff'!E5+'Debt Payoff'!C2,'Debt Payoff'!E8))))</f>
        <v>0</v>
      </c>
      <c r="F242" s="18">
        <f>IF(F241=0,0,MAX(0,F241*(1+'Debt Payoff'!D11/12)-MIN(F241*(1+'Debt Payoff'!D11/12),IF(COUNTIF(B241:E241,"&gt;0")=0,'Debt Payoff'!E11+'Debt Payoff'!E10+'Debt Payoff'!E4+'Debt Payoff'!E5+'Debt Payoff'!E8+'Debt Payoff'!C2,'Debt Payoff'!E11))))</f>
        <v>0</v>
      </c>
      <c r="G242" s="18">
        <f>IF(G241=0,0,MAX(0,G241*(1+'Debt Payoff'!D6/12)-MIN(G241*(1+'Debt Payoff'!D6/12),IF(COUNTIF(B241:F241,"&gt;0")=0,'Debt Payoff'!E6+'Debt Payoff'!E10+'Debt Payoff'!E4+'Debt Payoff'!E5+'Debt Payoff'!E8+'Debt Payoff'!E11+'Debt Payoff'!C2,'Debt Payoff'!E6))))</f>
        <v>0</v>
      </c>
      <c r="H242" s="18">
        <f>IF(H241=0,0,MAX(0,H241*(1+'Debt Payoff'!D7/12)-MIN(H241*(1+'Debt Payoff'!D7/12),IF(COUNTIF(B241:G241,"&gt;0")=0,'Debt Payoff'!E7+'Debt Payoff'!E10+'Debt Payoff'!E4+'Debt Payoff'!E5+'Debt Payoff'!E8+'Debt Payoff'!E11+'Debt Payoff'!E6+'Debt Payoff'!C2,'Debt Payoff'!E7))))</f>
        <v>0</v>
      </c>
      <c r="I242" s="18">
        <f>IF(I241=0,0,MAX(0,I241*(1+'Debt Payoff'!D9/12)-MIN(I241*(1+'Debt Payoff'!D9/12),IF(COUNTIF(B241:H241,"&gt;0")=0,'Debt Payoff'!E9+'Debt Payoff'!E10+'Debt Payoff'!E4+'Debt Payoff'!E5+'Debt Payoff'!E8+'Debt Payoff'!E11+'Debt Payoff'!E6+'Debt Payoff'!E7+'Debt Payoff'!C2,'Debt Payoff'!E9))))</f>
        <v>0</v>
      </c>
      <c r="J242" s="18">
        <f>IF(B241=0,0,B241*'Debt Payoff'!D10/12)</f>
        <v>0</v>
      </c>
      <c r="K242" s="18">
        <f>IF(C241=0,0,C241*'Debt Payoff'!D4/12)</f>
        <v>0</v>
      </c>
      <c r="L242" s="18">
        <f>IF(D241=0,0,D241*'Debt Payoff'!D5/12)</f>
        <v>0</v>
      </c>
      <c r="M242" s="18">
        <f>IF(E241=0,0,E241*'Debt Payoff'!D8/12)</f>
        <v>0</v>
      </c>
      <c r="N242" s="18">
        <f>IF(F241=0,0,F241*'Debt Payoff'!D11/12)</f>
        <v>0</v>
      </c>
      <c r="O242" s="18">
        <f>IF(G241=0,0,G241*'Debt Payoff'!D6/12)</f>
        <v>0</v>
      </c>
      <c r="P242" s="18">
        <f>IF(H241=0,0,H241*'Debt Payoff'!D7/12)</f>
        <v>0</v>
      </c>
      <c r="Q242" s="18">
        <f>IF(I241=0,0,I241*'Debt Payoff'!D9/12)</f>
        <v>0</v>
      </c>
    </row>
    <row r="243" spans="1:17" x14ac:dyDescent="0.25">
      <c r="A243">
        <v>241</v>
      </c>
      <c r="B243" s="18">
        <f>IF(B242=0,0,MAX(0,B242*(1+'Debt Payoff'!D10/12)-MIN(B242*(1+'Debt Payoff'!D10/12),'Debt Payoff'!E10+'Debt Payoff'!C2)))</f>
        <v>0</v>
      </c>
      <c r="C243" s="18">
        <f>IF(C242=0,0,MAX(0,C242*(1+'Debt Payoff'!D4/12)-MIN(C242*(1+'Debt Payoff'!D4/12),IF(COUNTIF(B242:B242,"&gt;0")=0,'Debt Payoff'!E4+'Debt Payoff'!E10+'Debt Payoff'!C2,'Debt Payoff'!E4))))</f>
        <v>0</v>
      </c>
      <c r="D243" s="18">
        <f>IF(D242=0,0,MAX(0,D242*(1+'Debt Payoff'!D5/12)-MIN(D242*(1+'Debt Payoff'!D5/12),IF(COUNTIF(B242:C242,"&gt;0")=0,'Debt Payoff'!E5+'Debt Payoff'!E10+'Debt Payoff'!E4+'Debt Payoff'!C2,'Debt Payoff'!E5))))</f>
        <v>0</v>
      </c>
      <c r="E243" s="18">
        <f>IF(E242=0,0,MAX(0,E242*(1+'Debt Payoff'!D8/12)-MIN(E242*(1+'Debt Payoff'!D8/12),IF(COUNTIF(B242:D242,"&gt;0")=0,'Debt Payoff'!E8+'Debt Payoff'!E10+'Debt Payoff'!E4+'Debt Payoff'!E5+'Debt Payoff'!C2,'Debt Payoff'!E8))))</f>
        <v>0</v>
      </c>
      <c r="F243" s="18">
        <f>IF(F242=0,0,MAX(0,F242*(1+'Debt Payoff'!D11/12)-MIN(F242*(1+'Debt Payoff'!D11/12),IF(COUNTIF(B242:E242,"&gt;0")=0,'Debt Payoff'!E11+'Debt Payoff'!E10+'Debt Payoff'!E4+'Debt Payoff'!E5+'Debt Payoff'!E8+'Debt Payoff'!C2,'Debt Payoff'!E11))))</f>
        <v>0</v>
      </c>
      <c r="G243" s="18">
        <f>IF(G242=0,0,MAX(0,G242*(1+'Debt Payoff'!D6/12)-MIN(G242*(1+'Debt Payoff'!D6/12),IF(COUNTIF(B242:F242,"&gt;0")=0,'Debt Payoff'!E6+'Debt Payoff'!E10+'Debt Payoff'!E4+'Debt Payoff'!E5+'Debt Payoff'!E8+'Debt Payoff'!E11+'Debt Payoff'!C2,'Debt Payoff'!E6))))</f>
        <v>0</v>
      </c>
      <c r="H243" s="18">
        <f>IF(H242=0,0,MAX(0,H242*(1+'Debt Payoff'!D7/12)-MIN(H242*(1+'Debt Payoff'!D7/12),IF(COUNTIF(B242:G242,"&gt;0")=0,'Debt Payoff'!E7+'Debt Payoff'!E10+'Debt Payoff'!E4+'Debt Payoff'!E5+'Debt Payoff'!E8+'Debt Payoff'!E11+'Debt Payoff'!E6+'Debt Payoff'!C2,'Debt Payoff'!E7))))</f>
        <v>0</v>
      </c>
      <c r="I243" s="18">
        <f>IF(I242=0,0,MAX(0,I242*(1+'Debt Payoff'!D9/12)-MIN(I242*(1+'Debt Payoff'!D9/12),IF(COUNTIF(B242:H242,"&gt;0")=0,'Debt Payoff'!E9+'Debt Payoff'!E10+'Debt Payoff'!E4+'Debt Payoff'!E5+'Debt Payoff'!E8+'Debt Payoff'!E11+'Debt Payoff'!E6+'Debt Payoff'!E7+'Debt Payoff'!C2,'Debt Payoff'!E9))))</f>
        <v>0</v>
      </c>
      <c r="J243" s="18">
        <f>IF(B242=0,0,B242*'Debt Payoff'!D10/12)</f>
        <v>0</v>
      </c>
      <c r="K243" s="18">
        <f>IF(C242=0,0,C242*'Debt Payoff'!D4/12)</f>
        <v>0</v>
      </c>
      <c r="L243" s="18">
        <f>IF(D242=0,0,D242*'Debt Payoff'!D5/12)</f>
        <v>0</v>
      </c>
      <c r="M243" s="18">
        <f>IF(E242=0,0,E242*'Debt Payoff'!D8/12)</f>
        <v>0</v>
      </c>
      <c r="N243" s="18">
        <f>IF(F242=0,0,F242*'Debt Payoff'!D11/12)</f>
        <v>0</v>
      </c>
      <c r="O243" s="18">
        <f>IF(G242=0,0,G242*'Debt Payoff'!D6/12)</f>
        <v>0</v>
      </c>
      <c r="P243" s="18">
        <f>IF(H242=0,0,H242*'Debt Payoff'!D7/12)</f>
        <v>0</v>
      </c>
      <c r="Q243" s="18">
        <f>IF(I242=0,0,I242*'Debt Payoff'!D9/12)</f>
        <v>0</v>
      </c>
    </row>
    <row r="244" spans="1:17" x14ac:dyDescent="0.25">
      <c r="A244">
        <v>242</v>
      </c>
      <c r="B244" s="18">
        <f>IF(B243=0,0,MAX(0,B243*(1+'Debt Payoff'!D10/12)-MIN(B243*(1+'Debt Payoff'!D10/12),'Debt Payoff'!E10+'Debt Payoff'!C2)))</f>
        <v>0</v>
      </c>
      <c r="C244" s="18">
        <f>IF(C243=0,0,MAX(0,C243*(1+'Debt Payoff'!D4/12)-MIN(C243*(1+'Debt Payoff'!D4/12),IF(COUNTIF(B243:B243,"&gt;0")=0,'Debt Payoff'!E4+'Debt Payoff'!E10+'Debt Payoff'!C2,'Debt Payoff'!E4))))</f>
        <v>0</v>
      </c>
      <c r="D244" s="18">
        <f>IF(D243=0,0,MAX(0,D243*(1+'Debt Payoff'!D5/12)-MIN(D243*(1+'Debt Payoff'!D5/12),IF(COUNTIF(B243:C243,"&gt;0")=0,'Debt Payoff'!E5+'Debt Payoff'!E10+'Debt Payoff'!E4+'Debt Payoff'!C2,'Debt Payoff'!E5))))</f>
        <v>0</v>
      </c>
      <c r="E244" s="18">
        <f>IF(E243=0,0,MAX(0,E243*(1+'Debt Payoff'!D8/12)-MIN(E243*(1+'Debt Payoff'!D8/12),IF(COUNTIF(B243:D243,"&gt;0")=0,'Debt Payoff'!E8+'Debt Payoff'!E10+'Debt Payoff'!E4+'Debt Payoff'!E5+'Debt Payoff'!C2,'Debt Payoff'!E8))))</f>
        <v>0</v>
      </c>
      <c r="F244" s="18">
        <f>IF(F243=0,0,MAX(0,F243*(1+'Debt Payoff'!D11/12)-MIN(F243*(1+'Debt Payoff'!D11/12),IF(COUNTIF(B243:E243,"&gt;0")=0,'Debt Payoff'!E11+'Debt Payoff'!E10+'Debt Payoff'!E4+'Debt Payoff'!E5+'Debt Payoff'!E8+'Debt Payoff'!C2,'Debt Payoff'!E11))))</f>
        <v>0</v>
      </c>
      <c r="G244" s="18">
        <f>IF(G243=0,0,MAX(0,G243*(1+'Debt Payoff'!D6/12)-MIN(G243*(1+'Debt Payoff'!D6/12),IF(COUNTIF(B243:F243,"&gt;0")=0,'Debt Payoff'!E6+'Debt Payoff'!E10+'Debt Payoff'!E4+'Debt Payoff'!E5+'Debt Payoff'!E8+'Debt Payoff'!E11+'Debt Payoff'!C2,'Debt Payoff'!E6))))</f>
        <v>0</v>
      </c>
      <c r="H244" s="18">
        <f>IF(H243=0,0,MAX(0,H243*(1+'Debt Payoff'!D7/12)-MIN(H243*(1+'Debt Payoff'!D7/12),IF(COUNTIF(B243:G243,"&gt;0")=0,'Debt Payoff'!E7+'Debt Payoff'!E10+'Debt Payoff'!E4+'Debt Payoff'!E5+'Debt Payoff'!E8+'Debt Payoff'!E11+'Debt Payoff'!E6+'Debt Payoff'!C2,'Debt Payoff'!E7))))</f>
        <v>0</v>
      </c>
      <c r="I244" s="18">
        <f>IF(I243=0,0,MAX(0,I243*(1+'Debt Payoff'!D9/12)-MIN(I243*(1+'Debt Payoff'!D9/12),IF(COUNTIF(B243:H243,"&gt;0")=0,'Debt Payoff'!E9+'Debt Payoff'!E10+'Debt Payoff'!E4+'Debt Payoff'!E5+'Debt Payoff'!E8+'Debt Payoff'!E11+'Debt Payoff'!E6+'Debt Payoff'!E7+'Debt Payoff'!C2,'Debt Payoff'!E9))))</f>
        <v>0</v>
      </c>
      <c r="J244" s="18">
        <f>IF(B243=0,0,B243*'Debt Payoff'!D10/12)</f>
        <v>0</v>
      </c>
      <c r="K244" s="18">
        <f>IF(C243=0,0,C243*'Debt Payoff'!D4/12)</f>
        <v>0</v>
      </c>
      <c r="L244" s="18">
        <f>IF(D243=0,0,D243*'Debt Payoff'!D5/12)</f>
        <v>0</v>
      </c>
      <c r="M244" s="18">
        <f>IF(E243=0,0,E243*'Debt Payoff'!D8/12)</f>
        <v>0</v>
      </c>
      <c r="N244" s="18">
        <f>IF(F243=0,0,F243*'Debt Payoff'!D11/12)</f>
        <v>0</v>
      </c>
      <c r="O244" s="18">
        <f>IF(G243=0,0,G243*'Debt Payoff'!D6/12)</f>
        <v>0</v>
      </c>
      <c r="P244" s="18">
        <f>IF(H243=0,0,H243*'Debt Payoff'!D7/12)</f>
        <v>0</v>
      </c>
      <c r="Q244" s="18">
        <f>IF(I243=0,0,I243*'Debt Payoff'!D9/12)</f>
        <v>0</v>
      </c>
    </row>
    <row r="245" spans="1:17" x14ac:dyDescent="0.25">
      <c r="A245">
        <v>243</v>
      </c>
      <c r="B245" s="18">
        <f>IF(B244=0,0,MAX(0,B244*(1+'Debt Payoff'!D10/12)-MIN(B244*(1+'Debt Payoff'!D10/12),'Debt Payoff'!E10+'Debt Payoff'!C2)))</f>
        <v>0</v>
      </c>
      <c r="C245" s="18">
        <f>IF(C244=0,0,MAX(0,C244*(1+'Debt Payoff'!D4/12)-MIN(C244*(1+'Debt Payoff'!D4/12),IF(COUNTIF(B244:B244,"&gt;0")=0,'Debt Payoff'!E4+'Debt Payoff'!E10+'Debt Payoff'!C2,'Debt Payoff'!E4))))</f>
        <v>0</v>
      </c>
      <c r="D245" s="18">
        <f>IF(D244=0,0,MAX(0,D244*(1+'Debt Payoff'!D5/12)-MIN(D244*(1+'Debt Payoff'!D5/12),IF(COUNTIF(B244:C244,"&gt;0")=0,'Debt Payoff'!E5+'Debt Payoff'!E10+'Debt Payoff'!E4+'Debt Payoff'!C2,'Debt Payoff'!E5))))</f>
        <v>0</v>
      </c>
      <c r="E245" s="18">
        <f>IF(E244=0,0,MAX(0,E244*(1+'Debt Payoff'!D8/12)-MIN(E244*(1+'Debt Payoff'!D8/12),IF(COUNTIF(B244:D244,"&gt;0")=0,'Debt Payoff'!E8+'Debt Payoff'!E10+'Debt Payoff'!E4+'Debt Payoff'!E5+'Debt Payoff'!C2,'Debt Payoff'!E8))))</f>
        <v>0</v>
      </c>
      <c r="F245" s="18">
        <f>IF(F244=0,0,MAX(0,F244*(1+'Debt Payoff'!D11/12)-MIN(F244*(1+'Debt Payoff'!D11/12),IF(COUNTIF(B244:E244,"&gt;0")=0,'Debt Payoff'!E11+'Debt Payoff'!E10+'Debt Payoff'!E4+'Debt Payoff'!E5+'Debt Payoff'!E8+'Debt Payoff'!C2,'Debt Payoff'!E11))))</f>
        <v>0</v>
      </c>
      <c r="G245" s="18">
        <f>IF(G244=0,0,MAX(0,G244*(1+'Debt Payoff'!D6/12)-MIN(G244*(1+'Debt Payoff'!D6/12),IF(COUNTIF(B244:F244,"&gt;0")=0,'Debt Payoff'!E6+'Debt Payoff'!E10+'Debt Payoff'!E4+'Debt Payoff'!E5+'Debt Payoff'!E8+'Debt Payoff'!E11+'Debt Payoff'!C2,'Debt Payoff'!E6))))</f>
        <v>0</v>
      </c>
      <c r="H245" s="18">
        <f>IF(H244=0,0,MAX(0,H244*(1+'Debt Payoff'!D7/12)-MIN(H244*(1+'Debt Payoff'!D7/12),IF(COUNTIF(B244:G244,"&gt;0")=0,'Debt Payoff'!E7+'Debt Payoff'!E10+'Debt Payoff'!E4+'Debt Payoff'!E5+'Debt Payoff'!E8+'Debt Payoff'!E11+'Debt Payoff'!E6+'Debt Payoff'!C2,'Debt Payoff'!E7))))</f>
        <v>0</v>
      </c>
      <c r="I245" s="18">
        <f>IF(I244=0,0,MAX(0,I244*(1+'Debt Payoff'!D9/12)-MIN(I244*(1+'Debt Payoff'!D9/12),IF(COUNTIF(B244:H244,"&gt;0")=0,'Debt Payoff'!E9+'Debt Payoff'!E10+'Debt Payoff'!E4+'Debt Payoff'!E5+'Debt Payoff'!E8+'Debt Payoff'!E11+'Debt Payoff'!E6+'Debt Payoff'!E7+'Debt Payoff'!C2,'Debt Payoff'!E9))))</f>
        <v>0</v>
      </c>
      <c r="J245" s="18">
        <f>IF(B244=0,0,B244*'Debt Payoff'!D10/12)</f>
        <v>0</v>
      </c>
      <c r="K245" s="18">
        <f>IF(C244=0,0,C244*'Debt Payoff'!D4/12)</f>
        <v>0</v>
      </c>
      <c r="L245" s="18">
        <f>IF(D244=0,0,D244*'Debt Payoff'!D5/12)</f>
        <v>0</v>
      </c>
      <c r="M245" s="18">
        <f>IF(E244=0,0,E244*'Debt Payoff'!D8/12)</f>
        <v>0</v>
      </c>
      <c r="N245" s="18">
        <f>IF(F244=0,0,F244*'Debt Payoff'!D11/12)</f>
        <v>0</v>
      </c>
      <c r="O245" s="18">
        <f>IF(G244=0,0,G244*'Debt Payoff'!D6/12)</f>
        <v>0</v>
      </c>
      <c r="P245" s="18">
        <f>IF(H244=0,0,H244*'Debt Payoff'!D7/12)</f>
        <v>0</v>
      </c>
      <c r="Q245" s="18">
        <f>IF(I244=0,0,I244*'Debt Payoff'!D9/12)</f>
        <v>0</v>
      </c>
    </row>
    <row r="246" spans="1:17" x14ac:dyDescent="0.25">
      <c r="A246">
        <v>244</v>
      </c>
      <c r="B246" s="18">
        <f>IF(B245=0,0,MAX(0,B245*(1+'Debt Payoff'!D10/12)-MIN(B245*(1+'Debt Payoff'!D10/12),'Debt Payoff'!E10+'Debt Payoff'!C2)))</f>
        <v>0</v>
      </c>
      <c r="C246" s="18">
        <f>IF(C245=0,0,MAX(0,C245*(1+'Debt Payoff'!D4/12)-MIN(C245*(1+'Debt Payoff'!D4/12),IF(COUNTIF(B245:B245,"&gt;0")=0,'Debt Payoff'!E4+'Debt Payoff'!E10+'Debt Payoff'!C2,'Debt Payoff'!E4))))</f>
        <v>0</v>
      </c>
      <c r="D246" s="18">
        <f>IF(D245=0,0,MAX(0,D245*(1+'Debt Payoff'!D5/12)-MIN(D245*(1+'Debt Payoff'!D5/12),IF(COUNTIF(B245:C245,"&gt;0")=0,'Debt Payoff'!E5+'Debt Payoff'!E10+'Debt Payoff'!E4+'Debt Payoff'!C2,'Debt Payoff'!E5))))</f>
        <v>0</v>
      </c>
      <c r="E246" s="18">
        <f>IF(E245=0,0,MAX(0,E245*(1+'Debt Payoff'!D8/12)-MIN(E245*(1+'Debt Payoff'!D8/12),IF(COUNTIF(B245:D245,"&gt;0")=0,'Debt Payoff'!E8+'Debt Payoff'!E10+'Debt Payoff'!E4+'Debt Payoff'!E5+'Debt Payoff'!C2,'Debt Payoff'!E8))))</f>
        <v>0</v>
      </c>
      <c r="F246" s="18">
        <f>IF(F245=0,0,MAX(0,F245*(1+'Debt Payoff'!D11/12)-MIN(F245*(1+'Debt Payoff'!D11/12),IF(COUNTIF(B245:E245,"&gt;0")=0,'Debt Payoff'!E11+'Debt Payoff'!E10+'Debt Payoff'!E4+'Debt Payoff'!E5+'Debt Payoff'!E8+'Debt Payoff'!C2,'Debt Payoff'!E11))))</f>
        <v>0</v>
      </c>
      <c r="G246" s="18">
        <f>IF(G245=0,0,MAX(0,G245*(1+'Debt Payoff'!D6/12)-MIN(G245*(1+'Debt Payoff'!D6/12),IF(COUNTIF(B245:F245,"&gt;0")=0,'Debt Payoff'!E6+'Debt Payoff'!E10+'Debt Payoff'!E4+'Debt Payoff'!E5+'Debt Payoff'!E8+'Debt Payoff'!E11+'Debt Payoff'!C2,'Debt Payoff'!E6))))</f>
        <v>0</v>
      </c>
      <c r="H246" s="18">
        <f>IF(H245=0,0,MAX(0,H245*(1+'Debt Payoff'!D7/12)-MIN(H245*(1+'Debt Payoff'!D7/12),IF(COUNTIF(B245:G245,"&gt;0")=0,'Debt Payoff'!E7+'Debt Payoff'!E10+'Debt Payoff'!E4+'Debt Payoff'!E5+'Debt Payoff'!E8+'Debt Payoff'!E11+'Debt Payoff'!E6+'Debt Payoff'!C2,'Debt Payoff'!E7))))</f>
        <v>0</v>
      </c>
      <c r="I246" s="18">
        <f>IF(I245=0,0,MAX(0,I245*(1+'Debt Payoff'!D9/12)-MIN(I245*(1+'Debt Payoff'!D9/12),IF(COUNTIF(B245:H245,"&gt;0")=0,'Debt Payoff'!E9+'Debt Payoff'!E10+'Debt Payoff'!E4+'Debt Payoff'!E5+'Debt Payoff'!E8+'Debt Payoff'!E11+'Debt Payoff'!E6+'Debt Payoff'!E7+'Debt Payoff'!C2,'Debt Payoff'!E9))))</f>
        <v>0</v>
      </c>
      <c r="J246" s="18">
        <f>IF(B245=0,0,B245*'Debt Payoff'!D10/12)</f>
        <v>0</v>
      </c>
      <c r="K246" s="18">
        <f>IF(C245=0,0,C245*'Debt Payoff'!D4/12)</f>
        <v>0</v>
      </c>
      <c r="L246" s="18">
        <f>IF(D245=0,0,D245*'Debt Payoff'!D5/12)</f>
        <v>0</v>
      </c>
      <c r="M246" s="18">
        <f>IF(E245=0,0,E245*'Debt Payoff'!D8/12)</f>
        <v>0</v>
      </c>
      <c r="N246" s="18">
        <f>IF(F245=0,0,F245*'Debt Payoff'!D11/12)</f>
        <v>0</v>
      </c>
      <c r="O246" s="18">
        <f>IF(G245=0,0,G245*'Debt Payoff'!D6/12)</f>
        <v>0</v>
      </c>
      <c r="P246" s="18">
        <f>IF(H245=0,0,H245*'Debt Payoff'!D7/12)</f>
        <v>0</v>
      </c>
      <c r="Q246" s="18">
        <f>IF(I245=0,0,I245*'Debt Payoff'!D9/12)</f>
        <v>0</v>
      </c>
    </row>
    <row r="247" spans="1:17" x14ac:dyDescent="0.25">
      <c r="A247">
        <v>245</v>
      </c>
      <c r="B247" s="18">
        <f>IF(B246=0,0,MAX(0,B246*(1+'Debt Payoff'!D10/12)-MIN(B246*(1+'Debt Payoff'!D10/12),'Debt Payoff'!E10+'Debt Payoff'!C2)))</f>
        <v>0</v>
      </c>
      <c r="C247" s="18">
        <f>IF(C246=0,0,MAX(0,C246*(1+'Debt Payoff'!D4/12)-MIN(C246*(1+'Debt Payoff'!D4/12),IF(COUNTIF(B246:B246,"&gt;0")=0,'Debt Payoff'!E4+'Debt Payoff'!E10+'Debt Payoff'!C2,'Debt Payoff'!E4))))</f>
        <v>0</v>
      </c>
      <c r="D247" s="18">
        <f>IF(D246=0,0,MAX(0,D246*(1+'Debt Payoff'!D5/12)-MIN(D246*(1+'Debt Payoff'!D5/12),IF(COUNTIF(B246:C246,"&gt;0")=0,'Debt Payoff'!E5+'Debt Payoff'!E10+'Debt Payoff'!E4+'Debt Payoff'!C2,'Debt Payoff'!E5))))</f>
        <v>0</v>
      </c>
      <c r="E247" s="18">
        <f>IF(E246=0,0,MAX(0,E246*(1+'Debt Payoff'!D8/12)-MIN(E246*(1+'Debt Payoff'!D8/12),IF(COUNTIF(B246:D246,"&gt;0")=0,'Debt Payoff'!E8+'Debt Payoff'!E10+'Debt Payoff'!E4+'Debt Payoff'!E5+'Debt Payoff'!C2,'Debt Payoff'!E8))))</f>
        <v>0</v>
      </c>
      <c r="F247" s="18">
        <f>IF(F246=0,0,MAX(0,F246*(1+'Debt Payoff'!D11/12)-MIN(F246*(1+'Debt Payoff'!D11/12),IF(COUNTIF(B246:E246,"&gt;0")=0,'Debt Payoff'!E11+'Debt Payoff'!E10+'Debt Payoff'!E4+'Debt Payoff'!E5+'Debt Payoff'!E8+'Debt Payoff'!C2,'Debt Payoff'!E11))))</f>
        <v>0</v>
      </c>
      <c r="G247" s="18">
        <f>IF(G246=0,0,MAX(0,G246*(1+'Debt Payoff'!D6/12)-MIN(G246*(1+'Debt Payoff'!D6/12),IF(COUNTIF(B246:F246,"&gt;0")=0,'Debt Payoff'!E6+'Debt Payoff'!E10+'Debt Payoff'!E4+'Debt Payoff'!E5+'Debt Payoff'!E8+'Debt Payoff'!E11+'Debt Payoff'!C2,'Debt Payoff'!E6))))</f>
        <v>0</v>
      </c>
      <c r="H247" s="18">
        <f>IF(H246=0,0,MAX(0,H246*(1+'Debt Payoff'!D7/12)-MIN(H246*(1+'Debt Payoff'!D7/12),IF(COUNTIF(B246:G246,"&gt;0")=0,'Debt Payoff'!E7+'Debt Payoff'!E10+'Debt Payoff'!E4+'Debt Payoff'!E5+'Debt Payoff'!E8+'Debt Payoff'!E11+'Debt Payoff'!E6+'Debt Payoff'!C2,'Debt Payoff'!E7))))</f>
        <v>0</v>
      </c>
      <c r="I247" s="18">
        <f>IF(I246=0,0,MAX(0,I246*(1+'Debt Payoff'!D9/12)-MIN(I246*(1+'Debt Payoff'!D9/12),IF(COUNTIF(B246:H246,"&gt;0")=0,'Debt Payoff'!E9+'Debt Payoff'!E10+'Debt Payoff'!E4+'Debt Payoff'!E5+'Debt Payoff'!E8+'Debt Payoff'!E11+'Debt Payoff'!E6+'Debt Payoff'!E7+'Debt Payoff'!C2,'Debt Payoff'!E9))))</f>
        <v>0</v>
      </c>
      <c r="J247" s="18">
        <f>IF(B246=0,0,B246*'Debt Payoff'!D10/12)</f>
        <v>0</v>
      </c>
      <c r="K247" s="18">
        <f>IF(C246=0,0,C246*'Debt Payoff'!D4/12)</f>
        <v>0</v>
      </c>
      <c r="L247" s="18">
        <f>IF(D246=0,0,D246*'Debt Payoff'!D5/12)</f>
        <v>0</v>
      </c>
      <c r="M247" s="18">
        <f>IF(E246=0,0,E246*'Debt Payoff'!D8/12)</f>
        <v>0</v>
      </c>
      <c r="N247" s="18">
        <f>IF(F246=0,0,F246*'Debt Payoff'!D11/12)</f>
        <v>0</v>
      </c>
      <c r="O247" s="18">
        <f>IF(G246=0,0,G246*'Debt Payoff'!D6/12)</f>
        <v>0</v>
      </c>
      <c r="P247" s="18">
        <f>IF(H246=0,0,H246*'Debt Payoff'!D7/12)</f>
        <v>0</v>
      </c>
      <c r="Q247" s="18">
        <f>IF(I246=0,0,I246*'Debt Payoff'!D9/12)</f>
        <v>0</v>
      </c>
    </row>
    <row r="248" spans="1:17" x14ac:dyDescent="0.25">
      <c r="A248">
        <v>246</v>
      </c>
      <c r="B248" s="18">
        <f>IF(B247=0,0,MAX(0,B247*(1+'Debt Payoff'!D10/12)-MIN(B247*(1+'Debt Payoff'!D10/12),'Debt Payoff'!E10+'Debt Payoff'!C2)))</f>
        <v>0</v>
      </c>
      <c r="C248" s="18">
        <f>IF(C247=0,0,MAX(0,C247*(1+'Debt Payoff'!D4/12)-MIN(C247*(1+'Debt Payoff'!D4/12),IF(COUNTIF(B247:B247,"&gt;0")=0,'Debt Payoff'!E4+'Debt Payoff'!E10+'Debt Payoff'!C2,'Debt Payoff'!E4))))</f>
        <v>0</v>
      </c>
      <c r="D248" s="18">
        <f>IF(D247=0,0,MAX(0,D247*(1+'Debt Payoff'!D5/12)-MIN(D247*(1+'Debt Payoff'!D5/12),IF(COUNTIF(B247:C247,"&gt;0")=0,'Debt Payoff'!E5+'Debt Payoff'!E10+'Debt Payoff'!E4+'Debt Payoff'!C2,'Debt Payoff'!E5))))</f>
        <v>0</v>
      </c>
      <c r="E248" s="18">
        <f>IF(E247=0,0,MAX(0,E247*(1+'Debt Payoff'!D8/12)-MIN(E247*(1+'Debt Payoff'!D8/12),IF(COUNTIF(B247:D247,"&gt;0")=0,'Debt Payoff'!E8+'Debt Payoff'!E10+'Debt Payoff'!E4+'Debt Payoff'!E5+'Debt Payoff'!C2,'Debt Payoff'!E8))))</f>
        <v>0</v>
      </c>
      <c r="F248" s="18">
        <f>IF(F247=0,0,MAX(0,F247*(1+'Debt Payoff'!D11/12)-MIN(F247*(1+'Debt Payoff'!D11/12),IF(COUNTIF(B247:E247,"&gt;0")=0,'Debt Payoff'!E11+'Debt Payoff'!E10+'Debt Payoff'!E4+'Debt Payoff'!E5+'Debt Payoff'!E8+'Debt Payoff'!C2,'Debt Payoff'!E11))))</f>
        <v>0</v>
      </c>
      <c r="G248" s="18">
        <f>IF(G247=0,0,MAX(0,G247*(1+'Debt Payoff'!D6/12)-MIN(G247*(1+'Debt Payoff'!D6/12),IF(COUNTIF(B247:F247,"&gt;0")=0,'Debt Payoff'!E6+'Debt Payoff'!E10+'Debt Payoff'!E4+'Debt Payoff'!E5+'Debt Payoff'!E8+'Debt Payoff'!E11+'Debt Payoff'!C2,'Debt Payoff'!E6))))</f>
        <v>0</v>
      </c>
      <c r="H248" s="18">
        <f>IF(H247=0,0,MAX(0,H247*(1+'Debt Payoff'!D7/12)-MIN(H247*(1+'Debt Payoff'!D7/12),IF(COUNTIF(B247:G247,"&gt;0")=0,'Debt Payoff'!E7+'Debt Payoff'!E10+'Debt Payoff'!E4+'Debt Payoff'!E5+'Debt Payoff'!E8+'Debt Payoff'!E11+'Debt Payoff'!E6+'Debt Payoff'!C2,'Debt Payoff'!E7))))</f>
        <v>0</v>
      </c>
      <c r="I248" s="18">
        <f>IF(I247=0,0,MAX(0,I247*(1+'Debt Payoff'!D9/12)-MIN(I247*(1+'Debt Payoff'!D9/12),IF(COUNTIF(B247:H247,"&gt;0")=0,'Debt Payoff'!E9+'Debt Payoff'!E10+'Debt Payoff'!E4+'Debt Payoff'!E5+'Debt Payoff'!E8+'Debt Payoff'!E11+'Debt Payoff'!E6+'Debt Payoff'!E7+'Debt Payoff'!C2,'Debt Payoff'!E9))))</f>
        <v>0</v>
      </c>
      <c r="J248" s="18">
        <f>IF(B247=0,0,B247*'Debt Payoff'!D10/12)</f>
        <v>0</v>
      </c>
      <c r="K248" s="18">
        <f>IF(C247=0,0,C247*'Debt Payoff'!D4/12)</f>
        <v>0</v>
      </c>
      <c r="L248" s="18">
        <f>IF(D247=0,0,D247*'Debt Payoff'!D5/12)</f>
        <v>0</v>
      </c>
      <c r="M248" s="18">
        <f>IF(E247=0,0,E247*'Debt Payoff'!D8/12)</f>
        <v>0</v>
      </c>
      <c r="N248" s="18">
        <f>IF(F247=0,0,F247*'Debt Payoff'!D11/12)</f>
        <v>0</v>
      </c>
      <c r="O248" s="18">
        <f>IF(G247=0,0,G247*'Debt Payoff'!D6/12)</f>
        <v>0</v>
      </c>
      <c r="P248" s="18">
        <f>IF(H247=0,0,H247*'Debt Payoff'!D7/12)</f>
        <v>0</v>
      </c>
      <c r="Q248" s="18">
        <f>IF(I247=0,0,I247*'Debt Payoff'!D9/12)</f>
        <v>0</v>
      </c>
    </row>
    <row r="249" spans="1:17" x14ac:dyDescent="0.25">
      <c r="A249">
        <v>247</v>
      </c>
      <c r="B249" s="18">
        <f>IF(B248=0,0,MAX(0,B248*(1+'Debt Payoff'!D10/12)-MIN(B248*(1+'Debt Payoff'!D10/12),'Debt Payoff'!E10+'Debt Payoff'!C2)))</f>
        <v>0</v>
      </c>
      <c r="C249" s="18">
        <f>IF(C248=0,0,MAX(0,C248*(1+'Debt Payoff'!D4/12)-MIN(C248*(1+'Debt Payoff'!D4/12),IF(COUNTIF(B248:B248,"&gt;0")=0,'Debt Payoff'!E4+'Debt Payoff'!E10+'Debt Payoff'!C2,'Debt Payoff'!E4))))</f>
        <v>0</v>
      </c>
      <c r="D249" s="18">
        <f>IF(D248=0,0,MAX(0,D248*(1+'Debt Payoff'!D5/12)-MIN(D248*(1+'Debt Payoff'!D5/12),IF(COUNTIF(B248:C248,"&gt;0")=0,'Debt Payoff'!E5+'Debt Payoff'!E10+'Debt Payoff'!E4+'Debt Payoff'!C2,'Debt Payoff'!E5))))</f>
        <v>0</v>
      </c>
      <c r="E249" s="18">
        <f>IF(E248=0,0,MAX(0,E248*(1+'Debt Payoff'!D8/12)-MIN(E248*(1+'Debt Payoff'!D8/12),IF(COUNTIF(B248:D248,"&gt;0")=0,'Debt Payoff'!E8+'Debt Payoff'!E10+'Debt Payoff'!E4+'Debt Payoff'!E5+'Debt Payoff'!C2,'Debt Payoff'!E8))))</f>
        <v>0</v>
      </c>
      <c r="F249" s="18">
        <f>IF(F248=0,0,MAX(0,F248*(1+'Debt Payoff'!D11/12)-MIN(F248*(1+'Debt Payoff'!D11/12),IF(COUNTIF(B248:E248,"&gt;0")=0,'Debt Payoff'!E11+'Debt Payoff'!E10+'Debt Payoff'!E4+'Debt Payoff'!E5+'Debt Payoff'!E8+'Debt Payoff'!C2,'Debt Payoff'!E11))))</f>
        <v>0</v>
      </c>
      <c r="G249" s="18">
        <f>IF(G248=0,0,MAX(0,G248*(1+'Debt Payoff'!D6/12)-MIN(G248*(1+'Debt Payoff'!D6/12),IF(COUNTIF(B248:F248,"&gt;0")=0,'Debt Payoff'!E6+'Debt Payoff'!E10+'Debt Payoff'!E4+'Debt Payoff'!E5+'Debt Payoff'!E8+'Debt Payoff'!E11+'Debt Payoff'!C2,'Debt Payoff'!E6))))</f>
        <v>0</v>
      </c>
      <c r="H249" s="18">
        <f>IF(H248=0,0,MAX(0,H248*(1+'Debt Payoff'!D7/12)-MIN(H248*(1+'Debt Payoff'!D7/12),IF(COUNTIF(B248:G248,"&gt;0")=0,'Debt Payoff'!E7+'Debt Payoff'!E10+'Debt Payoff'!E4+'Debt Payoff'!E5+'Debt Payoff'!E8+'Debt Payoff'!E11+'Debt Payoff'!E6+'Debt Payoff'!C2,'Debt Payoff'!E7))))</f>
        <v>0</v>
      </c>
      <c r="I249" s="18">
        <f>IF(I248=0,0,MAX(0,I248*(1+'Debt Payoff'!D9/12)-MIN(I248*(1+'Debt Payoff'!D9/12),IF(COUNTIF(B248:H248,"&gt;0")=0,'Debt Payoff'!E9+'Debt Payoff'!E10+'Debt Payoff'!E4+'Debt Payoff'!E5+'Debt Payoff'!E8+'Debt Payoff'!E11+'Debt Payoff'!E6+'Debt Payoff'!E7+'Debt Payoff'!C2,'Debt Payoff'!E9))))</f>
        <v>0</v>
      </c>
      <c r="J249" s="18">
        <f>IF(B248=0,0,B248*'Debt Payoff'!D10/12)</f>
        <v>0</v>
      </c>
      <c r="K249" s="18">
        <f>IF(C248=0,0,C248*'Debt Payoff'!D4/12)</f>
        <v>0</v>
      </c>
      <c r="L249" s="18">
        <f>IF(D248=0,0,D248*'Debt Payoff'!D5/12)</f>
        <v>0</v>
      </c>
      <c r="M249" s="18">
        <f>IF(E248=0,0,E248*'Debt Payoff'!D8/12)</f>
        <v>0</v>
      </c>
      <c r="N249" s="18">
        <f>IF(F248=0,0,F248*'Debt Payoff'!D11/12)</f>
        <v>0</v>
      </c>
      <c r="O249" s="18">
        <f>IF(G248=0,0,G248*'Debt Payoff'!D6/12)</f>
        <v>0</v>
      </c>
      <c r="P249" s="18">
        <f>IF(H248=0,0,H248*'Debt Payoff'!D7/12)</f>
        <v>0</v>
      </c>
      <c r="Q249" s="18">
        <f>IF(I248=0,0,I248*'Debt Payoff'!D9/12)</f>
        <v>0</v>
      </c>
    </row>
    <row r="250" spans="1:17" x14ac:dyDescent="0.25">
      <c r="A250">
        <v>248</v>
      </c>
      <c r="B250" s="18">
        <f>IF(B249=0,0,MAX(0,B249*(1+'Debt Payoff'!D10/12)-MIN(B249*(1+'Debt Payoff'!D10/12),'Debt Payoff'!E10+'Debt Payoff'!C2)))</f>
        <v>0</v>
      </c>
      <c r="C250" s="18">
        <f>IF(C249=0,0,MAX(0,C249*(1+'Debt Payoff'!D4/12)-MIN(C249*(1+'Debt Payoff'!D4/12),IF(COUNTIF(B249:B249,"&gt;0")=0,'Debt Payoff'!E4+'Debt Payoff'!E10+'Debt Payoff'!C2,'Debt Payoff'!E4))))</f>
        <v>0</v>
      </c>
      <c r="D250" s="18">
        <f>IF(D249=0,0,MAX(0,D249*(1+'Debt Payoff'!D5/12)-MIN(D249*(1+'Debt Payoff'!D5/12),IF(COUNTIF(B249:C249,"&gt;0")=0,'Debt Payoff'!E5+'Debt Payoff'!E10+'Debt Payoff'!E4+'Debt Payoff'!C2,'Debt Payoff'!E5))))</f>
        <v>0</v>
      </c>
      <c r="E250" s="18">
        <f>IF(E249=0,0,MAX(0,E249*(1+'Debt Payoff'!D8/12)-MIN(E249*(1+'Debt Payoff'!D8/12),IF(COUNTIF(B249:D249,"&gt;0")=0,'Debt Payoff'!E8+'Debt Payoff'!E10+'Debt Payoff'!E4+'Debt Payoff'!E5+'Debt Payoff'!C2,'Debt Payoff'!E8))))</f>
        <v>0</v>
      </c>
      <c r="F250" s="18">
        <f>IF(F249=0,0,MAX(0,F249*(1+'Debt Payoff'!D11/12)-MIN(F249*(1+'Debt Payoff'!D11/12),IF(COUNTIF(B249:E249,"&gt;0")=0,'Debt Payoff'!E11+'Debt Payoff'!E10+'Debt Payoff'!E4+'Debt Payoff'!E5+'Debt Payoff'!E8+'Debt Payoff'!C2,'Debt Payoff'!E11))))</f>
        <v>0</v>
      </c>
      <c r="G250" s="18">
        <f>IF(G249=0,0,MAX(0,G249*(1+'Debt Payoff'!D6/12)-MIN(G249*(1+'Debt Payoff'!D6/12),IF(COUNTIF(B249:F249,"&gt;0")=0,'Debt Payoff'!E6+'Debt Payoff'!E10+'Debt Payoff'!E4+'Debt Payoff'!E5+'Debt Payoff'!E8+'Debt Payoff'!E11+'Debt Payoff'!C2,'Debt Payoff'!E6))))</f>
        <v>0</v>
      </c>
      <c r="H250" s="18">
        <f>IF(H249=0,0,MAX(0,H249*(1+'Debt Payoff'!D7/12)-MIN(H249*(1+'Debt Payoff'!D7/12),IF(COUNTIF(B249:G249,"&gt;0")=0,'Debt Payoff'!E7+'Debt Payoff'!E10+'Debt Payoff'!E4+'Debt Payoff'!E5+'Debt Payoff'!E8+'Debt Payoff'!E11+'Debt Payoff'!E6+'Debt Payoff'!C2,'Debt Payoff'!E7))))</f>
        <v>0</v>
      </c>
      <c r="I250" s="18">
        <f>IF(I249=0,0,MAX(0,I249*(1+'Debt Payoff'!D9/12)-MIN(I249*(1+'Debt Payoff'!D9/12),IF(COUNTIF(B249:H249,"&gt;0")=0,'Debt Payoff'!E9+'Debt Payoff'!E10+'Debt Payoff'!E4+'Debt Payoff'!E5+'Debt Payoff'!E8+'Debt Payoff'!E11+'Debt Payoff'!E6+'Debt Payoff'!E7+'Debt Payoff'!C2,'Debt Payoff'!E9))))</f>
        <v>0</v>
      </c>
      <c r="J250" s="18">
        <f>IF(B249=0,0,B249*'Debt Payoff'!D10/12)</f>
        <v>0</v>
      </c>
      <c r="K250" s="18">
        <f>IF(C249=0,0,C249*'Debt Payoff'!D4/12)</f>
        <v>0</v>
      </c>
      <c r="L250" s="18">
        <f>IF(D249=0,0,D249*'Debt Payoff'!D5/12)</f>
        <v>0</v>
      </c>
      <c r="M250" s="18">
        <f>IF(E249=0,0,E249*'Debt Payoff'!D8/12)</f>
        <v>0</v>
      </c>
      <c r="N250" s="18">
        <f>IF(F249=0,0,F249*'Debt Payoff'!D11/12)</f>
        <v>0</v>
      </c>
      <c r="O250" s="18">
        <f>IF(G249=0,0,G249*'Debt Payoff'!D6/12)</f>
        <v>0</v>
      </c>
      <c r="P250" s="18">
        <f>IF(H249=0,0,H249*'Debt Payoff'!D7/12)</f>
        <v>0</v>
      </c>
      <c r="Q250" s="18">
        <f>IF(I249=0,0,I249*'Debt Payoff'!D9/12)</f>
        <v>0</v>
      </c>
    </row>
    <row r="251" spans="1:17" x14ac:dyDescent="0.25">
      <c r="A251">
        <v>249</v>
      </c>
      <c r="B251" s="18">
        <f>IF(B250=0,0,MAX(0,B250*(1+'Debt Payoff'!D10/12)-MIN(B250*(1+'Debt Payoff'!D10/12),'Debt Payoff'!E10+'Debt Payoff'!C2)))</f>
        <v>0</v>
      </c>
      <c r="C251" s="18">
        <f>IF(C250=0,0,MAX(0,C250*(1+'Debt Payoff'!D4/12)-MIN(C250*(1+'Debt Payoff'!D4/12),IF(COUNTIF(B250:B250,"&gt;0")=0,'Debt Payoff'!E4+'Debt Payoff'!E10+'Debt Payoff'!C2,'Debt Payoff'!E4))))</f>
        <v>0</v>
      </c>
      <c r="D251" s="18">
        <f>IF(D250=0,0,MAX(0,D250*(1+'Debt Payoff'!D5/12)-MIN(D250*(1+'Debt Payoff'!D5/12),IF(COUNTIF(B250:C250,"&gt;0")=0,'Debt Payoff'!E5+'Debt Payoff'!E10+'Debt Payoff'!E4+'Debt Payoff'!C2,'Debt Payoff'!E5))))</f>
        <v>0</v>
      </c>
      <c r="E251" s="18">
        <f>IF(E250=0,0,MAX(0,E250*(1+'Debt Payoff'!D8/12)-MIN(E250*(1+'Debt Payoff'!D8/12),IF(COUNTIF(B250:D250,"&gt;0")=0,'Debt Payoff'!E8+'Debt Payoff'!E10+'Debt Payoff'!E4+'Debt Payoff'!E5+'Debt Payoff'!C2,'Debt Payoff'!E8))))</f>
        <v>0</v>
      </c>
      <c r="F251" s="18">
        <f>IF(F250=0,0,MAX(0,F250*(1+'Debt Payoff'!D11/12)-MIN(F250*(1+'Debt Payoff'!D11/12),IF(COUNTIF(B250:E250,"&gt;0")=0,'Debt Payoff'!E11+'Debt Payoff'!E10+'Debt Payoff'!E4+'Debt Payoff'!E5+'Debt Payoff'!E8+'Debt Payoff'!C2,'Debt Payoff'!E11))))</f>
        <v>0</v>
      </c>
      <c r="G251" s="18">
        <f>IF(G250=0,0,MAX(0,G250*(1+'Debt Payoff'!D6/12)-MIN(G250*(1+'Debt Payoff'!D6/12),IF(COUNTIF(B250:F250,"&gt;0")=0,'Debt Payoff'!E6+'Debt Payoff'!E10+'Debt Payoff'!E4+'Debt Payoff'!E5+'Debt Payoff'!E8+'Debt Payoff'!E11+'Debt Payoff'!C2,'Debt Payoff'!E6))))</f>
        <v>0</v>
      </c>
      <c r="H251" s="18">
        <f>IF(H250=0,0,MAX(0,H250*(1+'Debt Payoff'!D7/12)-MIN(H250*(1+'Debt Payoff'!D7/12),IF(COUNTIF(B250:G250,"&gt;0")=0,'Debt Payoff'!E7+'Debt Payoff'!E10+'Debt Payoff'!E4+'Debt Payoff'!E5+'Debt Payoff'!E8+'Debt Payoff'!E11+'Debt Payoff'!E6+'Debt Payoff'!C2,'Debt Payoff'!E7))))</f>
        <v>0</v>
      </c>
      <c r="I251" s="18">
        <f>IF(I250=0,0,MAX(0,I250*(1+'Debt Payoff'!D9/12)-MIN(I250*(1+'Debt Payoff'!D9/12),IF(COUNTIF(B250:H250,"&gt;0")=0,'Debt Payoff'!E9+'Debt Payoff'!E10+'Debt Payoff'!E4+'Debt Payoff'!E5+'Debt Payoff'!E8+'Debt Payoff'!E11+'Debt Payoff'!E6+'Debt Payoff'!E7+'Debt Payoff'!C2,'Debt Payoff'!E9))))</f>
        <v>0</v>
      </c>
      <c r="J251" s="18">
        <f>IF(B250=0,0,B250*'Debt Payoff'!D10/12)</f>
        <v>0</v>
      </c>
      <c r="K251" s="18">
        <f>IF(C250=0,0,C250*'Debt Payoff'!D4/12)</f>
        <v>0</v>
      </c>
      <c r="L251" s="18">
        <f>IF(D250=0,0,D250*'Debt Payoff'!D5/12)</f>
        <v>0</v>
      </c>
      <c r="M251" s="18">
        <f>IF(E250=0,0,E250*'Debt Payoff'!D8/12)</f>
        <v>0</v>
      </c>
      <c r="N251" s="18">
        <f>IF(F250=0,0,F250*'Debt Payoff'!D11/12)</f>
        <v>0</v>
      </c>
      <c r="O251" s="18">
        <f>IF(G250=0,0,G250*'Debt Payoff'!D6/12)</f>
        <v>0</v>
      </c>
      <c r="P251" s="18">
        <f>IF(H250=0,0,H250*'Debt Payoff'!D7/12)</f>
        <v>0</v>
      </c>
      <c r="Q251" s="18">
        <f>IF(I250=0,0,I250*'Debt Payoff'!D9/12)</f>
        <v>0</v>
      </c>
    </row>
    <row r="252" spans="1:17" x14ac:dyDescent="0.25">
      <c r="A252">
        <v>250</v>
      </c>
      <c r="B252" s="18">
        <f>IF(B251=0,0,MAX(0,B251*(1+'Debt Payoff'!D10/12)-MIN(B251*(1+'Debt Payoff'!D10/12),'Debt Payoff'!E10+'Debt Payoff'!C2)))</f>
        <v>0</v>
      </c>
      <c r="C252" s="18">
        <f>IF(C251=0,0,MAX(0,C251*(1+'Debt Payoff'!D4/12)-MIN(C251*(1+'Debt Payoff'!D4/12),IF(COUNTIF(B251:B251,"&gt;0")=0,'Debt Payoff'!E4+'Debt Payoff'!E10+'Debt Payoff'!C2,'Debt Payoff'!E4))))</f>
        <v>0</v>
      </c>
      <c r="D252" s="18">
        <f>IF(D251=0,0,MAX(0,D251*(1+'Debt Payoff'!D5/12)-MIN(D251*(1+'Debt Payoff'!D5/12),IF(COUNTIF(B251:C251,"&gt;0")=0,'Debt Payoff'!E5+'Debt Payoff'!E10+'Debt Payoff'!E4+'Debt Payoff'!C2,'Debt Payoff'!E5))))</f>
        <v>0</v>
      </c>
      <c r="E252" s="18">
        <f>IF(E251=0,0,MAX(0,E251*(1+'Debt Payoff'!D8/12)-MIN(E251*(1+'Debt Payoff'!D8/12),IF(COUNTIF(B251:D251,"&gt;0")=0,'Debt Payoff'!E8+'Debt Payoff'!E10+'Debt Payoff'!E4+'Debt Payoff'!E5+'Debt Payoff'!C2,'Debt Payoff'!E8))))</f>
        <v>0</v>
      </c>
      <c r="F252" s="18">
        <f>IF(F251=0,0,MAX(0,F251*(1+'Debt Payoff'!D11/12)-MIN(F251*(1+'Debt Payoff'!D11/12),IF(COUNTIF(B251:E251,"&gt;0")=0,'Debt Payoff'!E11+'Debt Payoff'!E10+'Debt Payoff'!E4+'Debt Payoff'!E5+'Debt Payoff'!E8+'Debt Payoff'!C2,'Debt Payoff'!E11))))</f>
        <v>0</v>
      </c>
      <c r="G252" s="18">
        <f>IF(G251=0,0,MAX(0,G251*(1+'Debt Payoff'!D6/12)-MIN(G251*(1+'Debt Payoff'!D6/12),IF(COUNTIF(B251:F251,"&gt;0")=0,'Debt Payoff'!E6+'Debt Payoff'!E10+'Debt Payoff'!E4+'Debt Payoff'!E5+'Debt Payoff'!E8+'Debt Payoff'!E11+'Debt Payoff'!C2,'Debt Payoff'!E6))))</f>
        <v>0</v>
      </c>
      <c r="H252" s="18">
        <f>IF(H251=0,0,MAX(0,H251*(1+'Debt Payoff'!D7/12)-MIN(H251*(1+'Debt Payoff'!D7/12),IF(COUNTIF(B251:G251,"&gt;0")=0,'Debt Payoff'!E7+'Debt Payoff'!E10+'Debt Payoff'!E4+'Debt Payoff'!E5+'Debt Payoff'!E8+'Debt Payoff'!E11+'Debt Payoff'!E6+'Debt Payoff'!C2,'Debt Payoff'!E7))))</f>
        <v>0</v>
      </c>
      <c r="I252" s="18">
        <f>IF(I251=0,0,MAX(0,I251*(1+'Debt Payoff'!D9/12)-MIN(I251*(1+'Debt Payoff'!D9/12),IF(COUNTIF(B251:H251,"&gt;0")=0,'Debt Payoff'!E9+'Debt Payoff'!E10+'Debt Payoff'!E4+'Debt Payoff'!E5+'Debt Payoff'!E8+'Debt Payoff'!E11+'Debt Payoff'!E6+'Debt Payoff'!E7+'Debt Payoff'!C2,'Debt Payoff'!E9))))</f>
        <v>0</v>
      </c>
      <c r="J252" s="18">
        <f>IF(B251=0,0,B251*'Debt Payoff'!D10/12)</f>
        <v>0</v>
      </c>
      <c r="K252" s="18">
        <f>IF(C251=0,0,C251*'Debt Payoff'!D4/12)</f>
        <v>0</v>
      </c>
      <c r="L252" s="18">
        <f>IF(D251=0,0,D251*'Debt Payoff'!D5/12)</f>
        <v>0</v>
      </c>
      <c r="M252" s="18">
        <f>IF(E251=0,0,E251*'Debt Payoff'!D8/12)</f>
        <v>0</v>
      </c>
      <c r="N252" s="18">
        <f>IF(F251=0,0,F251*'Debt Payoff'!D11/12)</f>
        <v>0</v>
      </c>
      <c r="O252" s="18">
        <f>IF(G251=0,0,G251*'Debt Payoff'!D6/12)</f>
        <v>0</v>
      </c>
      <c r="P252" s="18">
        <f>IF(H251=0,0,H251*'Debt Payoff'!D7/12)</f>
        <v>0</v>
      </c>
      <c r="Q252" s="18">
        <f>IF(I251=0,0,I251*'Debt Payoff'!D9/12)</f>
        <v>0</v>
      </c>
    </row>
    <row r="253" spans="1:17" x14ac:dyDescent="0.25">
      <c r="A253">
        <v>251</v>
      </c>
      <c r="B253" s="18">
        <f>IF(B252=0,0,MAX(0,B252*(1+'Debt Payoff'!D10/12)-MIN(B252*(1+'Debt Payoff'!D10/12),'Debt Payoff'!E10+'Debt Payoff'!C2)))</f>
        <v>0</v>
      </c>
      <c r="C253" s="18">
        <f>IF(C252=0,0,MAX(0,C252*(1+'Debt Payoff'!D4/12)-MIN(C252*(1+'Debt Payoff'!D4/12),IF(COUNTIF(B252:B252,"&gt;0")=0,'Debt Payoff'!E4+'Debt Payoff'!E10+'Debt Payoff'!C2,'Debt Payoff'!E4))))</f>
        <v>0</v>
      </c>
      <c r="D253" s="18">
        <f>IF(D252=0,0,MAX(0,D252*(1+'Debt Payoff'!D5/12)-MIN(D252*(1+'Debt Payoff'!D5/12),IF(COUNTIF(B252:C252,"&gt;0")=0,'Debt Payoff'!E5+'Debt Payoff'!E10+'Debt Payoff'!E4+'Debt Payoff'!C2,'Debt Payoff'!E5))))</f>
        <v>0</v>
      </c>
      <c r="E253" s="18">
        <f>IF(E252=0,0,MAX(0,E252*(1+'Debt Payoff'!D8/12)-MIN(E252*(1+'Debt Payoff'!D8/12),IF(COUNTIF(B252:D252,"&gt;0")=0,'Debt Payoff'!E8+'Debt Payoff'!E10+'Debt Payoff'!E4+'Debt Payoff'!E5+'Debt Payoff'!C2,'Debt Payoff'!E8))))</f>
        <v>0</v>
      </c>
      <c r="F253" s="18">
        <f>IF(F252=0,0,MAX(0,F252*(1+'Debt Payoff'!D11/12)-MIN(F252*(1+'Debt Payoff'!D11/12),IF(COUNTIF(B252:E252,"&gt;0")=0,'Debt Payoff'!E11+'Debt Payoff'!E10+'Debt Payoff'!E4+'Debt Payoff'!E5+'Debt Payoff'!E8+'Debt Payoff'!C2,'Debt Payoff'!E11))))</f>
        <v>0</v>
      </c>
      <c r="G253" s="18">
        <f>IF(G252=0,0,MAX(0,G252*(1+'Debt Payoff'!D6/12)-MIN(G252*(1+'Debt Payoff'!D6/12),IF(COUNTIF(B252:F252,"&gt;0")=0,'Debt Payoff'!E6+'Debt Payoff'!E10+'Debt Payoff'!E4+'Debt Payoff'!E5+'Debt Payoff'!E8+'Debt Payoff'!E11+'Debt Payoff'!C2,'Debt Payoff'!E6))))</f>
        <v>0</v>
      </c>
      <c r="H253" s="18">
        <f>IF(H252=0,0,MAX(0,H252*(1+'Debt Payoff'!D7/12)-MIN(H252*(1+'Debt Payoff'!D7/12),IF(COUNTIF(B252:G252,"&gt;0")=0,'Debt Payoff'!E7+'Debt Payoff'!E10+'Debt Payoff'!E4+'Debt Payoff'!E5+'Debt Payoff'!E8+'Debt Payoff'!E11+'Debt Payoff'!E6+'Debt Payoff'!C2,'Debt Payoff'!E7))))</f>
        <v>0</v>
      </c>
      <c r="I253" s="18">
        <f>IF(I252=0,0,MAX(0,I252*(1+'Debt Payoff'!D9/12)-MIN(I252*(1+'Debt Payoff'!D9/12),IF(COUNTIF(B252:H252,"&gt;0")=0,'Debt Payoff'!E9+'Debt Payoff'!E10+'Debt Payoff'!E4+'Debt Payoff'!E5+'Debt Payoff'!E8+'Debt Payoff'!E11+'Debt Payoff'!E6+'Debt Payoff'!E7+'Debt Payoff'!C2,'Debt Payoff'!E9))))</f>
        <v>0</v>
      </c>
      <c r="J253" s="18">
        <f>IF(B252=0,0,B252*'Debt Payoff'!D10/12)</f>
        <v>0</v>
      </c>
      <c r="K253" s="18">
        <f>IF(C252=0,0,C252*'Debt Payoff'!D4/12)</f>
        <v>0</v>
      </c>
      <c r="L253" s="18">
        <f>IF(D252=0,0,D252*'Debt Payoff'!D5/12)</f>
        <v>0</v>
      </c>
      <c r="M253" s="18">
        <f>IF(E252=0,0,E252*'Debt Payoff'!D8/12)</f>
        <v>0</v>
      </c>
      <c r="N253" s="18">
        <f>IF(F252=0,0,F252*'Debt Payoff'!D11/12)</f>
        <v>0</v>
      </c>
      <c r="O253" s="18">
        <f>IF(G252=0,0,G252*'Debt Payoff'!D6/12)</f>
        <v>0</v>
      </c>
      <c r="P253" s="18">
        <f>IF(H252=0,0,H252*'Debt Payoff'!D7/12)</f>
        <v>0</v>
      </c>
      <c r="Q253" s="18">
        <f>IF(I252=0,0,I252*'Debt Payoff'!D9/12)</f>
        <v>0</v>
      </c>
    </row>
    <row r="254" spans="1:17" x14ac:dyDescent="0.25">
      <c r="A254">
        <v>252</v>
      </c>
      <c r="B254" s="18">
        <f>IF(B253=0,0,MAX(0,B253*(1+'Debt Payoff'!D10/12)-MIN(B253*(1+'Debt Payoff'!D10/12),'Debt Payoff'!E10+'Debt Payoff'!C2)))</f>
        <v>0</v>
      </c>
      <c r="C254" s="18">
        <f>IF(C253=0,0,MAX(0,C253*(1+'Debt Payoff'!D4/12)-MIN(C253*(1+'Debt Payoff'!D4/12),IF(COUNTIF(B253:B253,"&gt;0")=0,'Debt Payoff'!E4+'Debt Payoff'!E10+'Debt Payoff'!C2,'Debt Payoff'!E4))))</f>
        <v>0</v>
      </c>
      <c r="D254" s="18">
        <f>IF(D253=0,0,MAX(0,D253*(1+'Debt Payoff'!D5/12)-MIN(D253*(1+'Debt Payoff'!D5/12),IF(COUNTIF(B253:C253,"&gt;0")=0,'Debt Payoff'!E5+'Debt Payoff'!E10+'Debt Payoff'!E4+'Debt Payoff'!C2,'Debt Payoff'!E5))))</f>
        <v>0</v>
      </c>
      <c r="E254" s="18">
        <f>IF(E253=0,0,MAX(0,E253*(1+'Debt Payoff'!D8/12)-MIN(E253*(1+'Debt Payoff'!D8/12),IF(COUNTIF(B253:D253,"&gt;0")=0,'Debt Payoff'!E8+'Debt Payoff'!E10+'Debt Payoff'!E4+'Debt Payoff'!E5+'Debt Payoff'!C2,'Debt Payoff'!E8))))</f>
        <v>0</v>
      </c>
      <c r="F254" s="18">
        <f>IF(F253=0,0,MAX(0,F253*(1+'Debt Payoff'!D11/12)-MIN(F253*(1+'Debt Payoff'!D11/12),IF(COUNTIF(B253:E253,"&gt;0")=0,'Debt Payoff'!E11+'Debt Payoff'!E10+'Debt Payoff'!E4+'Debt Payoff'!E5+'Debt Payoff'!E8+'Debt Payoff'!C2,'Debt Payoff'!E11))))</f>
        <v>0</v>
      </c>
      <c r="G254" s="18">
        <f>IF(G253=0,0,MAX(0,G253*(1+'Debt Payoff'!D6/12)-MIN(G253*(1+'Debt Payoff'!D6/12),IF(COUNTIF(B253:F253,"&gt;0")=0,'Debt Payoff'!E6+'Debt Payoff'!E10+'Debt Payoff'!E4+'Debt Payoff'!E5+'Debt Payoff'!E8+'Debt Payoff'!E11+'Debt Payoff'!C2,'Debt Payoff'!E6))))</f>
        <v>0</v>
      </c>
      <c r="H254" s="18">
        <f>IF(H253=0,0,MAX(0,H253*(1+'Debt Payoff'!D7/12)-MIN(H253*(1+'Debt Payoff'!D7/12),IF(COUNTIF(B253:G253,"&gt;0")=0,'Debt Payoff'!E7+'Debt Payoff'!E10+'Debt Payoff'!E4+'Debt Payoff'!E5+'Debt Payoff'!E8+'Debt Payoff'!E11+'Debt Payoff'!E6+'Debt Payoff'!C2,'Debt Payoff'!E7))))</f>
        <v>0</v>
      </c>
      <c r="I254" s="18">
        <f>IF(I253=0,0,MAX(0,I253*(1+'Debt Payoff'!D9/12)-MIN(I253*(1+'Debt Payoff'!D9/12),IF(COUNTIF(B253:H253,"&gt;0")=0,'Debt Payoff'!E9+'Debt Payoff'!E10+'Debt Payoff'!E4+'Debt Payoff'!E5+'Debt Payoff'!E8+'Debt Payoff'!E11+'Debt Payoff'!E6+'Debt Payoff'!E7+'Debt Payoff'!C2,'Debt Payoff'!E9))))</f>
        <v>0</v>
      </c>
      <c r="J254" s="18">
        <f>IF(B253=0,0,B253*'Debt Payoff'!D10/12)</f>
        <v>0</v>
      </c>
      <c r="K254" s="18">
        <f>IF(C253=0,0,C253*'Debt Payoff'!D4/12)</f>
        <v>0</v>
      </c>
      <c r="L254" s="18">
        <f>IF(D253=0,0,D253*'Debt Payoff'!D5/12)</f>
        <v>0</v>
      </c>
      <c r="M254" s="18">
        <f>IF(E253=0,0,E253*'Debt Payoff'!D8/12)</f>
        <v>0</v>
      </c>
      <c r="N254" s="18">
        <f>IF(F253=0,0,F253*'Debt Payoff'!D11/12)</f>
        <v>0</v>
      </c>
      <c r="O254" s="18">
        <f>IF(G253=0,0,G253*'Debt Payoff'!D6/12)</f>
        <v>0</v>
      </c>
      <c r="P254" s="18">
        <f>IF(H253=0,0,H253*'Debt Payoff'!D7/12)</f>
        <v>0</v>
      </c>
      <c r="Q254" s="18">
        <f>IF(I253=0,0,I253*'Debt Payoff'!D9/12)</f>
        <v>0</v>
      </c>
    </row>
    <row r="255" spans="1:17" x14ac:dyDescent="0.25">
      <c r="A255">
        <v>253</v>
      </c>
      <c r="B255" s="18">
        <f>IF(B254=0,0,MAX(0,B254*(1+'Debt Payoff'!D10/12)-MIN(B254*(1+'Debt Payoff'!D10/12),'Debt Payoff'!E10+'Debt Payoff'!C2)))</f>
        <v>0</v>
      </c>
      <c r="C255" s="18">
        <f>IF(C254=0,0,MAX(0,C254*(1+'Debt Payoff'!D4/12)-MIN(C254*(1+'Debt Payoff'!D4/12),IF(COUNTIF(B254:B254,"&gt;0")=0,'Debt Payoff'!E4+'Debt Payoff'!E10+'Debt Payoff'!C2,'Debt Payoff'!E4))))</f>
        <v>0</v>
      </c>
      <c r="D255" s="18">
        <f>IF(D254=0,0,MAX(0,D254*(1+'Debt Payoff'!D5/12)-MIN(D254*(1+'Debt Payoff'!D5/12),IF(COUNTIF(B254:C254,"&gt;0")=0,'Debt Payoff'!E5+'Debt Payoff'!E10+'Debt Payoff'!E4+'Debt Payoff'!C2,'Debt Payoff'!E5))))</f>
        <v>0</v>
      </c>
      <c r="E255" s="18">
        <f>IF(E254=0,0,MAX(0,E254*(1+'Debt Payoff'!D8/12)-MIN(E254*(1+'Debt Payoff'!D8/12),IF(COUNTIF(B254:D254,"&gt;0")=0,'Debt Payoff'!E8+'Debt Payoff'!E10+'Debt Payoff'!E4+'Debt Payoff'!E5+'Debt Payoff'!C2,'Debt Payoff'!E8))))</f>
        <v>0</v>
      </c>
      <c r="F255" s="18">
        <f>IF(F254=0,0,MAX(0,F254*(1+'Debt Payoff'!D11/12)-MIN(F254*(1+'Debt Payoff'!D11/12),IF(COUNTIF(B254:E254,"&gt;0")=0,'Debt Payoff'!E11+'Debt Payoff'!E10+'Debt Payoff'!E4+'Debt Payoff'!E5+'Debt Payoff'!E8+'Debt Payoff'!C2,'Debt Payoff'!E11))))</f>
        <v>0</v>
      </c>
      <c r="G255" s="18">
        <f>IF(G254=0,0,MAX(0,G254*(1+'Debt Payoff'!D6/12)-MIN(G254*(1+'Debt Payoff'!D6/12),IF(COUNTIF(B254:F254,"&gt;0")=0,'Debt Payoff'!E6+'Debt Payoff'!E10+'Debt Payoff'!E4+'Debt Payoff'!E5+'Debt Payoff'!E8+'Debt Payoff'!E11+'Debt Payoff'!C2,'Debt Payoff'!E6))))</f>
        <v>0</v>
      </c>
      <c r="H255" s="18">
        <f>IF(H254=0,0,MAX(0,H254*(1+'Debt Payoff'!D7/12)-MIN(H254*(1+'Debt Payoff'!D7/12),IF(COUNTIF(B254:G254,"&gt;0")=0,'Debt Payoff'!E7+'Debt Payoff'!E10+'Debt Payoff'!E4+'Debt Payoff'!E5+'Debt Payoff'!E8+'Debt Payoff'!E11+'Debt Payoff'!E6+'Debt Payoff'!C2,'Debt Payoff'!E7))))</f>
        <v>0</v>
      </c>
      <c r="I255" s="18">
        <f>IF(I254=0,0,MAX(0,I254*(1+'Debt Payoff'!D9/12)-MIN(I254*(1+'Debt Payoff'!D9/12),IF(COUNTIF(B254:H254,"&gt;0")=0,'Debt Payoff'!E9+'Debt Payoff'!E10+'Debt Payoff'!E4+'Debt Payoff'!E5+'Debt Payoff'!E8+'Debt Payoff'!E11+'Debt Payoff'!E6+'Debt Payoff'!E7+'Debt Payoff'!C2,'Debt Payoff'!E9))))</f>
        <v>0</v>
      </c>
      <c r="J255" s="18">
        <f>IF(B254=0,0,B254*'Debt Payoff'!D10/12)</f>
        <v>0</v>
      </c>
      <c r="K255" s="18">
        <f>IF(C254=0,0,C254*'Debt Payoff'!D4/12)</f>
        <v>0</v>
      </c>
      <c r="L255" s="18">
        <f>IF(D254=0,0,D254*'Debt Payoff'!D5/12)</f>
        <v>0</v>
      </c>
      <c r="M255" s="18">
        <f>IF(E254=0,0,E254*'Debt Payoff'!D8/12)</f>
        <v>0</v>
      </c>
      <c r="N255" s="18">
        <f>IF(F254=0,0,F254*'Debt Payoff'!D11/12)</f>
        <v>0</v>
      </c>
      <c r="O255" s="18">
        <f>IF(G254=0,0,G254*'Debt Payoff'!D6/12)</f>
        <v>0</v>
      </c>
      <c r="P255" s="18">
        <f>IF(H254=0,0,H254*'Debt Payoff'!D7/12)</f>
        <v>0</v>
      </c>
      <c r="Q255" s="18">
        <f>IF(I254=0,0,I254*'Debt Payoff'!D9/12)</f>
        <v>0</v>
      </c>
    </row>
    <row r="256" spans="1:17" x14ac:dyDescent="0.25">
      <c r="A256">
        <v>254</v>
      </c>
      <c r="B256" s="18">
        <f>IF(B255=0,0,MAX(0,B255*(1+'Debt Payoff'!D10/12)-MIN(B255*(1+'Debt Payoff'!D10/12),'Debt Payoff'!E10+'Debt Payoff'!C2)))</f>
        <v>0</v>
      </c>
      <c r="C256" s="18">
        <f>IF(C255=0,0,MAX(0,C255*(1+'Debt Payoff'!D4/12)-MIN(C255*(1+'Debt Payoff'!D4/12),IF(COUNTIF(B255:B255,"&gt;0")=0,'Debt Payoff'!E4+'Debt Payoff'!E10+'Debt Payoff'!C2,'Debt Payoff'!E4))))</f>
        <v>0</v>
      </c>
      <c r="D256" s="18">
        <f>IF(D255=0,0,MAX(0,D255*(1+'Debt Payoff'!D5/12)-MIN(D255*(1+'Debt Payoff'!D5/12),IF(COUNTIF(B255:C255,"&gt;0")=0,'Debt Payoff'!E5+'Debt Payoff'!E10+'Debt Payoff'!E4+'Debt Payoff'!C2,'Debt Payoff'!E5))))</f>
        <v>0</v>
      </c>
      <c r="E256" s="18">
        <f>IF(E255=0,0,MAX(0,E255*(1+'Debt Payoff'!D8/12)-MIN(E255*(1+'Debt Payoff'!D8/12),IF(COUNTIF(B255:D255,"&gt;0")=0,'Debt Payoff'!E8+'Debt Payoff'!E10+'Debt Payoff'!E4+'Debt Payoff'!E5+'Debt Payoff'!C2,'Debt Payoff'!E8))))</f>
        <v>0</v>
      </c>
      <c r="F256" s="18">
        <f>IF(F255=0,0,MAX(0,F255*(1+'Debt Payoff'!D11/12)-MIN(F255*(1+'Debt Payoff'!D11/12),IF(COUNTIF(B255:E255,"&gt;0")=0,'Debt Payoff'!E11+'Debt Payoff'!E10+'Debt Payoff'!E4+'Debt Payoff'!E5+'Debt Payoff'!E8+'Debt Payoff'!C2,'Debt Payoff'!E11))))</f>
        <v>0</v>
      </c>
      <c r="G256" s="18">
        <f>IF(G255=0,0,MAX(0,G255*(1+'Debt Payoff'!D6/12)-MIN(G255*(1+'Debt Payoff'!D6/12),IF(COUNTIF(B255:F255,"&gt;0")=0,'Debt Payoff'!E6+'Debt Payoff'!E10+'Debt Payoff'!E4+'Debt Payoff'!E5+'Debt Payoff'!E8+'Debt Payoff'!E11+'Debt Payoff'!C2,'Debt Payoff'!E6))))</f>
        <v>0</v>
      </c>
      <c r="H256" s="18">
        <f>IF(H255=0,0,MAX(0,H255*(1+'Debt Payoff'!D7/12)-MIN(H255*(1+'Debt Payoff'!D7/12),IF(COUNTIF(B255:G255,"&gt;0")=0,'Debt Payoff'!E7+'Debt Payoff'!E10+'Debt Payoff'!E4+'Debt Payoff'!E5+'Debt Payoff'!E8+'Debt Payoff'!E11+'Debt Payoff'!E6+'Debt Payoff'!C2,'Debt Payoff'!E7))))</f>
        <v>0</v>
      </c>
      <c r="I256" s="18">
        <f>IF(I255=0,0,MAX(0,I255*(1+'Debt Payoff'!D9/12)-MIN(I255*(1+'Debt Payoff'!D9/12),IF(COUNTIF(B255:H255,"&gt;0")=0,'Debt Payoff'!E9+'Debt Payoff'!E10+'Debt Payoff'!E4+'Debt Payoff'!E5+'Debt Payoff'!E8+'Debt Payoff'!E11+'Debt Payoff'!E6+'Debt Payoff'!E7+'Debt Payoff'!C2,'Debt Payoff'!E9))))</f>
        <v>0</v>
      </c>
      <c r="J256" s="18">
        <f>IF(B255=0,0,B255*'Debt Payoff'!D10/12)</f>
        <v>0</v>
      </c>
      <c r="K256" s="18">
        <f>IF(C255=0,0,C255*'Debt Payoff'!D4/12)</f>
        <v>0</v>
      </c>
      <c r="L256" s="18">
        <f>IF(D255=0,0,D255*'Debt Payoff'!D5/12)</f>
        <v>0</v>
      </c>
      <c r="M256" s="18">
        <f>IF(E255=0,0,E255*'Debt Payoff'!D8/12)</f>
        <v>0</v>
      </c>
      <c r="N256" s="18">
        <f>IF(F255=0,0,F255*'Debt Payoff'!D11/12)</f>
        <v>0</v>
      </c>
      <c r="O256" s="18">
        <f>IF(G255=0,0,G255*'Debt Payoff'!D6/12)</f>
        <v>0</v>
      </c>
      <c r="P256" s="18">
        <f>IF(H255=0,0,H255*'Debt Payoff'!D7/12)</f>
        <v>0</v>
      </c>
      <c r="Q256" s="18">
        <f>IF(I255=0,0,I255*'Debt Payoff'!D9/12)</f>
        <v>0</v>
      </c>
    </row>
    <row r="257" spans="1:17" x14ac:dyDescent="0.25">
      <c r="A257">
        <v>255</v>
      </c>
      <c r="B257" s="18">
        <f>IF(B256=0,0,MAX(0,B256*(1+'Debt Payoff'!D10/12)-MIN(B256*(1+'Debt Payoff'!D10/12),'Debt Payoff'!E10+'Debt Payoff'!C2)))</f>
        <v>0</v>
      </c>
      <c r="C257" s="18">
        <f>IF(C256=0,0,MAX(0,C256*(1+'Debt Payoff'!D4/12)-MIN(C256*(1+'Debt Payoff'!D4/12),IF(COUNTIF(B256:B256,"&gt;0")=0,'Debt Payoff'!E4+'Debt Payoff'!E10+'Debt Payoff'!C2,'Debt Payoff'!E4))))</f>
        <v>0</v>
      </c>
      <c r="D257" s="18">
        <f>IF(D256=0,0,MAX(0,D256*(1+'Debt Payoff'!D5/12)-MIN(D256*(1+'Debt Payoff'!D5/12),IF(COUNTIF(B256:C256,"&gt;0")=0,'Debt Payoff'!E5+'Debt Payoff'!E10+'Debt Payoff'!E4+'Debt Payoff'!C2,'Debt Payoff'!E5))))</f>
        <v>0</v>
      </c>
      <c r="E257" s="18">
        <f>IF(E256=0,0,MAX(0,E256*(1+'Debt Payoff'!D8/12)-MIN(E256*(1+'Debt Payoff'!D8/12),IF(COUNTIF(B256:D256,"&gt;0")=0,'Debt Payoff'!E8+'Debt Payoff'!E10+'Debt Payoff'!E4+'Debt Payoff'!E5+'Debt Payoff'!C2,'Debt Payoff'!E8))))</f>
        <v>0</v>
      </c>
      <c r="F257" s="18">
        <f>IF(F256=0,0,MAX(0,F256*(1+'Debt Payoff'!D11/12)-MIN(F256*(1+'Debt Payoff'!D11/12),IF(COUNTIF(B256:E256,"&gt;0")=0,'Debt Payoff'!E11+'Debt Payoff'!E10+'Debt Payoff'!E4+'Debt Payoff'!E5+'Debt Payoff'!E8+'Debt Payoff'!C2,'Debt Payoff'!E11))))</f>
        <v>0</v>
      </c>
      <c r="G257" s="18">
        <f>IF(G256=0,0,MAX(0,G256*(1+'Debt Payoff'!D6/12)-MIN(G256*(1+'Debt Payoff'!D6/12),IF(COUNTIF(B256:F256,"&gt;0")=0,'Debt Payoff'!E6+'Debt Payoff'!E10+'Debt Payoff'!E4+'Debt Payoff'!E5+'Debt Payoff'!E8+'Debt Payoff'!E11+'Debt Payoff'!C2,'Debt Payoff'!E6))))</f>
        <v>0</v>
      </c>
      <c r="H257" s="18">
        <f>IF(H256=0,0,MAX(0,H256*(1+'Debt Payoff'!D7/12)-MIN(H256*(1+'Debt Payoff'!D7/12),IF(COUNTIF(B256:G256,"&gt;0")=0,'Debt Payoff'!E7+'Debt Payoff'!E10+'Debt Payoff'!E4+'Debt Payoff'!E5+'Debt Payoff'!E8+'Debt Payoff'!E11+'Debt Payoff'!E6+'Debt Payoff'!C2,'Debt Payoff'!E7))))</f>
        <v>0</v>
      </c>
      <c r="I257" s="18">
        <f>IF(I256=0,0,MAX(0,I256*(1+'Debt Payoff'!D9/12)-MIN(I256*(1+'Debt Payoff'!D9/12),IF(COUNTIF(B256:H256,"&gt;0")=0,'Debt Payoff'!E9+'Debt Payoff'!E10+'Debt Payoff'!E4+'Debt Payoff'!E5+'Debt Payoff'!E8+'Debt Payoff'!E11+'Debt Payoff'!E6+'Debt Payoff'!E7+'Debt Payoff'!C2,'Debt Payoff'!E9))))</f>
        <v>0</v>
      </c>
      <c r="J257" s="18">
        <f>IF(B256=0,0,B256*'Debt Payoff'!D10/12)</f>
        <v>0</v>
      </c>
      <c r="K257" s="18">
        <f>IF(C256=0,0,C256*'Debt Payoff'!D4/12)</f>
        <v>0</v>
      </c>
      <c r="L257" s="18">
        <f>IF(D256=0,0,D256*'Debt Payoff'!D5/12)</f>
        <v>0</v>
      </c>
      <c r="M257" s="18">
        <f>IF(E256=0,0,E256*'Debt Payoff'!D8/12)</f>
        <v>0</v>
      </c>
      <c r="N257" s="18">
        <f>IF(F256=0,0,F256*'Debt Payoff'!D11/12)</f>
        <v>0</v>
      </c>
      <c r="O257" s="18">
        <f>IF(G256=0,0,G256*'Debt Payoff'!D6/12)</f>
        <v>0</v>
      </c>
      <c r="P257" s="18">
        <f>IF(H256=0,0,H256*'Debt Payoff'!D7/12)</f>
        <v>0</v>
      </c>
      <c r="Q257" s="18">
        <f>IF(I256=0,0,I256*'Debt Payoff'!D9/12)</f>
        <v>0</v>
      </c>
    </row>
    <row r="258" spans="1:17" x14ac:dyDescent="0.25">
      <c r="A258">
        <v>256</v>
      </c>
      <c r="B258" s="18">
        <f>IF(B257=0,0,MAX(0,B257*(1+'Debt Payoff'!D10/12)-MIN(B257*(1+'Debt Payoff'!D10/12),'Debt Payoff'!E10+'Debt Payoff'!C2)))</f>
        <v>0</v>
      </c>
      <c r="C258" s="18">
        <f>IF(C257=0,0,MAX(0,C257*(1+'Debt Payoff'!D4/12)-MIN(C257*(1+'Debt Payoff'!D4/12),IF(COUNTIF(B257:B257,"&gt;0")=0,'Debt Payoff'!E4+'Debt Payoff'!E10+'Debt Payoff'!C2,'Debt Payoff'!E4))))</f>
        <v>0</v>
      </c>
      <c r="D258" s="18">
        <f>IF(D257=0,0,MAX(0,D257*(1+'Debt Payoff'!D5/12)-MIN(D257*(1+'Debt Payoff'!D5/12),IF(COUNTIF(B257:C257,"&gt;0")=0,'Debt Payoff'!E5+'Debt Payoff'!E10+'Debt Payoff'!E4+'Debt Payoff'!C2,'Debt Payoff'!E5))))</f>
        <v>0</v>
      </c>
      <c r="E258" s="18">
        <f>IF(E257=0,0,MAX(0,E257*(1+'Debt Payoff'!D8/12)-MIN(E257*(1+'Debt Payoff'!D8/12),IF(COUNTIF(B257:D257,"&gt;0")=0,'Debt Payoff'!E8+'Debt Payoff'!E10+'Debt Payoff'!E4+'Debt Payoff'!E5+'Debt Payoff'!C2,'Debt Payoff'!E8))))</f>
        <v>0</v>
      </c>
      <c r="F258" s="18">
        <f>IF(F257=0,0,MAX(0,F257*(1+'Debt Payoff'!D11/12)-MIN(F257*(1+'Debt Payoff'!D11/12),IF(COUNTIF(B257:E257,"&gt;0")=0,'Debt Payoff'!E11+'Debt Payoff'!E10+'Debt Payoff'!E4+'Debt Payoff'!E5+'Debt Payoff'!E8+'Debt Payoff'!C2,'Debt Payoff'!E11))))</f>
        <v>0</v>
      </c>
      <c r="G258" s="18">
        <f>IF(G257=0,0,MAX(0,G257*(1+'Debt Payoff'!D6/12)-MIN(G257*(1+'Debt Payoff'!D6/12),IF(COUNTIF(B257:F257,"&gt;0")=0,'Debt Payoff'!E6+'Debt Payoff'!E10+'Debt Payoff'!E4+'Debt Payoff'!E5+'Debt Payoff'!E8+'Debt Payoff'!E11+'Debt Payoff'!C2,'Debt Payoff'!E6))))</f>
        <v>0</v>
      </c>
      <c r="H258" s="18">
        <f>IF(H257=0,0,MAX(0,H257*(1+'Debt Payoff'!D7/12)-MIN(H257*(1+'Debt Payoff'!D7/12),IF(COUNTIF(B257:G257,"&gt;0")=0,'Debt Payoff'!E7+'Debt Payoff'!E10+'Debt Payoff'!E4+'Debt Payoff'!E5+'Debt Payoff'!E8+'Debt Payoff'!E11+'Debt Payoff'!E6+'Debt Payoff'!C2,'Debt Payoff'!E7))))</f>
        <v>0</v>
      </c>
      <c r="I258" s="18">
        <f>IF(I257=0,0,MAX(0,I257*(1+'Debt Payoff'!D9/12)-MIN(I257*(1+'Debt Payoff'!D9/12),IF(COUNTIF(B257:H257,"&gt;0")=0,'Debt Payoff'!E9+'Debt Payoff'!E10+'Debt Payoff'!E4+'Debt Payoff'!E5+'Debt Payoff'!E8+'Debt Payoff'!E11+'Debt Payoff'!E6+'Debt Payoff'!E7+'Debt Payoff'!C2,'Debt Payoff'!E9))))</f>
        <v>0</v>
      </c>
      <c r="J258" s="18">
        <f>IF(B257=0,0,B257*'Debt Payoff'!D10/12)</f>
        <v>0</v>
      </c>
      <c r="K258" s="18">
        <f>IF(C257=0,0,C257*'Debt Payoff'!D4/12)</f>
        <v>0</v>
      </c>
      <c r="L258" s="18">
        <f>IF(D257=0,0,D257*'Debt Payoff'!D5/12)</f>
        <v>0</v>
      </c>
      <c r="M258" s="18">
        <f>IF(E257=0,0,E257*'Debt Payoff'!D8/12)</f>
        <v>0</v>
      </c>
      <c r="N258" s="18">
        <f>IF(F257=0,0,F257*'Debt Payoff'!D11/12)</f>
        <v>0</v>
      </c>
      <c r="O258" s="18">
        <f>IF(G257=0,0,G257*'Debt Payoff'!D6/12)</f>
        <v>0</v>
      </c>
      <c r="P258" s="18">
        <f>IF(H257=0,0,H257*'Debt Payoff'!D7/12)</f>
        <v>0</v>
      </c>
      <c r="Q258" s="18">
        <f>IF(I257=0,0,I257*'Debt Payoff'!D9/12)</f>
        <v>0</v>
      </c>
    </row>
    <row r="259" spans="1:17" x14ac:dyDescent="0.25">
      <c r="A259">
        <v>257</v>
      </c>
      <c r="B259" s="18">
        <f>IF(B258=0,0,MAX(0,B258*(1+'Debt Payoff'!D10/12)-MIN(B258*(1+'Debt Payoff'!D10/12),'Debt Payoff'!E10+'Debt Payoff'!C2)))</f>
        <v>0</v>
      </c>
      <c r="C259" s="18">
        <f>IF(C258=0,0,MAX(0,C258*(1+'Debt Payoff'!D4/12)-MIN(C258*(1+'Debt Payoff'!D4/12),IF(COUNTIF(B258:B258,"&gt;0")=0,'Debt Payoff'!E4+'Debt Payoff'!E10+'Debt Payoff'!C2,'Debt Payoff'!E4))))</f>
        <v>0</v>
      </c>
      <c r="D259" s="18">
        <f>IF(D258=0,0,MAX(0,D258*(1+'Debt Payoff'!D5/12)-MIN(D258*(1+'Debt Payoff'!D5/12),IF(COUNTIF(B258:C258,"&gt;0")=0,'Debt Payoff'!E5+'Debt Payoff'!E10+'Debt Payoff'!E4+'Debt Payoff'!C2,'Debt Payoff'!E5))))</f>
        <v>0</v>
      </c>
      <c r="E259" s="18">
        <f>IF(E258=0,0,MAX(0,E258*(1+'Debt Payoff'!D8/12)-MIN(E258*(1+'Debt Payoff'!D8/12),IF(COUNTIF(B258:D258,"&gt;0")=0,'Debt Payoff'!E8+'Debt Payoff'!E10+'Debt Payoff'!E4+'Debt Payoff'!E5+'Debt Payoff'!C2,'Debt Payoff'!E8))))</f>
        <v>0</v>
      </c>
      <c r="F259" s="18">
        <f>IF(F258=0,0,MAX(0,F258*(1+'Debt Payoff'!D11/12)-MIN(F258*(1+'Debt Payoff'!D11/12),IF(COUNTIF(B258:E258,"&gt;0")=0,'Debt Payoff'!E11+'Debt Payoff'!E10+'Debt Payoff'!E4+'Debt Payoff'!E5+'Debt Payoff'!E8+'Debt Payoff'!C2,'Debt Payoff'!E11))))</f>
        <v>0</v>
      </c>
      <c r="G259" s="18">
        <f>IF(G258=0,0,MAX(0,G258*(1+'Debt Payoff'!D6/12)-MIN(G258*(1+'Debt Payoff'!D6/12),IF(COUNTIF(B258:F258,"&gt;0")=0,'Debt Payoff'!E6+'Debt Payoff'!E10+'Debt Payoff'!E4+'Debt Payoff'!E5+'Debt Payoff'!E8+'Debt Payoff'!E11+'Debt Payoff'!C2,'Debt Payoff'!E6))))</f>
        <v>0</v>
      </c>
      <c r="H259" s="18">
        <f>IF(H258=0,0,MAX(0,H258*(1+'Debt Payoff'!D7/12)-MIN(H258*(1+'Debt Payoff'!D7/12),IF(COUNTIF(B258:G258,"&gt;0")=0,'Debt Payoff'!E7+'Debt Payoff'!E10+'Debt Payoff'!E4+'Debt Payoff'!E5+'Debt Payoff'!E8+'Debt Payoff'!E11+'Debt Payoff'!E6+'Debt Payoff'!C2,'Debt Payoff'!E7))))</f>
        <v>0</v>
      </c>
      <c r="I259" s="18">
        <f>IF(I258=0,0,MAX(0,I258*(1+'Debt Payoff'!D9/12)-MIN(I258*(1+'Debt Payoff'!D9/12),IF(COUNTIF(B258:H258,"&gt;0")=0,'Debt Payoff'!E9+'Debt Payoff'!E10+'Debt Payoff'!E4+'Debt Payoff'!E5+'Debt Payoff'!E8+'Debt Payoff'!E11+'Debt Payoff'!E6+'Debt Payoff'!E7+'Debt Payoff'!C2,'Debt Payoff'!E9))))</f>
        <v>0</v>
      </c>
      <c r="J259" s="18">
        <f>IF(B258=0,0,B258*'Debt Payoff'!D10/12)</f>
        <v>0</v>
      </c>
      <c r="K259" s="18">
        <f>IF(C258=0,0,C258*'Debt Payoff'!D4/12)</f>
        <v>0</v>
      </c>
      <c r="L259" s="18">
        <f>IF(D258=0,0,D258*'Debt Payoff'!D5/12)</f>
        <v>0</v>
      </c>
      <c r="M259" s="18">
        <f>IF(E258=0,0,E258*'Debt Payoff'!D8/12)</f>
        <v>0</v>
      </c>
      <c r="N259" s="18">
        <f>IF(F258=0,0,F258*'Debt Payoff'!D11/12)</f>
        <v>0</v>
      </c>
      <c r="O259" s="18">
        <f>IF(G258=0,0,G258*'Debt Payoff'!D6/12)</f>
        <v>0</v>
      </c>
      <c r="P259" s="18">
        <f>IF(H258=0,0,H258*'Debt Payoff'!D7/12)</f>
        <v>0</v>
      </c>
      <c r="Q259" s="18">
        <f>IF(I258=0,0,I258*'Debt Payoff'!D9/12)</f>
        <v>0</v>
      </c>
    </row>
    <row r="260" spans="1:17" x14ac:dyDescent="0.25">
      <c r="A260">
        <v>258</v>
      </c>
      <c r="B260" s="18">
        <f>IF(B259=0,0,MAX(0,B259*(1+'Debt Payoff'!D10/12)-MIN(B259*(1+'Debt Payoff'!D10/12),'Debt Payoff'!E10+'Debt Payoff'!C2)))</f>
        <v>0</v>
      </c>
      <c r="C260" s="18">
        <f>IF(C259=0,0,MAX(0,C259*(1+'Debt Payoff'!D4/12)-MIN(C259*(1+'Debt Payoff'!D4/12),IF(COUNTIF(B259:B259,"&gt;0")=0,'Debt Payoff'!E4+'Debt Payoff'!E10+'Debt Payoff'!C2,'Debt Payoff'!E4))))</f>
        <v>0</v>
      </c>
      <c r="D260" s="18">
        <f>IF(D259=0,0,MAX(0,D259*(1+'Debt Payoff'!D5/12)-MIN(D259*(1+'Debt Payoff'!D5/12),IF(COUNTIF(B259:C259,"&gt;0")=0,'Debt Payoff'!E5+'Debt Payoff'!E10+'Debt Payoff'!E4+'Debt Payoff'!C2,'Debt Payoff'!E5))))</f>
        <v>0</v>
      </c>
      <c r="E260" s="18">
        <f>IF(E259=0,0,MAX(0,E259*(1+'Debt Payoff'!D8/12)-MIN(E259*(1+'Debt Payoff'!D8/12),IF(COUNTIF(B259:D259,"&gt;0")=0,'Debt Payoff'!E8+'Debt Payoff'!E10+'Debt Payoff'!E4+'Debt Payoff'!E5+'Debt Payoff'!C2,'Debt Payoff'!E8))))</f>
        <v>0</v>
      </c>
      <c r="F260" s="18">
        <f>IF(F259=0,0,MAX(0,F259*(1+'Debt Payoff'!D11/12)-MIN(F259*(1+'Debt Payoff'!D11/12),IF(COUNTIF(B259:E259,"&gt;0")=0,'Debt Payoff'!E11+'Debt Payoff'!E10+'Debt Payoff'!E4+'Debt Payoff'!E5+'Debt Payoff'!E8+'Debt Payoff'!C2,'Debt Payoff'!E11))))</f>
        <v>0</v>
      </c>
      <c r="G260" s="18">
        <f>IF(G259=0,0,MAX(0,G259*(1+'Debt Payoff'!D6/12)-MIN(G259*(1+'Debt Payoff'!D6/12),IF(COUNTIF(B259:F259,"&gt;0")=0,'Debt Payoff'!E6+'Debt Payoff'!E10+'Debt Payoff'!E4+'Debt Payoff'!E5+'Debt Payoff'!E8+'Debt Payoff'!E11+'Debt Payoff'!C2,'Debt Payoff'!E6))))</f>
        <v>0</v>
      </c>
      <c r="H260" s="18">
        <f>IF(H259=0,0,MAX(0,H259*(1+'Debt Payoff'!D7/12)-MIN(H259*(1+'Debt Payoff'!D7/12),IF(COUNTIF(B259:G259,"&gt;0")=0,'Debt Payoff'!E7+'Debt Payoff'!E10+'Debt Payoff'!E4+'Debt Payoff'!E5+'Debt Payoff'!E8+'Debt Payoff'!E11+'Debt Payoff'!E6+'Debt Payoff'!C2,'Debt Payoff'!E7))))</f>
        <v>0</v>
      </c>
      <c r="I260" s="18">
        <f>IF(I259=0,0,MAX(0,I259*(1+'Debt Payoff'!D9/12)-MIN(I259*(1+'Debt Payoff'!D9/12),IF(COUNTIF(B259:H259,"&gt;0")=0,'Debt Payoff'!E9+'Debt Payoff'!E10+'Debt Payoff'!E4+'Debt Payoff'!E5+'Debt Payoff'!E8+'Debt Payoff'!E11+'Debt Payoff'!E6+'Debt Payoff'!E7+'Debt Payoff'!C2,'Debt Payoff'!E9))))</f>
        <v>0</v>
      </c>
      <c r="J260" s="18">
        <f>IF(B259=0,0,B259*'Debt Payoff'!D10/12)</f>
        <v>0</v>
      </c>
      <c r="K260" s="18">
        <f>IF(C259=0,0,C259*'Debt Payoff'!D4/12)</f>
        <v>0</v>
      </c>
      <c r="L260" s="18">
        <f>IF(D259=0,0,D259*'Debt Payoff'!D5/12)</f>
        <v>0</v>
      </c>
      <c r="M260" s="18">
        <f>IF(E259=0,0,E259*'Debt Payoff'!D8/12)</f>
        <v>0</v>
      </c>
      <c r="N260" s="18">
        <f>IF(F259=0,0,F259*'Debt Payoff'!D11/12)</f>
        <v>0</v>
      </c>
      <c r="O260" s="18">
        <f>IF(G259=0,0,G259*'Debt Payoff'!D6/12)</f>
        <v>0</v>
      </c>
      <c r="P260" s="18">
        <f>IF(H259=0,0,H259*'Debt Payoff'!D7/12)</f>
        <v>0</v>
      </c>
      <c r="Q260" s="18">
        <f>IF(I259=0,0,I259*'Debt Payoff'!D9/12)</f>
        <v>0</v>
      </c>
    </row>
    <row r="261" spans="1:17" x14ac:dyDescent="0.25">
      <c r="A261">
        <v>259</v>
      </c>
      <c r="B261" s="18">
        <f>IF(B260=0,0,MAX(0,B260*(1+'Debt Payoff'!D10/12)-MIN(B260*(1+'Debt Payoff'!D10/12),'Debt Payoff'!E10+'Debt Payoff'!C2)))</f>
        <v>0</v>
      </c>
      <c r="C261" s="18">
        <f>IF(C260=0,0,MAX(0,C260*(1+'Debt Payoff'!D4/12)-MIN(C260*(1+'Debt Payoff'!D4/12),IF(COUNTIF(B260:B260,"&gt;0")=0,'Debt Payoff'!E4+'Debt Payoff'!E10+'Debt Payoff'!C2,'Debt Payoff'!E4))))</f>
        <v>0</v>
      </c>
      <c r="D261" s="18">
        <f>IF(D260=0,0,MAX(0,D260*(1+'Debt Payoff'!D5/12)-MIN(D260*(1+'Debt Payoff'!D5/12),IF(COUNTIF(B260:C260,"&gt;0")=0,'Debt Payoff'!E5+'Debt Payoff'!E10+'Debt Payoff'!E4+'Debt Payoff'!C2,'Debt Payoff'!E5))))</f>
        <v>0</v>
      </c>
      <c r="E261" s="18">
        <f>IF(E260=0,0,MAX(0,E260*(1+'Debt Payoff'!D8/12)-MIN(E260*(1+'Debt Payoff'!D8/12),IF(COUNTIF(B260:D260,"&gt;0")=0,'Debt Payoff'!E8+'Debt Payoff'!E10+'Debt Payoff'!E4+'Debt Payoff'!E5+'Debt Payoff'!C2,'Debt Payoff'!E8))))</f>
        <v>0</v>
      </c>
      <c r="F261" s="18">
        <f>IF(F260=0,0,MAX(0,F260*(1+'Debt Payoff'!D11/12)-MIN(F260*(1+'Debt Payoff'!D11/12),IF(COUNTIF(B260:E260,"&gt;0")=0,'Debt Payoff'!E11+'Debt Payoff'!E10+'Debt Payoff'!E4+'Debt Payoff'!E5+'Debt Payoff'!E8+'Debt Payoff'!C2,'Debt Payoff'!E11))))</f>
        <v>0</v>
      </c>
      <c r="G261" s="18">
        <f>IF(G260=0,0,MAX(0,G260*(1+'Debt Payoff'!D6/12)-MIN(G260*(1+'Debt Payoff'!D6/12),IF(COUNTIF(B260:F260,"&gt;0")=0,'Debt Payoff'!E6+'Debt Payoff'!E10+'Debt Payoff'!E4+'Debt Payoff'!E5+'Debt Payoff'!E8+'Debt Payoff'!E11+'Debt Payoff'!C2,'Debt Payoff'!E6))))</f>
        <v>0</v>
      </c>
      <c r="H261" s="18">
        <f>IF(H260=0,0,MAX(0,H260*(1+'Debt Payoff'!D7/12)-MIN(H260*(1+'Debt Payoff'!D7/12),IF(COUNTIF(B260:G260,"&gt;0")=0,'Debt Payoff'!E7+'Debt Payoff'!E10+'Debt Payoff'!E4+'Debt Payoff'!E5+'Debt Payoff'!E8+'Debt Payoff'!E11+'Debt Payoff'!E6+'Debt Payoff'!C2,'Debt Payoff'!E7))))</f>
        <v>0</v>
      </c>
      <c r="I261" s="18">
        <f>IF(I260=0,0,MAX(0,I260*(1+'Debt Payoff'!D9/12)-MIN(I260*(1+'Debt Payoff'!D9/12),IF(COUNTIF(B260:H260,"&gt;0")=0,'Debt Payoff'!E9+'Debt Payoff'!E10+'Debt Payoff'!E4+'Debt Payoff'!E5+'Debt Payoff'!E8+'Debt Payoff'!E11+'Debt Payoff'!E6+'Debt Payoff'!E7+'Debt Payoff'!C2,'Debt Payoff'!E9))))</f>
        <v>0</v>
      </c>
      <c r="J261" s="18">
        <f>IF(B260=0,0,B260*'Debt Payoff'!D10/12)</f>
        <v>0</v>
      </c>
      <c r="K261" s="18">
        <f>IF(C260=0,0,C260*'Debt Payoff'!D4/12)</f>
        <v>0</v>
      </c>
      <c r="L261" s="18">
        <f>IF(D260=0,0,D260*'Debt Payoff'!D5/12)</f>
        <v>0</v>
      </c>
      <c r="M261" s="18">
        <f>IF(E260=0,0,E260*'Debt Payoff'!D8/12)</f>
        <v>0</v>
      </c>
      <c r="N261" s="18">
        <f>IF(F260=0,0,F260*'Debt Payoff'!D11/12)</f>
        <v>0</v>
      </c>
      <c r="O261" s="18">
        <f>IF(G260=0,0,G260*'Debt Payoff'!D6/12)</f>
        <v>0</v>
      </c>
      <c r="P261" s="18">
        <f>IF(H260=0,0,H260*'Debt Payoff'!D7/12)</f>
        <v>0</v>
      </c>
      <c r="Q261" s="18">
        <f>IF(I260=0,0,I260*'Debt Payoff'!D9/12)</f>
        <v>0</v>
      </c>
    </row>
    <row r="262" spans="1:17" x14ac:dyDescent="0.25">
      <c r="A262">
        <v>260</v>
      </c>
      <c r="B262" s="18">
        <f>IF(B261=0,0,MAX(0,B261*(1+'Debt Payoff'!D10/12)-MIN(B261*(1+'Debt Payoff'!D10/12),'Debt Payoff'!E10+'Debt Payoff'!C2)))</f>
        <v>0</v>
      </c>
      <c r="C262" s="18">
        <f>IF(C261=0,0,MAX(0,C261*(1+'Debt Payoff'!D4/12)-MIN(C261*(1+'Debt Payoff'!D4/12),IF(COUNTIF(B261:B261,"&gt;0")=0,'Debt Payoff'!E4+'Debt Payoff'!E10+'Debt Payoff'!C2,'Debt Payoff'!E4))))</f>
        <v>0</v>
      </c>
      <c r="D262" s="18">
        <f>IF(D261=0,0,MAX(0,D261*(1+'Debt Payoff'!D5/12)-MIN(D261*(1+'Debt Payoff'!D5/12),IF(COUNTIF(B261:C261,"&gt;0")=0,'Debt Payoff'!E5+'Debt Payoff'!E10+'Debt Payoff'!E4+'Debt Payoff'!C2,'Debt Payoff'!E5))))</f>
        <v>0</v>
      </c>
      <c r="E262" s="18">
        <f>IF(E261=0,0,MAX(0,E261*(1+'Debt Payoff'!D8/12)-MIN(E261*(1+'Debt Payoff'!D8/12),IF(COUNTIF(B261:D261,"&gt;0")=0,'Debt Payoff'!E8+'Debt Payoff'!E10+'Debt Payoff'!E4+'Debt Payoff'!E5+'Debt Payoff'!C2,'Debt Payoff'!E8))))</f>
        <v>0</v>
      </c>
      <c r="F262" s="18">
        <f>IF(F261=0,0,MAX(0,F261*(1+'Debt Payoff'!D11/12)-MIN(F261*(1+'Debt Payoff'!D11/12),IF(COUNTIF(B261:E261,"&gt;0")=0,'Debt Payoff'!E11+'Debt Payoff'!E10+'Debt Payoff'!E4+'Debt Payoff'!E5+'Debt Payoff'!E8+'Debt Payoff'!C2,'Debt Payoff'!E11))))</f>
        <v>0</v>
      </c>
      <c r="G262" s="18">
        <f>IF(G261=0,0,MAX(0,G261*(1+'Debt Payoff'!D6/12)-MIN(G261*(1+'Debt Payoff'!D6/12),IF(COUNTIF(B261:F261,"&gt;0")=0,'Debt Payoff'!E6+'Debt Payoff'!E10+'Debt Payoff'!E4+'Debt Payoff'!E5+'Debt Payoff'!E8+'Debt Payoff'!E11+'Debt Payoff'!C2,'Debt Payoff'!E6))))</f>
        <v>0</v>
      </c>
      <c r="H262" s="18">
        <f>IF(H261=0,0,MAX(0,H261*(1+'Debt Payoff'!D7/12)-MIN(H261*(1+'Debt Payoff'!D7/12),IF(COUNTIF(B261:G261,"&gt;0")=0,'Debt Payoff'!E7+'Debt Payoff'!E10+'Debt Payoff'!E4+'Debt Payoff'!E5+'Debt Payoff'!E8+'Debt Payoff'!E11+'Debt Payoff'!E6+'Debt Payoff'!C2,'Debt Payoff'!E7))))</f>
        <v>0</v>
      </c>
      <c r="I262" s="18">
        <f>IF(I261=0,0,MAX(0,I261*(1+'Debt Payoff'!D9/12)-MIN(I261*(1+'Debt Payoff'!D9/12),IF(COUNTIF(B261:H261,"&gt;0")=0,'Debt Payoff'!E9+'Debt Payoff'!E10+'Debt Payoff'!E4+'Debt Payoff'!E5+'Debt Payoff'!E8+'Debt Payoff'!E11+'Debt Payoff'!E6+'Debt Payoff'!E7+'Debt Payoff'!C2,'Debt Payoff'!E9))))</f>
        <v>0</v>
      </c>
      <c r="J262" s="18">
        <f>IF(B261=0,0,B261*'Debt Payoff'!D10/12)</f>
        <v>0</v>
      </c>
      <c r="K262" s="18">
        <f>IF(C261=0,0,C261*'Debt Payoff'!D4/12)</f>
        <v>0</v>
      </c>
      <c r="L262" s="18">
        <f>IF(D261=0,0,D261*'Debt Payoff'!D5/12)</f>
        <v>0</v>
      </c>
      <c r="M262" s="18">
        <f>IF(E261=0,0,E261*'Debt Payoff'!D8/12)</f>
        <v>0</v>
      </c>
      <c r="N262" s="18">
        <f>IF(F261=0,0,F261*'Debt Payoff'!D11/12)</f>
        <v>0</v>
      </c>
      <c r="O262" s="18">
        <f>IF(G261=0,0,G261*'Debt Payoff'!D6/12)</f>
        <v>0</v>
      </c>
      <c r="P262" s="18">
        <f>IF(H261=0,0,H261*'Debt Payoff'!D7/12)</f>
        <v>0</v>
      </c>
      <c r="Q262" s="18">
        <f>IF(I261=0,0,I261*'Debt Payoff'!D9/12)</f>
        <v>0</v>
      </c>
    </row>
    <row r="263" spans="1:17" x14ac:dyDescent="0.25">
      <c r="A263">
        <v>261</v>
      </c>
      <c r="B263" s="18">
        <f>IF(B262=0,0,MAX(0,B262*(1+'Debt Payoff'!D10/12)-MIN(B262*(1+'Debt Payoff'!D10/12),'Debt Payoff'!E10+'Debt Payoff'!C2)))</f>
        <v>0</v>
      </c>
      <c r="C263" s="18">
        <f>IF(C262=0,0,MAX(0,C262*(1+'Debt Payoff'!D4/12)-MIN(C262*(1+'Debt Payoff'!D4/12),IF(COUNTIF(B262:B262,"&gt;0")=0,'Debt Payoff'!E4+'Debt Payoff'!E10+'Debt Payoff'!C2,'Debt Payoff'!E4))))</f>
        <v>0</v>
      </c>
      <c r="D263" s="18">
        <f>IF(D262=0,0,MAX(0,D262*(1+'Debt Payoff'!D5/12)-MIN(D262*(1+'Debt Payoff'!D5/12),IF(COUNTIF(B262:C262,"&gt;0")=0,'Debt Payoff'!E5+'Debt Payoff'!E10+'Debt Payoff'!E4+'Debt Payoff'!C2,'Debt Payoff'!E5))))</f>
        <v>0</v>
      </c>
      <c r="E263" s="18">
        <f>IF(E262=0,0,MAX(0,E262*(1+'Debt Payoff'!D8/12)-MIN(E262*(1+'Debt Payoff'!D8/12),IF(COUNTIF(B262:D262,"&gt;0")=0,'Debt Payoff'!E8+'Debt Payoff'!E10+'Debt Payoff'!E4+'Debt Payoff'!E5+'Debt Payoff'!C2,'Debt Payoff'!E8))))</f>
        <v>0</v>
      </c>
      <c r="F263" s="18">
        <f>IF(F262=0,0,MAX(0,F262*(1+'Debt Payoff'!D11/12)-MIN(F262*(1+'Debt Payoff'!D11/12),IF(COUNTIF(B262:E262,"&gt;0")=0,'Debt Payoff'!E11+'Debt Payoff'!E10+'Debt Payoff'!E4+'Debt Payoff'!E5+'Debt Payoff'!E8+'Debt Payoff'!C2,'Debt Payoff'!E11))))</f>
        <v>0</v>
      </c>
      <c r="G263" s="18">
        <f>IF(G262=0,0,MAX(0,G262*(1+'Debt Payoff'!D6/12)-MIN(G262*(1+'Debt Payoff'!D6/12),IF(COUNTIF(B262:F262,"&gt;0")=0,'Debt Payoff'!E6+'Debt Payoff'!E10+'Debt Payoff'!E4+'Debt Payoff'!E5+'Debt Payoff'!E8+'Debt Payoff'!E11+'Debt Payoff'!C2,'Debt Payoff'!E6))))</f>
        <v>0</v>
      </c>
      <c r="H263" s="18">
        <f>IF(H262=0,0,MAX(0,H262*(1+'Debt Payoff'!D7/12)-MIN(H262*(1+'Debt Payoff'!D7/12),IF(COUNTIF(B262:G262,"&gt;0")=0,'Debt Payoff'!E7+'Debt Payoff'!E10+'Debt Payoff'!E4+'Debt Payoff'!E5+'Debt Payoff'!E8+'Debt Payoff'!E11+'Debt Payoff'!E6+'Debt Payoff'!C2,'Debt Payoff'!E7))))</f>
        <v>0</v>
      </c>
      <c r="I263" s="18">
        <f>IF(I262=0,0,MAX(0,I262*(1+'Debt Payoff'!D9/12)-MIN(I262*(1+'Debt Payoff'!D9/12),IF(COUNTIF(B262:H262,"&gt;0")=0,'Debt Payoff'!E9+'Debt Payoff'!E10+'Debt Payoff'!E4+'Debt Payoff'!E5+'Debt Payoff'!E8+'Debt Payoff'!E11+'Debt Payoff'!E6+'Debt Payoff'!E7+'Debt Payoff'!C2,'Debt Payoff'!E9))))</f>
        <v>0</v>
      </c>
      <c r="J263" s="18">
        <f>IF(B262=0,0,B262*'Debt Payoff'!D10/12)</f>
        <v>0</v>
      </c>
      <c r="K263" s="18">
        <f>IF(C262=0,0,C262*'Debt Payoff'!D4/12)</f>
        <v>0</v>
      </c>
      <c r="L263" s="18">
        <f>IF(D262=0,0,D262*'Debt Payoff'!D5/12)</f>
        <v>0</v>
      </c>
      <c r="M263" s="18">
        <f>IF(E262=0,0,E262*'Debt Payoff'!D8/12)</f>
        <v>0</v>
      </c>
      <c r="N263" s="18">
        <f>IF(F262=0,0,F262*'Debt Payoff'!D11/12)</f>
        <v>0</v>
      </c>
      <c r="O263" s="18">
        <f>IF(G262=0,0,G262*'Debt Payoff'!D6/12)</f>
        <v>0</v>
      </c>
      <c r="P263" s="18">
        <f>IF(H262=0,0,H262*'Debt Payoff'!D7/12)</f>
        <v>0</v>
      </c>
      <c r="Q263" s="18">
        <f>IF(I262=0,0,I262*'Debt Payoff'!D9/12)</f>
        <v>0</v>
      </c>
    </row>
    <row r="264" spans="1:17" x14ac:dyDescent="0.25">
      <c r="A264">
        <v>262</v>
      </c>
      <c r="B264" s="18">
        <f>IF(B263=0,0,MAX(0,B263*(1+'Debt Payoff'!D10/12)-MIN(B263*(1+'Debt Payoff'!D10/12),'Debt Payoff'!E10+'Debt Payoff'!C2)))</f>
        <v>0</v>
      </c>
      <c r="C264" s="18">
        <f>IF(C263=0,0,MAX(0,C263*(1+'Debt Payoff'!D4/12)-MIN(C263*(1+'Debt Payoff'!D4/12),IF(COUNTIF(B263:B263,"&gt;0")=0,'Debt Payoff'!E4+'Debt Payoff'!E10+'Debt Payoff'!C2,'Debt Payoff'!E4))))</f>
        <v>0</v>
      </c>
      <c r="D264" s="18">
        <f>IF(D263=0,0,MAX(0,D263*(1+'Debt Payoff'!D5/12)-MIN(D263*(1+'Debt Payoff'!D5/12),IF(COUNTIF(B263:C263,"&gt;0")=0,'Debt Payoff'!E5+'Debt Payoff'!E10+'Debt Payoff'!E4+'Debt Payoff'!C2,'Debt Payoff'!E5))))</f>
        <v>0</v>
      </c>
      <c r="E264" s="18">
        <f>IF(E263=0,0,MAX(0,E263*(1+'Debt Payoff'!D8/12)-MIN(E263*(1+'Debt Payoff'!D8/12),IF(COUNTIF(B263:D263,"&gt;0")=0,'Debt Payoff'!E8+'Debt Payoff'!E10+'Debt Payoff'!E4+'Debt Payoff'!E5+'Debt Payoff'!C2,'Debt Payoff'!E8))))</f>
        <v>0</v>
      </c>
      <c r="F264" s="18">
        <f>IF(F263=0,0,MAX(0,F263*(1+'Debt Payoff'!D11/12)-MIN(F263*(1+'Debt Payoff'!D11/12),IF(COUNTIF(B263:E263,"&gt;0")=0,'Debt Payoff'!E11+'Debt Payoff'!E10+'Debt Payoff'!E4+'Debt Payoff'!E5+'Debt Payoff'!E8+'Debt Payoff'!C2,'Debt Payoff'!E11))))</f>
        <v>0</v>
      </c>
      <c r="G264" s="18">
        <f>IF(G263=0,0,MAX(0,G263*(1+'Debt Payoff'!D6/12)-MIN(G263*(1+'Debt Payoff'!D6/12),IF(COUNTIF(B263:F263,"&gt;0")=0,'Debt Payoff'!E6+'Debt Payoff'!E10+'Debt Payoff'!E4+'Debt Payoff'!E5+'Debt Payoff'!E8+'Debt Payoff'!E11+'Debt Payoff'!C2,'Debt Payoff'!E6))))</f>
        <v>0</v>
      </c>
      <c r="H264" s="18">
        <f>IF(H263=0,0,MAX(0,H263*(1+'Debt Payoff'!D7/12)-MIN(H263*(1+'Debt Payoff'!D7/12),IF(COUNTIF(B263:G263,"&gt;0")=0,'Debt Payoff'!E7+'Debt Payoff'!E10+'Debt Payoff'!E4+'Debt Payoff'!E5+'Debt Payoff'!E8+'Debt Payoff'!E11+'Debt Payoff'!E6+'Debt Payoff'!C2,'Debt Payoff'!E7))))</f>
        <v>0</v>
      </c>
      <c r="I264" s="18">
        <f>IF(I263=0,0,MAX(0,I263*(1+'Debt Payoff'!D9/12)-MIN(I263*(1+'Debt Payoff'!D9/12),IF(COUNTIF(B263:H263,"&gt;0")=0,'Debt Payoff'!E9+'Debt Payoff'!E10+'Debt Payoff'!E4+'Debt Payoff'!E5+'Debt Payoff'!E8+'Debt Payoff'!E11+'Debt Payoff'!E6+'Debt Payoff'!E7+'Debt Payoff'!C2,'Debt Payoff'!E9))))</f>
        <v>0</v>
      </c>
      <c r="J264" s="18">
        <f>IF(B263=0,0,B263*'Debt Payoff'!D10/12)</f>
        <v>0</v>
      </c>
      <c r="K264" s="18">
        <f>IF(C263=0,0,C263*'Debt Payoff'!D4/12)</f>
        <v>0</v>
      </c>
      <c r="L264" s="18">
        <f>IF(D263=0,0,D263*'Debt Payoff'!D5/12)</f>
        <v>0</v>
      </c>
      <c r="M264" s="18">
        <f>IF(E263=0,0,E263*'Debt Payoff'!D8/12)</f>
        <v>0</v>
      </c>
      <c r="N264" s="18">
        <f>IF(F263=0,0,F263*'Debt Payoff'!D11/12)</f>
        <v>0</v>
      </c>
      <c r="O264" s="18">
        <f>IF(G263=0,0,G263*'Debt Payoff'!D6/12)</f>
        <v>0</v>
      </c>
      <c r="P264" s="18">
        <f>IF(H263=0,0,H263*'Debt Payoff'!D7/12)</f>
        <v>0</v>
      </c>
      <c r="Q264" s="18">
        <f>IF(I263=0,0,I263*'Debt Payoff'!D9/12)</f>
        <v>0</v>
      </c>
    </row>
    <row r="265" spans="1:17" x14ac:dyDescent="0.25">
      <c r="A265">
        <v>263</v>
      </c>
      <c r="B265" s="18">
        <f>IF(B264=0,0,MAX(0,B264*(1+'Debt Payoff'!D10/12)-MIN(B264*(1+'Debt Payoff'!D10/12),'Debt Payoff'!E10+'Debt Payoff'!C2)))</f>
        <v>0</v>
      </c>
      <c r="C265" s="18">
        <f>IF(C264=0,0,MAX(0,C264*(1+'Debt Payoff'!D4/12)-MIN(C264*(1+'Debt Payoff'!D4/12),IF(COUNTIF(B264:B264,"&gt;0")=0,'Debt Payoff'!E4+'Debt Payoff'!E10+'Debt Payoff'!C2,'Debt Payoff'!E4))))</f>
        <v>0</v>
      </c>
      <c r="D265" s="18">
        <f>IF(D264=0,0,MAX(0,D264*(1+'Debt Payoff'!D5/12)-MIN(D264*(1+'Debt Payoff'!D5/12),IF(COUNTIF(B264:C264,"&gt;0")=0,'Debt Payoff'!E5+'Debt Payoff'!E10+'Debt Payoff'!E4+'Debt Payoff'!C2,'Debt Payoff'!E5))))</f>
        <v>0</v>
      </c>
      <c r="E265" s="18">
        <f>IF(E264=0,0,MAX(0,E264*(1+'Debt Payoff'!D8/12)-MIN(E264*(1+'Debt Payoff'!D8/12),IF(COUNTIF(B264:D264,"&gt;0")=0,'Debt Payoff'!E8+'Debt Payoff'!E10+'Debt Payoff'!E4+'Debt Payoff'!E5+'Debt Payoff'!C2,'Debt Payoff'!E8))))</f>
        <v>0</v>
      </c>
      <c r="F265" s="18">
        <f>IF(F264=0,0,MAX(0,F264*(1+'Debt Payoff'!D11/12)-MIN(F264*(1+'Debt Payoff'!D11/12),IF(COUNTIF(B264:E264,"&gt;0")=0,'Debt Payoff'!E11+'Debt Payoff'!E10+'Debt Payoff'!E4+'Debt Payoff'!E5+'Debt Payoff'!E8+'Debt Payoff'!C2,'Debt Payoff'!E11))))</f>
        <v>0</v>
      </c>
      <c r="G265" s="18">
        <f>IF(G264=0,0,MAX(0,G264*(1+'Debt Payoff'!D6/12)-MIN(G264*(1+'Debt Payoff'!D6/12),IF(COUNTIF(B264:F264,"&gt;0")=0,'Debt Payoff'!E6+'Debt Payoff'!E10+'Debt Payoff'!E4+'Debt Payoff'!E5+'Debt Payoff'!E8+'Debt Payoff'!E11+'Debt Payoff'!C2,'Debt Payoff'!E6))))</f>
        <v>0</v>
      </c>
      <c r="H265" s="18">
        <f>IF(H264=0,0,MAX(0,H264*(1+'Debt Payoff'!D7/12)-MIN(H264*(1+'Debt Payoff'!D7/12),IF(COUNTIF(B264:G264,"&gt;0")=0,'Debt Payoff'!E7+'Debt Payoff'!E10+'Debt Payoff'!E4+'Debt Payoff'!E5+'Debt Payoff'!E8+'Debt Payoff'!E11+'Debt Payoff'!E6+'Debt Payoff'!C2,'Debt Payoff'!E7))))</f>
        <v>0</v>
      </c>
      <c r="I265" s="18">
        <f>IF(I264=0,0,MAX(0,I264*(1+'Debt Payoff'!D9/12)-MIN(I264*(1+'Debt Payoff'!D9/12),IF(COUNTIF(B264:H264,"&gt;0")=0,'Debt Payoff'!E9+'Debt Payoff'!E10+'Debt Payoff'!E4+'Debt Payoff'!E5+'Debt Payoff'!E8+'Debt Payoff'!E11+'Debt Payoff'!E6+'Debt Payoff'!E7+'Debt Payoff'!C2,'Debt Payoff'!E9))))</f>
        <v>0</v>
      </c>
      <c r="J265" s="18">
        <f>IF(B264=0,0,B264*'Debt Payoff'!D10/12)</f>
        <v>0</v>
      </c>
      <c r="K265" s="18">
        <f>IF(C264=0,0,C264*'Debt Payoff'!D4/12)</f>
        <v>0</v>
      </c>
      <c r="L265" s="18">
        <f>IF(D264=0,0,D264*'Debt Payoff'!D5/12)</f>
        <v>0</v>
      </c>
      <c r="M265" s="18">
        <f>IF(E264=0,0,E264*'Debt Payoff'!D8/12)</f>
        <v>0</v>
      </c>
      <c r="N265" s="18">
        <f>IF(F264=0,0,F264*'Debt Payoff'!D11/12)</f>
        <v>0</v>
      </c>
      <c r="O265" s="18">
        <f>IF(G264=0,0,G264*'Debt Payoff'!D6/12)</f>
        <v>0</v>
      </c>
      <c r="P265" s="18">
        <f>IF(H264=0,0,H264*'Debt Payoff'!D7/12)</f>
        <v>0</v>
      </c>
      <c r="Q265" s="18">
        <f>IF(I264=0,0,I264*'Debt Payoff'!D9/12)</f>
        <v>0</v>
      </c>
    </row>
    <row r="266" spans="1:17" x14ac:dyDescent="0.25">
      <c r="A266">
        <v>264</v>
      </c>
      <c r="B266" s="18">
        <f>IF(B265=0,0,MAX(0,B265*(1+'Debt Payoff'!D10/12)-MIN(B265*(1+'Debt Payoff'!D10/12),'Debt Payoff'!E10+'Debt Payoff'!C2)))</f>
        <v>0</v>
      </c>
      <c r="C266" s="18">
        <f>IF(C265=0,0,MAX(0,C265*(1+'Debt Payoff'!D4/12)-MIN(C265*(1+'Debt Payoff'!D4/12),IF(COUNTIF(B265:B265,"&gt;0")=0,'Debt Payoff'!E4+'Debt Payoff'!E10+'Debt Payoff'!C2,'Debt Payoff'!E4))))</f>
        <v>0</v>
      </c>
      <c r="D266" s="18">
        <f>IF(D265=0,0,MAX(0,D265*(1+'Debt Payoff'!D5/12)-MIN(D265*(1+'Debt Payoff'!D5/12),IF(COUNTIF(B265:C265,"&gt;0")=0,'Debt Payoff'!E5+'Debt Payoff'!E10+'Debt Payoff'!E4+'Debt Payoff'!C2,'Debt Payoff'!E5))))</f>
        <v>0</v>
      </c>
      <c r="E266" s="18">
        <f>IF(E265=0,0,MAX(0,E265*(1+'Debt Payoff'!D8/12)-MIN(E265*(1+'Debt Payoff'!D8/12),IF(COUNTIF(B265:D265,"&gt;0")=0,'Debt Payoff'!E8+'Debt Payoff'!E10+'Debt Payoff'!E4+'Debt Payoff'!E5+'Debt Payoff'!C2,'Debt Payoff'!E8))))</f>
        <v>0</v>
      </c>
      <c r="F266" s="18">
        <f>IF(F265=0,0,MAX(0,F265*(1+'Debt Payoff'!D11/12)-MIN(F265*(1+'Debt Payoff'!D11/12),IF(COUNTIF(B265:E265,"&gt;0")=0,'Debt Payoff'!E11+'Debt Payoff'!E10+'Debt Payoff'!E4+'Debt Payoff'!E5+'Debt Payoff'!E8+'Debt Payoff'!C2,'Debt Payoff'!E11))))</f>
        <v>0</v>
      </c>
      <c r="G266" s="18">
        <f>IF(G265=0,0,MAX(0,G265*(1+'Debt Payoff'!D6/12)-MIN(G265*(1+'Debt Payoff'!D6/12),IF(COUNTIF(B265:F265,"&gt;0")=0,'Debt Payoff'!E6+'Debt Payoff'!E10+'Debt Payoff'!E4+'Debt Payoff'!E5+'Debt Payoff'!E8+'Debt Payoff'!E11+'Debt Payoff'!C2,'Debt Payoff'!E6))))</f>
        <v>0</v>
      </c>
      <c r="H266" s="18">
        <f>IF(H265=0,0,MAX(0,H265*(1+'Debt Payoff'!D7/12)-MIN(H265*(1+'Debt Payoff'!D7/12),IF(COUNTIF(B265:G265,"&gt;0")=0,'Debt Payoff'!E7+'Debt Payoff'!E10+'Debt Payoff'!E4+'Debt Payoff'!E5+'Debt Payoff'!E8+'Debt Payoff'!E11+'Debt Payoff'!E6+'Debt Payoff'!C2,'Debt Payoff'!E7))))</f>
        <v>0</v>
      </c>
      <c r="I266" s="18">
        <f>IF(I265=0,0,MAX(0,I265*(1+'Debt Payoff'!D9/12)-MIN(I265*(1+'Debt Payoff'!D9/12),IF(COUNTIF(B265:H265,"&gt;0")=0,'Debt Payoff'!E9+'Debt Payoff'!E10+'Debt Payoff'!E4+'Debt Payoff'!E5+'Debt Payoff'!E8+'Debt Payoff'!E11+'Debt Payoff'!E6+'Debt Payoff'!E7+'Debt Payoff'!C2,'Debt Payoff'!E9))))</f>
        <v>0</v>
      </c>
      <c r="J266" s="18">
        <f>IF(B265=0,0,B265*'Debt Payoff'!D10/12)</f>
        <v>0</v>
      </c>
      <c r="K266" s="18">
        <f>IF(C265=0,0,C265*'Debt Payoff'!D4/12)</f>
        <v>0</v>
      </c>
      <c r="L266" s="18">
        <f>IF(D265=0,0,D265*'Debt Payoff'!D5/12)</f>
        <v>0</v>
      </c>
      <c r="M266" s="18">
        <f>IF(E265=0,0,E265*'Debt Payoff'!D8/12)</f>
        <v>0</v>
      </c>
      <c r="N266" s="18">
        <f>IF(F265=0,0,F265*'Debt Payoff'!D11/12)</f>
        <v>0</v>
      </c>
      <c r="O266" s="18">
        <f>IF(G265=0,0,G265*'Debt Payoff'!D6/12)</f>
        <v>0</v>
      </c>
      <c r="P266" s="18">
        <f>IF(H265=0,0,H265*'Debt Payoff'!D7/12)</f>
        <v>0</v>
      </c>
      <c r="Q266" s="18">
        <f>IF(I265=0,0,I265*'Debt Payoff'!D9/12)</f>
        <v>0</v>
      </c>
    </row>
    <row r="267" spans="1:17" x14ac:dyDescent="0.25">
      <c r="A267">
        <v>265</v>
      </c>
      <c r="B267" s="18">
        <f>IF(B266=0,0,MAX(0,B266*(1+'Debt Payoff'!D10/12)-MIN(B266*(1+'Debt Payoff'!D10/12),'Debt Payoff'!E10+'Debt Payoff'!C2)))</f>
        <v>0</v>
      </c>
      <c r="C267" s="18">
        <f>IF(C266=0,0,MAX(0,C266*(1+'Debt Payoff'!D4/12)-MIN(C266*(1+'Debt Payoff'!D4/12),IF(COUNTIF(B266:B266,"&gt;0")=0,'Debt Payoff'!E4+'Debt Payoff'!E10+'Debt Payoff'!C2,'Debt Payoff'!E4))))</f>
        <v>0</v>
      </c>
      <c r="D267" s="18">
        <f>IF(D266=0,0,MAX(0,D266*(1+'Debt Payoff'!D5/12)-MIN(D266*(1+'Debt Payoff'!D5/12),IF(COUNTIF(B266:C266,"&gt;0")=0,'Debt Payoff'!E5+'Debt Payoff'!E10+'Debt Payoff'!E4+'Debt Payoff'!C2,'Debt Payoff'!E5))))</f>
        <v>0</v>
      </c>
      <c r="E267" s="18">
        <f>IF(E266=0,0,MAX(0,E266*(1+'Debt Payoff'!D8/12)-MIN(E266*(1+'Debt Payoff'!D8/12),IF(COUNTIF(B266:D266,"&gt;0")=0,'Debt Payoff'!E8+'Debt Payoff'!E10+'Debt Payoff'!E4+'Debt Payoff'!E5+'Debt Payoff'!C2,'Debt Payoff'!E8))))</f>
        <v>0</v>
      </c>
      <c r="F267" s="18">
        <f>IF(F266=0,0,MAX(0,F266*(1+'Debt Payoff'!D11/12)-MIN(F266*(1+'Debt Payoff'!D11/12),IF(COUNTIF(B266:E266,"&gt;0")=0,'Debt Payoff'!E11+'Debt Payoff'!E10+'Debt Payoff'!E4+'Debt Payoff'!E5+'Debt Payoff'!E8+'Debt Payoff'!C2,'Debt Payoff'!E11))))</f>
        <v>0</v>
      </c>
      <c r="G267" s="18">
        <f>IF(G266=0,0,MAX(0,G266*(1+'Debt Payoff'!D6/12)-MIN(G266*(1+'Debt Payoff'!D6/12),IF(COUNTIF(B266:F266,"&gt;0")=0,'Debt Payoff'!E6+'Debt Payoff'!E10+'Debt Payoff'!E4+'Debt Payoff'!E5+'Debt Payoff'!E8+'Debt Payoff'!E11+'Debt Payoff'!C2,'Debt Payoff'!E6))))</f>
        <v>0</v>
      </c>
      <c r="H267" s="18">
        <f>IF(H266=0,0,MAX(0,H266*(1+'Debt Payoff'!D7/12)-MIN(H266*(1+'Debt Payoff'!D7/12),IF(COUNTIF(B266:G266,"&gt;0")=0,'Debt Payoff'!E7+'Debt Payoff'!E10+'Debt Payoff'!E4+'Debt Payoff'!E5+'Debt Payoff'!E8+'Debt Payoff'!E11+'Debt Payoff'!E6+'Debt Payoff'!C2,'Debt Payoff'!E7))))</f>
        <v>0</v>
      </c>
      <c r="I267" s="18">
        <f>IF(I266=0,0,MAX(0,I266*(1+'Debt Payoff'!D9/12)-MIN(I266*(1+'Debt Payoff'!D9/12),IF(COUNTIF(B266:H266,"&gt;0")=0,'Debt Payoff'!E9+'Debt Payoff'!E10+'Debt Payoff'!E4+'Debt Payoff'!E5+'Debt Payoff'!E8+'Debt Payoff'!E11+'Debt Payoff'!E6+'Debt Payoff'!E7+'Debt Payoff'!C2,'Debt Payoff'!E9))))</f>
        <v>0</v>
      </c>
      <c r="J267" s="18">
        <f>IF(B266=0,0,B266*'Debt Payoff'!D10/12)</f>
        <v>0</v>
      </c>
      <c r="K267" s="18">
        <f>IF(C266=0,0,C266*'Debt Payoff'!D4/12)</f>
        <v>0</v>
      </c>
      <c r="L267" s="18">
        <f>IF(D266=0,0,D266*'Debt Payoff'!D5/12)</f>
        <v>0</v>
      </c>
      <c r="M267" s="18">
        <f>IF(E266=0,0,E266*'Debt Payoff'!D8/12)</f>
        <v>0</v>
      </c>
      <c r="N267" s="18">
        <f>IF(F266=0,0,F266*'Debt Payoff'!D11/12)</f>
        <v>0</v>
      </c>
      <c r="O267" s="18">
        <f>IF(G266=0,0,G266*'Debt Payoff'!D6/12)</f>
        <v>0</v>
      </c>
      <c r="P267" s="18">
        <f>IF(H266=0,0,H266*'Debt Payoff'!D7/12)</f>
        <v>0</v>
      </c>
      <c r="Q267" s="18">
        <f>IF(I266=0,0,I266*'Debt Payoff'!D9/12)</f>
        <v>0</v>
      </c>
    </row>
    <row r="268" spans="1:17" x14ac:dyDescent="0.25">
      <c r="A268">
        <v>266</v>
      </c>
      <c r="B268" s="18">
        <f>IF(B267=0,0,MAX(0,B267*(1+'Debt Payoff'!D10/12)-MIN(B267*(1+'Debt Payoff'!D10/12),'Debt Payoff'!E10+'Debt Payoff'!C2)))</f>
        <v>0</v>
      </c>
      <c r="C268" s="18">
        <f>IF(C267=0,0,MAX(0,C267*(1+'Debt Payoff'!D4/12)-MIN(C267*(1+'Debt Payoff'!D4/12),IF(COUNTIF(B267:B267,"&gt;0")=0,'Debt Payoff'!E4+'Debt Payoff'!E10+'Debt Payoff'!C2,'Debt Payoff'!E4))))</f>
        <v>0</v>
      </c>
      <c r="D268" s="18">
        <f>IF(D267=0,0,MAX(0,D267*(1+'Debt Payoff'!D5/12)-MIN(D267*(1+'Debt Payoff'!D5/12),IF(COUNTIF(B267:C267,"&gt;0")=0,'Debt Payoff'!E5+'Debt Payoff'!E10+'Debt Payoff'!E4+'Debt Payoff'!C2,'Debt Payoff'!E5))))</f>
        <v>0</v>
      </c>
      <c r="E268" s="18">
        <f>IF(E267=0,0,MAX(0,E267*(1+'Debt Payoff'!D8/12)-MIN(E267*(1+'Debt Payoff'!D8/12),IF(COUNTIF(B267:D267,"&gt;0")=0,'Debt Payoff'!E8+'Debt Payoff'!E10+'Debt Payoff'!E4+'Debt Payoff'!E5+'Debt Payoff'!C2,'Debt Payoff'!E8))))</f>
        <v>0</v>
      </c>
      <c r="F268" s="18">
        <f>IF(F267=0,0,MAX(0,F267*(1+'Debt Payoff'!D11/12)-MIN(F267*(1+'Debt Payoff'!D11/12),IF(COUNTIF(B267:E267,"&gt;0")=0,'Debt Payoff'!E11+'Debt Payoff'!E10+'Debt Payoff'!E4+'Debt Payoff'!E5+'Debt Payoff'!E8+'Debt Payoff'!C2,'Debt Payoff'!E11))))</f>
        <v>0</v>
      </c>
      <c r="G268" s="18">
        <f>IF(G267=0,0,MAX(0,G267*(1+'Debt Payoff'!D6/12)-MIN(G267*(1+'Debt Payoff'!D6/12),IF(COUNTIF(B267:F267,"&gt;0")=0,'Debt Payoff'!E6+'Debt Payoff'!E10+'Debt Payoff'!E4+'Debt Payoff'!E5+'Debt Payoff'!E8+'Debt Payoff'!E11+'Debt Payoff'!C2,'Debt Payoff'!E6))))</f>
        <v>0</v>
      </c>
      <c r="H268" s="18">
        <f>IF(H267=0,0,MAX(0,H267*(1+'Debt Payoff'!D7/12)-MIN(H267*(1+'Debt Payoff'!D7/12),IF(COUNTIF(B267:G267,"&gt;0")=0,'Debt Payoff'!E7+'Debt Payoff'!E10+'Debt Payoff'!E4+'Debt Payoff'!E5+'Debt Payoff'!E8+'Debt Payoff'!E11+'Debt Payoff'!E6+'Debt Payoff'!C2,'Debt Payoff'!E7))))</f>
        <v>0</v>
      </c>
      <c r="I268" s="18">
        <f>IF(I267=0,0,MAX(0,I267*(1+'Debt Payoff'!D9/12)-MIN(I267*(1+'Debt Payoff'!D9/12),IF(COUNTIF(B267:H267,"&gt;0")=0,'Debt Payoff'!E9+'Debt Payoff'!E10+'Debt Payoff'!E4+'Debt Payoff'!E5+'Debt Payoff'!E8+'Debt Payoff'!E11+'Debt Payoff'!E6+'Debt Payoff'!E7+'Debt Payoff'!C2,'Debt Payoff'!E9))))</f>
        <v>0</v>
      </c>
      <c r="J268" s="18">
        <f>IF(B267=0,0,B267*'Debt Payoff'!D10/12)</f>
        <v>0</v>
      </c>
      <c r="K268" s="18">
        <f>IF(C267=0,0,C267*'Debt Payoff'!D4/12)</f>
        <v>0</v>
      </c>
      <c r="L268" s="18">
        <f>IF(D267=0,0,D267*'Debt Payoff'!D5/12)</f>
        <v>0</v>
      </c>
      <c r="M268" s="18">
        <f>IF(E267=0,0,E267*'Debt Payoff'!D8/12)</f>
        <v>0</v>
      </c>
      <c r="N268" s="18">
        <f>IF(F267=0,0,F267*'Debt Payoff'!D11/12)</f>
        <v>0</v>
      </c>
      <c r="O268" s="18">
        <f>IF(G267=0,0,G267*'Debt Payoff'!D6/12)</f>
        <v>0</v>
      </c>
      <c r="P268" s="18">
        <f>IF(H267=0,0,H267*'Debt Payoff'!D7/12)</f>
        <v>0</v>
      </c>
      <c r="Q268" s="18">
        <f>IF(I267=0,0,I267*'Debt Payoff'!D9/12)</f>
        <v>0</v>
      </c>
    </row>
    <row r="269" spans="1:17" x14ac:dyDescent="0.25">
      <c r="A269">
        <v>267</v>
      </c>
      <c r="B269" s="18">
        <f>IF(B268=0,0,MAX(0,B268*(1+'Debt Payoff'!D10/12)-MIN(B268*(1+'Debt Payoff'!D10/12),'Debt Payoff'!E10+'Debt Payoff'!C2)))</f>
        <v>0</v>
      </c>
      <c r="C269" s="18">
        <f>IF(C268=0,0,MAX(0,C268*(1+'Debt Payoff'!D4/12)-MIN(C268*(1+'Debt Payoff'!D4/12),IF(COUNTIF(B268:B268,"&gt;0")=0,'Debt Payoff'!E4+'Debt Payoff'!E10+'Debt Payoff'!C2,'Debt Payoff'!E4))))</f>
        <v>0</v>
      </c>
      <c r="D269" s="18">
        <f>IF(D268=0,0,MAX(0,D268*(1+'Debt Payoff'!D5/12)-MIN(D268*(1+'Debt Payoff'!D5/12),IF(COUNTIF(B268:C268,"&gt;0")=0,'Debt Payoff'!E5+'Debt Payoff'!E10+'Debt Payoff'!E4+'Debt Payoff'!C2,'Debt Payoff'!E5))))</f>
        <v>0</v>
      </c>
      <c r="E269" s="18">
        <f>IF(E268=0,0,MAX(0,E268*(1+'Debt Payoff'!D8/12)-MIN(E268*(1+'Debt Payoff'!D8/12),IF(COUNTIF(B268:D268,"&gt;0")=0,'Debt Payoff'!E8+'Debt Payoff'!E10+'Debt Payoff'!E4+'Debt Payoff'!E5+'Debt Payoff'!C2,'Debt Payoff'!E8))))</f>
        <v>0</v>
      </c>
      <c r="F269" s="18">
        <f>IF(F268=0,0,MAX(0,F268*(1+'Debt Payoff'!D11/12)-MIN(F268*(1+'Debt Payoff'!D11/12),IF(COUNTIF(B268:E268,"&gt;0")=0,'Debt Payoff'!E11+'Debt Payoff'!E10+'Debt Payoff'!E4+'Debt Payoff'!E5+'Debt Payoff'!E8+'Debt Payoff'!C2,'Debt Payoff'!E11))))</f>
        <v>0</v>
      </c>
      <c r="G269" s="18">
        <f>IF(G268=0,0,MAX(0,G268*(1+'Debt Payoff'!D6/12)-MIN(G268*(1+'Debt Payoff'!D6/12),IF(COUNTIF(B268:F268,"&gt;0")=0,'Debt Payoff'!E6+'Debt Payoff'!E10+'Debt Payoff'!E4+'Debt Payoff'!E5+'Debt Payoff'!E8+'Debt Payoff'!E11+'Debt Payoff'!C2,'Debt Payoff'!E6))))</f>
        <v>0</v>
      </c>
      <c r="H269" s="18">
        <f>IF(H268=0,0,MAX(0,H268*(1+'Debt Payoff'!D7/12)-MIN(H268*(1+'Debt Payoff'!D7/12),IF(COUNTIF(B268:G268,"&gt;0")=0,'Debt Payoff'!E7+'Debt Payoff'!E10+'Debt Payoff'!E4+'Debt Payoff'!E5+'Debt Payoff'!E8+'Debt Payoff'!E11+'Debt Payoff'!E6+'Debt Payoff'!C2,'Debt Payoff'!E7))))</f>
        <v>0</v>
      </c>
      <c r="I269" s="18">
        <f>IF(I268=0,0,MAX(0,I268*(1+'Debt Payoff'!D9/12)-MIN(I268*(1+'Debt Payoff'!D9/12),IF(COUNTIF(B268:H268,"&gt;0")=0,'Debt Payoff'!E9+'Debt Payoff'!E10+'Debt Payoff'!E4+'Debt Payoff'!E5+'Debt Payoff'!E8+'Debt Payoff'!E11+'Debt Payoff'!E6+'Debt Payoff'!E7+'Debt Payoff'!C2,'Debt Payoff'!E9))))</f>
        <v>0</v>
      </c>
      <c r="J269" s="18">
        <f>IF(B268=0,0,B268*'Debt Payoff'!D10/12)</f>
        <v>0</v>
      </c>
      <c r="K269" s="18">
        <f>IF(C268=0,0,C268*'Debt Payoff'!D4/12)</f>
        <v>0</v>
      </c>
      <c r="L269" s="18">
        <f>IF(D268=0,0,D268*'Debt Payoff'!D5/12)</f>
        <v>0</v>
      </c>
      <c r="M269" s="18">
        <f>IF(E268=0,0,E268*'Debt Payoff'!D8/12)</f>
        <v>0</v>
      </c>
      <c r="N269" s="18">
        <f>IF(F268=0,0,F268*'Debt Payoff'!D11/12)</f>
        <v>0</v>
      </c>
      <c r="O269" s="18">
        <f>IF(G268=0,0,G268*'Debt Payoff'!D6/12)</f>
        <v>0</v>
      </c>
      <c r="P269" s="18">
        <f>IF(H268=0,0,H268*'Debt Payoff'!D7/12)</f>
        <v>0</v>
      </c>
      <c r="Q269" s="18">
        <f>IF(I268=0,0,I268*'Debt Payoff'!D9/12)</f>
        <v>0</v>
      </c>
    </row>
    <row r="270" spans="1:17" x14ac:dyDescent="0.25">
      <c r="A270">
        <v>268</v>
      </c>
      <c r="B270" s="18">
        <f>IF(B269=0,0,MAX(0,B269*(1+'Debt Payoff'!D10/12)-MIN(B269*(1+'Debt Payoff'!D10/12),'Debt Payoff'!E10+'Debt Payoff'!C2)))</f>
        <v>0</v>
      </c>
      <c r="C270" s="18">
        <f>IF(C269=0,0,MAX(0,C269*(1+'Debt Payoff'!D4/12)-MIN(C269*(1+'Debt Payoff'!D4/12),IF(COUNTIF(B269:B269,"&gt;0")=0,'Debt Payoff'!E4+'Debt Payoff'!E10+'Debt Payoff'!C2,'Debt Payoff'!E4))))</f>
        <v>0</v>
      </c>
      <c r="D270" s="18">
        <f>IF(D269=0,0,MAX(0,D269*(1+'Debt Payoff'!D5/12)-MIN(D269*(1+'Debt Payoff'!D5/12),IF(COUNTIF(B269:C269,"&gt;0")=0,'Debt Payoff'!E5+'Debt Payoff'!E10+'Debt Payoff'!E4+'Debt Payoff'!C2,'Debt Payoff'!E5))))</f>
        <v>0</v>
      </c>
      <c r="E270" s="18">
        <f>IF(E269=0,0,MAX(0,E269*(1+'Debt Payoff'!D8/12)-MIN(E269*(1+'Debt Payoff'!D8/12),IF(COUNTIF(B269:D269,"&gt;0")=0,'Debt Payoff'!E8+'Debt Payoff'!E10+'Debt Payoff'!E4+'Debt Payoff'!E5+'Debt Payoff'!C2,'Debt Payoff'!E8))))</f>
        <v>0</v>
      </c>
      <c r="F270" s="18">
        <f>IF(F269=0,0,MAX(0,F269*(1+'Debt Payoff'!D11/12)-MIN(F269*(1+'Debt Payoff'!D11/12),IF(COUNTIF(B269:E269,"&gt;0")=0,'Debt Payoff'!E11+'Debt Payoff'!E10+'Debt Payoff'!E4+'Debt Payoff'!E5+'Debt Payoff'!E8+'Debt Payoff'!C2,'Debt Payoff'!E11))))</f>
        <v>0</v>
      </c>
      <c r="G270" s="18">
        <f>IF(G269=0,0,MAX(0,G269*(1+'Debt Payoff'!D6/12)-MIN(G269*(1+'Debt Payoff'!D6/12),IF(COUNTIF(B269:F269,"&gt;0")=0,'Debt Payoff'!E6+'Debt Payoff'!E10+'Debt Payoff'!E4+'Debt Payoff'!E5+'Debt Payoff'!E8+'Debt Payoff'!E11+'Debt Payoff'!C2,'Debt Payoff'!E6))))</f>
        <v>0</v>
      </c>
      <c r="H270" s="18">
        <f>IF(H269=0,0,MAX(0,H269*(1+'Debt Payoff'!D7/12)-MIN(H269*(1+'Debt Payoff'!D7/12),IF(COUNTIF(B269:G269,"&gt;0")=0,'Debt Payoff'!E7+'Debt Payoff'!E10+'Debt Payoff'!E4+'Debt Payoff'!E5+'Debt Payoff'!E8+'Debt Payoff'!E11+'Debt Payoff'!E6+'Debt Payoff'!C2,'Debt Payoff'!E7))))</f>
        <v>0</v>
      </c>
      <c r="I270" s="18">
        <f>IF(I269=0,0,MAX(0,I269*(1+'Debt Payoff'!D9/12)-MIN(I269*(1+'Debt Payoff'!D9/12),IF(COUNTIF(B269:H269,"&gt;0")=0,'Debt Payoff'!E9+'Debt Payoff'!E10+'Debt Payoff'!E4+'Debt Payoff'!E5+'Debt Payoff'!E8+'Debt Payoff'!E11+'Debt Payoff'!E6+'Debt Payoff'!E7+'Debt Payoff'!C2,'Debt Payoff'!E9))))</f>
        <v>0</v>
      </c>
      <c r="J270" s="18">
        <f>IF(B269=0,0,B269*'Debt Payoff'!D10/12)</f>
        <v>0</v>
      </c>
      <c r="K270" s="18">
        <f>IF(C269=0,0,C269*'Debt Payoff'!D4/12)</f>
        <v>0</v>
      </c>
      <c r="L270" s="18">
        <f>IF(D269=0,0,D269*'Debt Payoff'!D5/12)</f>
        <v>0</v>
      </c>
      <c r="M270" s="18">
        <f>IF(E269=0,0,E269*'Debt Payoff'!D8/12)</f>
        <v>0</v>
      </c>
      <c r="N270" s="18">
        <f>IF(F269=0,0,F269*'Debt Payoff'!D11/12)</f>
        <v>0</v>
      </c>
      <c r="O270" s="18">
        <f>IF(G269=0,0,G269*'Debt Payoff'!D6/12)</f>
        <v>0</v>
      </c>
      <c r="P270" s="18">
        <f>IF(H269=0,0,H269*'Debt Payoff'!D7/12)</f>
        <v>0</v>
      </c>
      <c r="Q270" s="18">
        <f>IF(I269=0,0,I269*'Debt Payoff'!D9/12)</f>
        <v>0</v>
      </c>
    </row>
    <row r="271" spans="1:17" x14ac:dyDescent="0.25">
      <c r="A271">
        <v>269</v>
      </c>
      <c r="B271" s="18">
        <f>IF(B270=0,0,MAX(0,B270*(1+'Debt Payoff'!D10/12)-MIN(B270*(1+'Debt Payoff'!D10/12),'Debt Payoff'!E10+'Debt Payoff'!C2)))</f>
        <v>0</v>
      </c>
      <c r="C271" s="18">
        <f>IF(C270=0,0,MAX(0,C270*(1+'Debt Payoff'!D4/12)-MIN(C270*(1+'Debt Payoff'!D4/12),IF(COUNTIF(B270:B270,"&gt;0")=0,'Debt Payoff'!E4+'Debt Payoff'!E10+'Debt Payoff'!C2,'Debt Payoff'!E4))))</f>
        <v>0</v>
      </c>
      <c r="D271" s="18">
        <f>IF(D270=0,0,MAX(0,D270*(1+'Debt Payoff'!D5/12)-MIN(D270*(1+'Debt Payoff'!D5/12),IF(COUNTIF(B270:C270,"&gt;0")=0,'Debt Payoff'!E5+'Debt Payoff'!E10+'Debt Payoff'!E4+'Debt Payoff'!C2,'Debt Payoff'!E5))))</f>
        <v>0</v>
      </c>
      <c r="E271" s="18">
        <f>IF(E270=0,0,MAX(0,E270*(1+'Debt Payoff'!D8/12)-MIN(E270*(1+'Debt Payoff'!D8/12),IF(COUNTIF(B270:D270,"&gt;0")=0,'Debt Payoff'!E8+'Debt Payoff'!E10+'Debt Payoff'!E4+'Debt Payoff'!E5+'Debt Payoff'!C2,'Debt Payoff'!E8))))</f>
        <v>0</v>
      </c>
      <c r="F271" s="18">
        <f>IF(F270=0,0,MAX(0,F270*(1+'Debt Payoff'!D11/12)-MIN(F270*(1+'Debt Payoff'!D11/12),IF(COUNTIF(B270:E270,"&gt;0")=0,'Debt Payoff'!E11+'Debt Payoff'!E10+'Debt Payoff'!E4+'Debt Payoff'!E5+'Debt Payoff'!E8+'Debt Payoff'!C2,'Debt Payoff'!E11))))</f>
        <v>0</v>
      </c>
      <c r="G271" s="18">
        <f>IF(G270=0,0,MAX(0,G270*(1+'Debt Payoff'!D6/12)-MIN(G270*(1+'Debt Payoff'!D6/12),IF(COUNTIF(B270:F270,"&gt;0")=0,'Debt Payoff'!E6+'Debt Payoff'!E10+'Debt Payoff'!E4+'Debt Payoff'!E5+'Debt Payoff'!E8+'Debt Payoff'!E11+'Debt Payoff'!C2,'Debt Payoff'!E6))))</f>
        <v>0</v>
      </c>
      <c r="H271" s="18">
        <f>IF(H270=0,0,MAX(0,H270*(1+'Debt Payoff'!D7/12)-MIN(H270*(1+'Debt Payoff'!D7/12),IF(COUNTIF(B270:G270,"&gt;0")=0,'Debt Payoff'!E7+'Debt Payoff'!E10+'Debt Payoff'!E4+'Debt Payoff'!E5+'Debt Payoff'!E8+'Debt Payoff'!E11+'Debt Payoff'!E6+'Debt Payoff'!C2,'Debt Payoff'!E7))))</f>
        <v>0</v>
      </c>
      <c r="I271" s="18">
        <f>IF(I270=0,0,MAX(0,I270*(1+'Debt Payoff'!D9/12)-MIN(I270*(1+'Debt Payoff'!D9/12),IF(COUNTIF(B270:H270,"&gt;0")=0,'Debt Payoff'!E9+'Debt Payoff'!E10+'Debt Payoff'!E4+'Debt Payoff'!E5+'Debt Payoff'!E8+'Debt Payoff'!E11+'Debt Payoff'!E6+'Debt Payoff'!E7+'Debt Payoff'!C2,'Debt Payoff'!E9))))</f>
        <v>0</v>
      </c>
      <c r="J271" s="18">
        <f>IF(B270=0,0,B270*'Debt Payoff'!D10/12)</f>
        <v>0</v>
      </c>
      <c r="K271" s="18">
        <f>IF(C270=0,0,C270*'Debt Payoff'!D4/12)</f>
        <v>0</v>
      </c>
      <c r="L271" s="18">
        <f>IF(D270=0,0,D270*'Debt Payoff'!D5/12)</f>
        <v>0</v>
      </c>
      <c r="M271" s="18">
        <f>IF(E270=0,0,E270*'Debt Payoff'!D8/12)</f>
        <v>0</v>
      </c>
      <c r="N271" s="18">
        <f>IF(F270=0,0,F270*'Debt Payoff'!D11/12)</f>
        <v>0</v>
      </c>
      <c r="O271" s="18">
        <f>IF(G270=0,0,G270*'Debt Payoff'!D6/12)</f>
        <v>0</v>
      </c>
      <c r="P271" s="18">
        <f>IF(H270=0,0,H270*'Debt Payoff'!D7/12)</f>
        <v>0</v>
      </c>
      <c r="Q271" s="18">
        <f>IF(I270=0,0,I270*'Debt Payoff'!D9/12)</f>
        <v>0</v>
      </c>
    </row>
    <row r="272" spans="1:17" x14ac:dyDescent="0.25">
      <c r="A272">
        <v>270</v>
      </c>
      <c r="B272" s="18">
        <f>IF(B271=0,0,MAX(0,B271*(1+'Debt Payoff'!D10/12)-MIN(B271*(1+'Debt Payoff'!D10/12),'Debt Payoff'!E10+'Debt Payoff'!C2)))</f>
        <v>0</v>
      </c>
      <c r="C272" s="18">
        <f>IF(C271=0,0,MAX(0,C271*(1+'Debt Payoff'!D4/12)-MIN(C271*(1+'Debt Payoff'!D4/12),IF(COUNTIF(B271:B271,"&gt;0")=0,'Debt Payoff'!E4+'Debt Payoff'!E10+'Debt Payoff'!C2,'Debt Payoff'!E4))))</f>
        <v>0</v>
      </c>
      <c r="D272" s="18">
        <f>IF(D271=0,0,MAX(0,D271*(1+'Debt Payoff'!D5/12)-MIN(D271*(1+'Debt Payoff'!D5/12),IF(COUNTIF(B271:C271,"&gt;0")=0,'Debt Payoff'!E5+'Debt Payoff'!E10+'Debt Payoff'!E4+'Debt Payoff'!C2,'Debt Payoff'!E5))))</f>
        <v>0</v>
      </c>
      <c r="E272" s="18">
        <f>IF(E271=0,0,MAX(0,E271*(1+'Debt Payoff'!D8/12)-MIN(E271*(1+'Debt Payoff'!D8/12),IF(COUNTIF(B271:D271,"&gt;0")=0,'Debt Payoff'!E8+'Debt Payoff'!E10+'Debt Payoff'!E4+'Debt Payoff'!E5+'Debt Payoff'!C2,'Debt Payoff'!E8))))</f>
        <v>0</v>
      </c>
      <c r="F272" s="18">
        <f>IF(F271=0,0,MAX(0,F271*(1+'Debt Payoff'!D11/12)-MIN(F271*(1+'Debt Payoff'!D11/12),IF(COUNTIF(B271:E271,"&gt;0")=0,'Debt Payoff'!E11+'Debt Payoff'!E10+'Debt Payoff'!E4+'Debt Payoff'!E5+'Debt Payoff'!E8+'Debt Payoff'!C2,'Debt Payoff'!E11))))</f>
        <v>0</v>
      </c>
      <c r="G272" s="18">
        <f>IF(G271=0,0,MAX(0,G271*(1+'Debt Payoff'!D6/12)-MIN(G271*(1+'Debt Payoff'!D6/12),IF(COUNTIF(B271:F271,"&gt;0")=0,'Debt Payoff'!E6+'Debt Payoff'!E10+'Debt Payoff'!E4+'Debt Payoff'!E5+'Debt Payoff'!E8+'Debt Payoff'!E11+'Debt Payoff'!C2,'Debt Payoff'!E6))))</f>
        <v>0</v>
      </c>
      <c r="H272" s="18">
        <f>IF(H271=0,0,MAX(0,H271*(1+'Debt Payoff'!D7/12)-MIN(H271*(1+'Debt Payoff'!D7/12),IF(COUNTIF(B271:G271,"&gt;0")=0,'Debt Payoff'!E7+'Debt Payoff'!E10+'Debt Payoff'!E4+'Debt Payoff'!E5+'Debt Payoff'!E8+'Debt Payoff'!E11+'Debt Payoff'!E6+'Debt Payoff'!C2,'Debt Payoff'!E7))))</f>
        <v>0</v>
      </c>
      <c r="I272" s="18">
        <f>IF(I271=0,0,MAX(0,I271*(1+'Debt Payoff'!D9/12)-MIN(I271*(1+'Debt Payoff'!D9/12),IF(COUNTIF(B271:H271,"&gt;0")=0,'Debt Payoff'!E9+'Debt Payoff'!E10+'Debt Payoff'!E4+'Debt Payoff'!E5+'Debt Payoff'!E8+'Debt Payoff'!E11+'Debt Payoff'!E6+'Debt Payoff'!E7+'Debt Payoff'!C2,'Debt Payoff'!E9))))</f>
        <v>0</v>
      </c>
      <c r="J272" s="18">
        <f>IF(B271=0,0,B271*'Debt Payoff'!D10/12)</f>
        <v>0</v>
      </c>
      <c r="K272" s="18">
        <f>IF(C271=0,0,C271*'Debt Payoff'!D4/12)</f>
        <v>0</v>
      </c>
      <c r="L272" s="18">
        <f>IF(D271=0,0,D271*'Debt Payoff'!D5/12)</f>
        <v>0</v>
      </c>
      <c r="M272" s="18">
        <f>IF(E271=0,0,E271*'Debt Payoff'!D8/12)</f>
        <v>0</v>
      </c>
      <c r="N272" s="18">
        <f>IF(F271=0,0,F271*'Debt Payoff'!D11/12)</f>
        <v>0</v>
      </c>
      <c r="O272" s="18">
        <f>IF(G271=0,0,G271*'Debt Payoff'!D6/12)</f>
        <v>0</v>
      </c>
      <c r="P272" s="18">
        <f>IF(H271=0,0,H271*'Debt Payoff'!D7/12)</f>
        <v>0</v>
      </c>
      <c r="Q272" s="18">
        <f>IF(I271=0,0,I271*'Debt Payoff'!D9/12)</f>
        <v>0</v>
      </c>
    </row>
    <row r="273" spans="1:17" x14ac:dyDescent="0.25">
      <c r="A273">
        <v>271</v>
      </c>
      <c r="B273" s="18">
        <f>IF(B272=0,0,MAX(0,B272*(1+'Debt Payoff'!D10/12)-MIN(B272*(1+'Debt Payoff'!D10/12),'Debt Payoff'!E10+'Debt Payoff'!C2)))</f>
        <v>0</v>
      </c>
      <c r="C273" s="18">
        <f>IF(C272=0,0,MAX(0,C272*(1+'Debt Payoff'!D4/12)-MIN(C272*(1+'Debt Payoff'!D4/12),IF(COUNTIF(B272:B272,"&gt;0")=0,'Debt Payoff'!E4+'Debt Payoff'!E10+'Debt Payoff'!C2,'Debt Payoff'!E4))))</f>
        <v>0</v>
      </c>
      <c r="D273" s="18">
        <f>IF(D272=0,0,MAX(0,D272*(1+'Debt Payoff'!D5/12)-MIN(D272*(1+'Debt Payoff'!D5/12),IF(COUNTIF(B272:C272,"&gt;0")=0,'Debt Payoff'!E5+'Debt Payoff'!E10+'Debt Payoff'!E4+'Debt Payoff'!C2,'Debt Payoff'!E5))))</f>
        <v>0</v>
      </c>
      <c r="E273" s="18">
        <f>IF(E272=0,0,MAX(0,E272*(1+'Debt Payoff'!D8/12)-MIN(E272*(1+'Debt Payoff'!D8/12),IF(COUNTIF(B272:D272,"&gt;0")=0,'Debt Payoff'!E8+'Debt Payoff'!E10+'Debt Payoff'!E4+'Debt Payoff'!E5+'Debt Payoff'!C2,'Debt Payoff'!E8))))</f>
        <v>0</v>
      </c>
      <c r="F273" s="18">
        <f>IF(F272=0,0,MAX(0,F272*(1+'Debt Payoff'!D11/12)-MIN(F272*(1+'Debt Payoff'!D11/12),IF(COUNTIF(B272:E272,"&gt;0")=0,'Debt Payoff'!E11+'Debt Payoff'!E10+'Debt Payoff'!E4+'Debt Payoff'!E5+'Debt Payoff'!E8+'Debt Payoff'!C2,'Debt Payoff'!E11))))</f>
        <v>0</v>
      </c>
      <c r="G273" s="18">
        <f>IF(G272=0,0,MAX(0,G272*(1+'Debt Payoff'!D6/12)-MIN(G272*(1+'Debt Payoff'!D6/12),IF(COUNTIF(B272:F272,"&gt;0")=0,'Debt Payoff'!E6+'Debt Payoff'!E10+'Debt Payoff'!E4+'Debt Payoff'!E5+'Debt Payoff'!E8+'Debt Payoff'!E11+'Debt Payoff'!C2,'Debt Payoff'!E6))))</f>
        <v>0</v>
      </c>
      <c r="H273" s="18">
        <f>IF(H272=0,0,MAX(0,H272*(1+'Debt Payoff'!D7/12)-MIN(H272*(1+'Debt Payoff'!D7/12),IF(COUNTIF(B272:G272,"&gt;0")=0,'Debt Payoff'!E7+'Debt Payoff'!E10+'Debt Payoff'!E4+'Debt Payoff'!E5+'Debt Payoff'!E8+'Debt Payoff'!E11+'Debt Payoff'!E6+'Debt Payoff'!C2,'Debt Payoff'!E7))))</f>
        <v>0</v>
      </c>
      <c r="I273" s="18">
        <f>IF(I272=0,0,MAX(0,I272*(1+'Debt Payoff'!D9/12)-MIN(I272*(1+'Debt Payoff'!D9/12),IF(COUNTIF(B272:H272,"&gt;0")=0,'Debt Payoff'!E9+'Debt Payoff'!E10+'Debt Payoff'!E4+'Debt Payoff'!E5+'Debt Payoff'!E8+'Debt Payoff'!E11+'Debt Payoff'!E6+'Debt Payoff'!E7+'Debt Payoff'!C2,'Debt Payoff'!E9))))</f>
        <v>0</v>
      </c>
      <c r="J273" s="18">
        <f>IF(B272=0,0,B272*'Debt Payoff'!D10/12)</f>
        <v>0</v>
      </c>
      <c r="K273" s="18">
        <f>IF(C272=0,0,C272*'Debt Payoff'!D4/12)</f>
        <v>0</v>
      </c>
      <c r="L273" s="18">
        <f>IF(D272=0,0,D272*'Debt Payoff'!D5/12)</f>
        <v>0</v>
      </c>
      <c r="M273" s="18">
        <f>IF(E272=0,0,E272*'Debt Payoff'!D8/12)</f>
        <v>0</v>
      </c>
      <c r="N273" s="18">
        <f>IF(F272=0,0,F272*'Debt Payoff'!D11/12)</f>
        <v>0</v>
      </c>
      <c r="O273" s="18">
        <f>IF(G272=0,0,G272*'Debt Payoff'!D6/12)</f>
        <v>0</v>
      </c>
      <c r="P273" s="18">
        <f>IF(H272=0,0,H272*'Debt Payoff'!D7/12)</f>
        <v>0</v>
      </c>
      <c r="Q273" s="18">
        <f>IF(I272=0,0,I272*'Debt Payoff'!D9/12)</f>
        <v>0</v>
      </c>
    </row>
    <row r="274" spans="1:17" x14ac:dyDescent="0.25">
      <c r="A274">
        <v>272</v>
      </c>
      <c r="B274" s="18">
        <f>IF(B273=0,0,MAX(0,B273*(1+'Debt Payoff'!D10/12)-MIN(B273*(1+'Debt Payoff'!D10/12),'Debt Payoff'!E10+'Debt Payoff'!C2)))</f>
        <v>0</v>
      </c>
      <c r="C274" s="18">
        <f>IF(C273=0,0,MAX(0,C273*(1+'Debt Payoff'!D4/12)-MIN(C273*(1+'Debt Payoff'!D4/12),IF(COUNTIF(B273:B273,"&gt;0")=0,'Debt Payoff'!E4+'Debt Payoff'!E10+'Debt Payoff'!C2,'Debt Payoff'!E4))))</f>
        <v>0</v>
      </c>
      <c r="D274" s="18">
        <f>IF(D273=0,0,MAX(0,D273*(1+'Debt Payoff'!D5/12)-MIN(D273*(1+'Debt Payoff'!D5/12),IF(COUNTIF(B273:C273,"&gt;0")=0,'Debt Payoff'!E5+'Debt Payoff'!E10+'Debt Payoff'!E4+'Debt Payoff'!C2,'Debt Payoff'!E5))))</f>
        <v>0</v>
      </c>
      <c r="E274" s="18">
        <f>IF(E273=0,0,MAX(0,E273*(1+'Debt Payoff'!D8/12)-MIN(E273*(1+'Debt Payoff'!D8/12),IF(COUNTIF(B273:D273,"&gt;0")=0,'Debt Payoff'!E8+'Debt Payoff'!E10+'Debt Payoff'!E4+'Debt Payoff'!E5+'Debt Payoff'!C2,'Debt Payoff'!E8))))</f>
        <v>0</v>
      </c>
      <c r="F274" s="18">
        <f>IF(F273=0,0,MAX(0,F273*(1+'Debt Payoff'!D11/12)-MIN(F273*(1+'Debt Payoff'!D11/12),IF(COUNTIF(B273:E273,"&gt;0")=0,'Debt Payoff'!E11+'Debt Payoff'!E10+'Debt Payoff'!E4+'Debt Payoff'!E5+'Debt Payoff'!E8+'Debt Payoff'!C2,'Debt Payoff'!E11))))</f>
        <v>0</v>
      </c>
      <c r="G274" s="18">
        <f>IF(G273=0,0,MAX(0,G273*(1+'Debt Payoff'!D6/12)-MIN(G273*(1+'Debt Payoff'!D6/12),IF(COUNTIF(B273:F273,"&gt;0")=0,'Debt Payoff'!E6+'Debt Payoff'!E10+'Debt Payoff'!E4+'Debt Payoff'!E5+'Debt Payoff'!E8+'Debt Payoff'!E11+'Debt Payoff'!C2,'Debt Payoff'!E6))))</f>
        <v>0</v>
      </c>
      <c r="H274" s="18">
        <f>IF(H273=0,0,MAX(0,H273*(1+'Debt Payoff'!D7/12)-MIN(H273*(1+'Debt Payoff'!D7/12),IF(COUNTIF(B273:G273,"&gt;0")=0,'Debt Payoff'!E7+'Debt Payoff'!E10+'Debt Payoff'!E4+'Debt Payoff'!E5+'Debt Payoff'!E8+'Debt Payoff'!E11+'Debt Payoff'!E6+'Debt Payoff'!C2,'Debt Payoff'!E7))))</f>
        <v>0</v>
      </c>
      <c r="I274" s="18">
        <f>IF(I273=0,0,MAX(0,I273*(1+'Debt Payoff'!D9/12)-MIN(I273*(1+'Debt Payoff'!D9/12),IF(COUNTIF(B273:H273,"&gt;0")=0,'Debt Payoff'!E9+'Debt Payoff'!E10+'Debt Payoff'!E4+'Debt Payoff'!E5+'Debt Payoff'!E8+'Debt Payoff'!E11+'Debt Payoff'!E6+'Debt Payoff'!E7+'Debt Payoff'!C2,'Debt Payoff'!E9))))</f>
        <v>0</v>
      </c>
      <c r="J274" s="18">
        <f>IF(B273=0,0,B273*'Debt Payoff'!D10/12)</f>
        <v>0</v>
      </c>
      <c r="K274" s="18">
        <f>IF(C273=0,0,C273*'Debt Payoff'!D4/12)</f>
        <v>0</v>
      </c>
      <c r="L274" s="18">
        <f>IF(D273=0,0,D273*'Debt Payoff'!D5/12)</f>
        <v>0</v>
      </c>
      <c r="M274" s="18">
        <f>IF(E273=0,0,E273*'Debt Payoff'!D8/12)</f>
        <v>0</v>
      </c>
      <c r="N274" s="18">
        <f>IF(F273=0,0,F273*'Debt Payoff'!D11/12)</f>
        <v>0</v>
      </c>
      <c r="O274" s="18">
        <f>IF(G273=0,0,G273*'Debt Payoff'!D6/12)</f>
        <v>0</v>
      </c>
      <c r="P274" s="18">
        <f>IF(H273=0,0,H273*'Debt Payoff'!D7/12)</f>
        <v>0</v>
      </c>
      <c r="Q274" s="18">
        <f>IF(I273=0,0,I273*'Debt Payoff'!D9/12)</f>
        <v>0</v>
      </c>
    </row>
    <row r="275" spans="1:17" x14ac:dyDescent="0.25">
      <c r="A275">
        <v>273</v>
      </c>
      <c r="B275" s="18">
        <f>IF(B274=0,0,MAX(0,B274*(1+'Debt Payoff'!D10/12)-MIN(B274*(1+'Debt Payoff'!D10/12),'Debt Payoff'!E10+'Debt Payoff'!C2)))</f>
        <v>0</v>
      </c>
      <c r="C275" s="18">
        <f>IF(C274=0,0,MAX(0,C274*(1+'Debt Payoff'!D4/12)-MIN(C274*(1+'Debt Payoff'!D4/12),IF(COUNTIF(B274:B274,"&gt;0")=0,'Debt Payoff'!E4+'Debt Payoff'!E10+'Debt Payoff'!C2,'Debt Payoff'!E4))))</f>
        <v>0</v>
      </c>
      <c r="D275" s="18">
        <f>IF(D274=0,0,MAX(0,D274*(1+'Debt Payoff'!D5/12)-MIN(D274*(1+'Debt Payoff'!D5/12),IF(COUNTIF(B274:C274,"&gt;0")=0,'Debt Payoff'!E5+'Debt Payoff'!E10+'Debt Payoff'!E4+'Debt Payoff'!C2,'Debt Payoff'!E5))))</f>
        <v>0</v>
      </c>
      <c r="E275" s="18">
        <f>IF(E274=0,0,MAX(0,E274*(1+'Debt Payoff'!D8/12)-MIN(E274*(1+'Debt Payoff'!D8/12),IF(COUNTIF(B274:D274,"&gt;0")=0,'Debt Payoff'!E8+'Debt Payoff'!E10+'Debt Payoff'!E4+'Debt Payoff'!E5+'Debt Payoff'!C2,'Debt Payoff'!E8))))</f>
        <v>0</v>
      </c>
      <c r="F275" s="18">
        <f>IF(F274=0,0,MAX(0,F274*(1+'Debt Payoff'!D11/12)-MIN(F274*(1+'Debt Payoff'!D11/12),IF(COUNTIF(B274:E274,"&gt;0")=0,'Debt Payoff'!E11+'Debt Payoff'!E10+'Debt Payoff'!E4+'Debt Payoff'!E5+'Debt Payoff'!E8+'Debt Payoff'!C2,'Debt Payoff'!E11))))</f>
        <v>0</v>
      </c>
      <c r="G275" s="18">
        <f>IF(G274=0,0,MAX(0,G274*(1+'Debt Payoff'!D6/12)-MIN(G274*(1+'Debt Payoff'!D6/12),IF(COUNTIF(B274:F274,"&gt;0")=0,'Debt Payoff'!E6+'Debt Payoff'!E10+'Debt Payoff'!E4+'Debt Payoff'!E5+'Debt Payoff'!E8+'Debt Payoff'!E11+'Debt Payoff'!C2,'Debt Payoff'!E6))))</f>
        <v>0</v>
      </c>
      <c r="H275" s="18">
        <f>IF(H274=0,0,MAX(0,H274*(1+'Debt Payoff'!D7/12)-MIN(H274*(1+'Debt Payoff'!D7/12),IF(COUNTIF(B274:G274,"&gt;0")=0,'Debt Payoff'!E7+'Debt Payoff'!E10+'Debt Payoff'!E4+'Debt Payoff'!E5+'Debt Payoff'!E8+'Debt Payoff'!E11+'Debt Payoff'!E6+'Debt Payoff'!C2,'Debt Payoff'!E7))))</f>
        <v>0</v>
      </c>
      <c r="I275" s="18">
        <f>IF(I274=0,0,MAX(0,I274*(1+'Debt Payoff'!D9/12)-MIN(I274*(1+'Debt Payoff'!D9/12),IF(COUNTIF(B274:H274,"&gt;0")=0,'Debt Payoff'!E9+'Debt Payoff'!E10+'Debt Payoff'!E4+'Debt Payoff'!E5+'Debt Payoff'!E8+'Debt Payoff'!E11+'Debt Payoff'!E6+'Debt Payoff'!E7+'Debt Payoff'!C2,'Debt Payoff'!E9))))</f>
        <v>0</v>
      </c>
      <c r="J275" s="18">
        <f>IF(B274=0,0,B274*'Debt Payoff'!D10/12)</f>
        <v>0</v>
      </c>
      <c r="K275" s="18">
        <f>IF(C274=0,0,C274*'Debt Payoff'!D4/12)</f>
        <v>0</v>
      </c>
      <c r="L275" s="18">
        <f>IF(D274=0,0,D274*'Debt Payoff'!D5/12)</f>
        <v>0</v>
      </c>
      <c r="M275" s="18">
        <f>IF(E274=0,0,E274*'Debt Payoff'!D8/12)</f>
        <v>0</v>
      </c>
      <c r="N275" s="18">
        <f>IF(F274=0,0,F274*'Debt Payoff'!D11/12)</f>
        <v>0</v>
      </c>
      <c r="O275" s="18">
        <f>IF(G274=0,0,G274*'Debt Payoff'!D6/12)</f>
        <v>0</v>
      </c>
      <c r="P275" s="18">
        <f>IF(H274=0,0,H274*'Debt Payoff'!D7/12)</f>
        <v>0</v>
      </c>
      <c r="Q275" s="18">
        <f>IF(I274=0,0,I274*'Debt Payoff'!D9/12)</f>
        <v>0</v>
      </c>
    </row>
    <row r="276" spans="1:17" x14ac:dyDescent="0.25">
      <c r="A276">
        <v>274</v>
      </c>
      <c r="B276" s="18">
        <f>IF(B275=0,0,MAX(0,B275*(1+'Debt Payoff'!D10/12)-MIN(B275*(1+'Debt Payoff'!D10/12),'Debt Payoff'!E10+'Debt Payoff'!C2)))</f>
        <v>0</v>
      </c>
      <c r="C276" s="18">
        <f>IF(C275=0,0,MAX(0,C275*(1+'Debt Payoff'!D4/12)-MIN(C275*(1+'Debt Payoff'!D4/12),IF(COUNTIF(B275:B275,"&gt;0")=0,'Debt Payoff'!E4+'Debt Payoff'!E10+'Debt Payoff'!C2,'Debt Payoff'!E4))))</f>
        <v>0</v>
      </c>
      <c r="D276" s="18">
        <f>IF(D275=0,0,MAX(0,D275*(1+'Debt Payoff'!D5/12)-MIN(D275*(1+'Debt Payoff'!D5/12),IF(COUNTIF(B275:C275,"&gt;0")=0,'Debt Payoff'!E5+'Debt Payoff'!E10+'Debt Payoff'!E4+'Debt Payoff'!C2,'Debt Payoff'!E5))))</f>
        <v>0</v>
      </c>
      <c r="E276" s="18">
        <f>IF(E275=0,0,MAX(0,E275*(1+'Debt Payoff'!D8/12)-MIN(E275*(1+'Debt Payoff'!D8/12),IF(COUNTIF(B275:D275,"&gt;0")=0,'Debt Payoff'!E8+'Debt Payoff'!E10+'Debt Payoff'!E4+'Debt Payoff'!E5+'Debt Payoff'!C2,'Debt Payoff'!E8))))</f>
        <v>0</v>
      </c>
      <c r="F276" s="18">
        <f>IF(F275=0,0,MAX(0,F275*(1+'Debt Payoff'!D11/12)-MIN(F275*(1+'Debt Payoff'!D11/12),IF(COUNTIF(B275:E275,"&gt;0")=0,'Debt Payoff'!E11+'Debt Payoff'!E10+'Debt Payoff'!E4+'Debt Payoff'!E5+'Debt Payoff'!E8+'Debt Payoff'!C2,'Debt Payoff'!E11))))</f>
        <v>0</v>
      </c>
      <c r="G276" s="18">
        <f>IF(G275=0,0,MAX(0,G275*(1+'Debt Payoff'!D6/12)-MIN(G275*(1+'Debt Payoff'!D6/12),IF(COUNTIF(B275:F275,"&gt;0")=0,'Debt Payoff'!E6+'Debt Payoff'!E10+'Debt Payoff'!E4+'Debt Payoff'!E5+'Debt Payoff'!E8+'Debt Payoff'!E11+'Debt Payoff'!C2,'Debt Payoff'!E6))))</f>
        <v>0</v>
      </c>
      <c r="H276" s="18">
        <f>IF(H275=0,0,MAX(0,H275*(1+'Debt Payoff'!D7/12)-MIN(H275*(1+'Debt Payoff'!D7/12),IF(COUNTIF(B275:G275,"&gt;0")=0,'Debt Payoff'!E7+'Debt Payoff'!E10+'Debt Payoff'!E4+'Debt Payoff'!E5+'Debt Payoff'!E8+'Debt Payoff'!E11+'Debt Payoff'!E6+'Debt Payoff'!C2,'Debt Payoff'!E7))))</f>
        <v>0</v>
      </c>
      <c r="I276" s="18">
        <f>IF(I275=0,0,MAX(0,I275*(1+'Debt Payoff'!D9/12)-MIN(I275*(1+'Debt Payoff'!D9/12),IF(COUNTIF(B275:H275,"&gt;0")=0,'Debt Payoff'!E9+'Debt Payoff'!E10+'Debt Payoff'!E4+'Debt Payoff'!E5+'Debt Payoff'!E8+'Debt Payoff'!E11+'Debt Payoff'!E6+'Debt Payoff'!E7+'Debt Payoff'!C2,'Debt Payoff'!E9))))</f>
        <v>0</v>
      </c>
      <c r="J276" s="18">
        <f>IF(B275=0,0,B275*'Debt Payoff'!D10/12)</f>
        <v>0</v>
      </c>
      <c r="K276" s="18">
        <f>IF(C275=0,0,C275*'Debt Payoff'!D4/12)</f>
        <v>0</v>
      </c>
      <c r="L276" s="18">
        <f>IF(D275=0,0,D275*'Debt Payoff'!D5/12)</f>
        <v>0</v>
      </c>
      <c r="M276" s="18">
        <f>IF(E275=0,0,E275*'Debt Payoff'!D8/12)</f>
        <v>0</v>
      </c>
      <c r="N276" s="18">
        <f>IF(F275=0,0,F275*'Debt Payoff'!D11/12)</f>
        <v>0</v>
      </c>
      <c r="O276" s="18">
        <f>IF(G275=0,0,G275*'Debt Payoff'!D6/12)</f>
        <v>0</v>
      </c>
      <c r="P276" s="18">
        <f>IF(H275=0,0,H275*'Debt Payoff'!D7/12)</f>
        <v>0</v>
      </c>
      <c r="Q276" s="18">
        <f>IF(I275=0,0,I275*'Debt Payoff'!D9/12)</f>
        <v>0</v>
      </c>
    </row>
    <row r="277" spans="1:17" x14ac:dyDescent="0.25">
      <c r="A277">
        <v>275</v>
      </c>
      <c r="B277" s="18">
        <f>IF(B276=0,0,MAX(0,B276*(1+'Debt Payoff'!D10/12)-MIN(B276*(1+'Debt Payoff'!D10/12),'Debt Payoff'!E10+'Debt Payoff'!C2)))</f>
        <v>0</v>
      </c>
      <c r="C277" s="18">
        <f>IF(C276=0,0,MAX(0,C276*(1+'Debt Payoff'!D4/12)-MIN(C276*(1+'Debt Payoff'!D4/12),IF(COUNTIF(B276:B276,"&gt;0")=0,'Debt Payoff'!E4+'Debt Payoff'!E10+'Debt Payoff'!C2,'Debt Payoff'!E4))))</f>
        <v>0</v>
      </c>
      <c r="D277" s="18">
        <f>IF(D276=0,0,MAX(0,D276*(1+'Debt Payoff'!D5/12)-MIN(D276*(1+'Debt Payoff'!D5/12),IF(COUNTIF(B276:C276,"&gt;0")=0,'Debt Payoff'!E5+'Debt Payoff'!E10+'Debt Payoff'!E4+'Debt Payoff'!C2,'Debt Payoff'!E5))))</f>
        <v>0</v>
      </c>
      <c r="E277" s="18">
        <f>IF(E276=0,0,MAX(0,E276*(1+'Debt Payoff'!D8/12)-MIN(E276*(1+'Debt Payoff'!D8/12),IF(COUNTIF(B276:D276,"&gt;0")=0,'Debt Payoff'!E8+'Debt Payoff'!E10+'Debt Payoff'!E4+'Debt Payoff'!E5+'Debt Payoff'!C2,'Debt Payoff'!E8))))</f>
        <v>0</v>
      </c>
      <c r="F277" s="18">
        <f>IF(F276=0,0,MAX(0,F276*(1+'Debt Payoff'!D11/12)-MIN(F276*(1+'Debt Payoff'!D11/12),IF(COUNTIF(B276:E276,"&gt;0")=0,'Debt Payoff'!E11+'Debt Payoff'!E10+'Debt Payoff'!E4+'Debt Payoff'!E5+'Debt Payoff'!E8+'Debt Payoff'!C2,'Debt Payoff'!E11))))</f>
        <v>0</v>
      </c>
      <c r="G277" s="18">
        <f>IF(G276=0,0,MAX(0,G276*(1+'Debt Payoff'!D6/12)-MIN(G276*(1+'Debt Payoff'!D6/12),IF(COUNTIF(B276:F276,"&gt;0")=0,'Debt Payoff'!E6+'Debt Payoff'!E10+'Debt Payoff'!E4+'Debt Payoff'!E5+'Debt Payoff'!E8+'Debt Payoff'!E11+'Debt Payoff'!C2,'Debt Payoff'!E6))))</f>
        <v>0</v>
      </c>
      <c r="H277" s="18">
        <f>IF(H276=0,0,MAX(0,H276*(1+'Debt Payoff'!D7/12)-MIN(H276*(1+'Debt Payoff'!D7/12),IF(COUNTIF(B276:G276,"&gt;0")=0,'Debt Payoff'!E7+'Debt Payoff'!E10+'Debt Payoff'!E4+'Debt Payoff'!E5+'Debt Payoff'!E8+'Debt Payoff'!E11+'Debt Payoff'!E6+'Debt Payoff'!C2,'Debt Payoff'!E7))))</f>
        <v>0</v>
      </c>
      <c r="I277" s="18">
        <f>IF(I276=0,0,MAX(0,I276*(1+'Debt Payoff'!D9/12)-MIN(I276*(1+'Debt Payoff'!D9/12),IF(COUNTIF(B276:H276,"&gt;0")=0,'Debt Payoff'!E9+'Debt Payoff'!E10+'Debt Payoff'!E4+'Debt Payoff'!E5+'Debt Payoff'!E8+'Debt Payoff'!E11+'Debt Payoff'!E6+'Debt Payoff'!E7+'Debt Payoff'!C2,'Debt Payoff'!E9))))</f>
        <v>0</v>
      </c>
      <c r="J277" s="18">
        <f>IF(B276=0,0,B276*'Debt Payoff'!D10/12)</f>
        <v>0</v>
      </c>
      <c r="K277" s="18">
        <f>IF(C276=0,0,C276*'Debt Payoff'!D4/12)</f>
        <v>0</v>
      </c>
      <c r="L277" s="18">
        <f>IF(D276=0,0,D276*'Debt Payoff'!D5/12)</f>
        <v>0</v>
      </c>
      <c r="M277" s="18">
        <f>IF(E276=0,0,E276*'Debt Payoff'!D8/12)</f>
        <v>0</v>
      </c>
      <c r="N277" s="18">
        <f>IF(F276=0,0,F276*'Debt Payoff'!D11/12)</f>
        <v>0</v>
      </c>
      <c r="O277" s="18">
        <f>IF(G276=0,0,G276*'Debt Payoff'!D6/12)</f>
        <v>0</v>
      </c>
      <c r="P277" s="18">
        <f>IF(H276=0,0,H276*'Debt Payoff'!D7/12)</f>
        <v>0</v>
      </c>
      <c r="Q277" s="18">
        <f>IF(I276=0,0,I276*'Debt Payoff'!D9/12)</f>
        <v>0</v>
      </c>
    </row>
    <row r="278" spans="1:17" x14ac:dyDescent="0.25">
      <c r="A278">
        <v>276</v>
      </c>
      <c r="B278" s="18">
        <f>IF(B277=0,0,MAX(0,B277*(1+'Debt Payoff'!D10/12)-MIN(B277*(1+'Debt Payoff'!D10/12),'Debt Payoff'!E10+'Debt Payoff'!C2)))</f>
        <v>0</v>
      </c>
      <c r="C278" s="18">
        <f>IF(C277=0,0,MAX(0,C277*(1+'Debt Payoff'!D4/12)-MIN(C277*(1+'Debt Payoff'!D4/12),IF(COUNTIF(B277:B277,"&gt;0")=0,'Debt Payoff'!E4+'Debt Payoff'!E10+'Debt Payoff'!C2,'Debt Payoff'!E4))))</f>
        <v>0</v>
      </c>
      <c r="D278" s="18">
        <f>IF(D277=0,0,MAX(0,D277*(1+'Debt Payoff'!D5/12)-MIN(D277*(1+'Debt Payoff'!D5/12),IF(COUNTIF(B277:C277,"&gt;0")=0,'Debt Payoff'!E5+'Debt Payoff'!E10+'Debt Payoff'!E4+'Debt Payoff'!C2,'Debt Payoff'!E5))))</f>
        <v>0</v>
      </c>
      <c r="E278" s="18">
        <f>IF(E277=0,0,MAX(0,E277*(1+'Debt Payoff'!D8/12)-MIN(E277*(1+'Debt Payoff'!D8/12),IF(COUNTIF(B277:D277,"&gt;0")=0,'Debt Payoff'!E8+'Debt Payoff'!E10+'Debt Payoff'!E4+'Debt Payoff'!E5+'Debt Payoff'!C2,'Debt Payoff'!E8))))</f>
        <v>0</v>
      </c>
      <c r="F278" s="18">
        <f>IF(F277=0,0,MAX(0,F277*(1+'Debt Payoff'!D11/12)-MIN(F277*(1+'Debt Payoff'!D11/12),IF(COUNTIF(B277:E277,"&gt;0")=0,'Debt Payoff'!E11+'Debt Payoff'!E10+'Debt Payoff'!E4+'Debt Payoff'!E5+'Debt Payoff'!E8+'Debt Payoff'!C2,'Debt Payoff'!E11))))</f>
        <v>0</v>
      </c>
      <c r="G278" s="18">
        <f>IF(G277=0,0,MAX(0,G277*(1+'Debt Payoff'!D6/12)-MIN(G277*(1+'Debt Payoff'!D6/12),IF(COUNTIF(B277:F277,"&gt;0")=0,'Debt Payoff'!E6+'Debt Payoff'!E10+'Debt Payoff'!E4+'Debt Payoff'!E5+'Debt Payoff'!E8+'Debt Payoff'!E11+'Debt Payoff'!C2,'Debt Payoff'!E6))))</f>
        <v>0</v>
      </c>
      <c r="H278" s="18">
        <f>IF(H277=0,0,MAX(0,H277*(1+'Debt Payoff'!D7/12)-MIN(H277*(1+'Debt Payoff'!D7/12),IF(COUNTIF(B277:G277,"&gt;0")=0,'Debt Payoff'!E7+'Debt Payoff'!E10+'Debt Payoff'!E4+'Debt Payoff'!E5+'Debt Payoff'!E8+'Debt Payoff'!E11+'Debt Payoff'!E6+'Debt Payoff'!C2,'Debt Payoff'!E7))))</f>
        <v>0</v>
      </c>
      <c r="I278" s="18">
        <f>IF(I277=0,0,MAX(0,I277*(1+'Debt Payoff'!D9/12)-MIN(I277*(1+'Debt Payoff'!D9/12),IF(COUNTIF(B277:H277,"&gt;0")=0,'Debt Payoff'!E9+'Debt Payoff'!E10+'Debt Payoff'!E4+'Debt Payoff'!E5+'Debt Payoff'!E8+'Debt Payoff'!E11+'Debt Payoff'!E6+'Debt Payoff'!E7+'Debt Payoff'!C2,'Debt Payoff'!E9))))</f>
        <v>0</v>
      </c>
      <c r="J278" s="18">
        <f>IF(B277=0,0,B277*'Debt Payoff'!D10/12)</f>
        <v>0</v>
      </c>
      <c r="K278" s="18">
        <f>IF(C277=0,0,C277*'Debt Payoff'!D4/12)</f>
        <v>0</v>
      </c>
      <c r="L278" s="18">
        <f>IF(D277=0,0,D277*'Debt Payoff'!D5/12)</f>
        <v>0</v>
      </c>
      <c r="M278" s="18">
        <f>IF(E277=0,0,E277*'Debt Payoff'!D8/12)</f>
        <v>0</v>
      </c>
      <c r="N278" s="18">
        <f>IF(F277=0,0,F277*'Debt Payoff'!D11/12)</f>
        <v>0</v>
      </c>
      <c r="O278" s="18">
        <f>IF(G277=0,0,G277*'Debt Payoff'!D6/12)</f>
        <v>0</v>
      </c>
      <c r="P278" s="18">
        <f>IF(H277=0,0,H277*'Debt Payoff'!D7/12)</f>
        <v>0</v>
      </c>
      <c r="Q278" s="18">
        <f>IF(I277=0,0,I277*'Debt Payoff'!D9/12)</f>
        <v>0</v>
      </c>
    </row>
    <row r="279" spans="1:17" x14ac:dyDescent="0.25">
      <c r="A279">
        <v>277</v>
      </c>
      <c r="B279" s="18">
        <f>IF(B278=0,0,MAX(0,B278*(1+'Debt Payoff'!D10/12)-MIN(B278*(1+'Debt Payoff'!D10/12),'Debt Payoff'!E10+'Debt Payoff'!C2)))</f>
        <v>0</v>
      </c>
      <c r="C279" s="18">
        <f>IF(C278=0,0,MAX(0,C278*(1+'Debt Payoff'!D4/12)-MIN(C278*(1+'Debt Payoff'!D4/12),IF(COUNTIF(B278:B278,"&gt;0")=0,'Debt Payoff'!E4+'Debt Payoff'!E10+'Debt Payoff'!C2,'Debt Payoff'!E4))))</f>
        <v>0</v>
      </c>
      <c r="D279" s="18">
        <f>IF(D278=0,0,MAX(0,D278*(1+'Debt Payoff'!D5/12)-MIN(D278*(1+'Debt Payoff'!D5/12),IF(COUNTIF(B278:C278,"&gt;0")=0,'Debt Payoff'!E5+'Debt Payoff'!E10+'Debt Payoff'!E4+'Debt Payoff'!C2,'Debt Payoff'!E5))))</f>
        <v>0</v>
      </c>
      <c r="E279" s="18">
        <f>IF(E278=0,0,MAX(0,E278*(1+'Debt Payoff'!D8/12)-MIN(E278*(1+'Debt Payoff'!D8/12),IF(COUNTIF(B278:D278,"&gt;0")=0,'Debt Payoff'!E8+'Debt Payoff'!E10+'Debt Payoff'!E4+'Debt Payoff'!E5+'Debt Payoff'!C2,'Debt Payoff'!E8))))</f>
        <v>0</v>
      </c>
      <c r="F279" s="18">
        <f>IF(F278=0,0,MAX(0,F278*(1+'Debt Payoff'!D11/12)-MIN(F278*(1+'Debt Payoff'!D11/12),IF(COUNTIF(B278:E278,"&gt;0")=0,'Debt Payoff'!E11+'Debt Payoff'!E10+'Debt Payoff'!E4+'Debt Payoff'!E5+'Debt Payoff'!E8+'Debt Payoff'!C2,'Debt Payoff'!E11))))</f>
        <v>0</v>
      </c>
      <c r="G279" s="18">
        <f>IF(G278=0,0,MAX(0,G278*(1+'Debt Payoff'!D6/12)-MIN(G278*(1+'Debt Payoff'!D6/12),IF(COUNTIF(B278:F278,"&gt;0")=0,'Debt Payoff'!E6+'Debt Payoff'!E10+'Debt Payoff'!E4+'Debt Payoff'!E5+'Debt Payoff'!E8+'Debt Payoff'!E11+'Debt Payoff'!C2,'Debt Payoff'!E6))))</f>
        <v>0</v>
      </c>
      <c r="H279" s="18">
        <f>IF(H278=0,0,MAX(0,H278*(1+'Debt Payoff'!D7/12)-MIN(H278*(1+'Debt Payoff'!D7/12),IF(COUNTIF(B278:G278,"&gt;0")=0,'Debt Payoff'!E7+'Debt Payoff'!E10+'Debt Payoff'!E4+'Debt Payoff'!E5+'Debt Payoff'!E8+'Debt Payoff'!E11+'Debt Payoff'!E6+'Debt Payoff'!C2,'Debt Payoff'!E7))))</f>
        <v>0</v>
      </c>
      <c r="I279" s="18">
        <f>IF(I278=0,0,MAX(0,I278*(1+'Debt Payoff'!D9/12)-MIN(I278*(1+'Debt Payoff'!D9/12),IF(COUNTIF(B278:H278,"&gt;0")=0,'Debt Payoff'!E9+'Debt Payoff'!E10+'Debt Payoff'!E4+'Debt Payoff'!E5+'Debt Payoff'!E8+'Debt Payoff'!E11+'Debt Payoff'!E6+'Debt Payoff'!E7+'Debt Payoff'!C2,'Debt Payoff'!E9))))</f>
        <v>0</v>
      </c>
      <c r="J279" s="18">
        <f>IF(B278=0,0,B278*'Debt Payoff'!D10/12)</f>
        <v>0</v>
      </c>
      <c r="K279" s="18">
        <f>IF(C278=0,0,C278*'Debt Payoff'!D4/12)</f>
        <v>0</v>
      </c>
      <c r="L279" s="18">
        <f>IF(D278=0,0,D278*'Debt Payoff'!D5/12)</f>
        <v>0</v>
      </c>
      <c r="M279" s="18">
        <f>IF(E278=0,0,E278*'Debt Payoff'!D8/12)</f>
        <v>0</v>
      </c>
      <c r="N279" s="18">
        <f>IF(F278=0,0,F278*'Debt Payoff'!D11/12)</f>
        <v>0</v>
      </c>
      <c r="O279" s="18">
        <f>IF(G278=0,0,G278*'Debt Payoff'!D6/12)</f>
        <v>0</v>
      </c>
      <c r="P279" s="18">
        <f>IF(H278=0,0,H278*'Debt Payoff'!D7/12)</f>
        <v>0</v>
      </c>
      <c r="Q279" s="18">
        <f>IF(I278=0,0,I278*'Debt Payoff'!D9/12)</f>
        <v>0</v>
      </c>
    </row>
    <row r="280" spans="1:17" x14ac:dyDescent="0.25">
      <c r="A280">
        <v>278</v>
      </c>
      <c r="B280" s="18">
        <f>IF(B279=0,0,MAX(0,B279*(1+'Debt Payoff'!D10/12)-MIN(B279*(1+'Debt Payoff'!D10/12),'Debt Payoff'!E10+'Debt Payoff'!C2)))</f>
        <v>0</v>
      </c>
      <c r="C280" s="18">
        <f>IF(C279=0,0,MAX(0,C279*(1+'Debt Payoff'!D4/12)-MIN(C279*(1+'Debt Payoff'!D4/12),IF(COUNTIF(B279:B279,"&gt;0")=0,'Debt Payoff'!E4+'Debt Payoff'!E10+'Debt Payoff'!C2,'Debt Payoff'!E4))))</f>
        <v>0</v>
      </c>
      <c r="D280" s="18">
        <f>IF(D279=0,0,MAX(0,D279*(1+'Debt Payoff'!D5/12)-MIN(D279*(1+'Debt Payoff'!D5/12),IF(COUNTIF(B279:C279,"&gt;0")=0,'Debt Payoff'!E5+'Debt Payoff'!E10+'Debt Payoff'!E4+'Debt Payoff'!C2,'Debt Payoff'!E5))))</f>
        <v>0</v>
      </c>
      <c r="E280" s="18">
        <f>IF(E279=0,0,MAX(0,E279*(1+'Debt Payoff'!D8/12)-MIN(E279*(1+'Debt Payoff'!D8/12),IF(COUNTIF(B279:D279,"&gt;0")=0,'Debt Payoff'!E8+'Debt Payoff'!E10+'Debt Payoff'!E4+'Debt Payoff'!E5+'Debt Payoff'!C2,'Debt Payoff'!E8))))</f>
        <v>0</v>
      </c>
      <c r="F280" s="18">
        <f>IF(F279=0,0,MAX(0,F279*(1+'Debt Payoff'!D11/12)-MIN(F279*(1+'Debt Payoff'!D11/12),IF(COUNTIF(B279:E279,"&gt;0")=0,'Debt Payoff'!E11+'Debt Payoff'!E10+'Debt Payoff'!E4+'Debt Payoff'!E5+'Debt Payoff'!E8+'Debt Payoff'!C2,'Debt Payoff'!E11))))</f>
        <v>0</v>
      </c>
      <c r="G280" s="18">
        <f>IF(G279=0,0,MAX(0,G279*(1+'Debt Payoff'!D6/12)-MIN(G279*(1+'Debt Payoff'!D6/12),IF(COUNTIF(B279:F279,"&gt;0")=0,'Debt Payoff'!E6+'Debt Payoff'!E10+'Debt Payoff'!E4+'Debt Payoff'!E5+'Debt Payoff'!E8+'Debt Payoff'!E11+'Debt Payoff'!C2,'Debt Payoff'!E6))))</f>
        <v>0</v>
      </c>
      <c r="H280" s="18">
        <f>IF(H279=0,0,MAX(0,H279*(1+'Debt Payoff'!D7/12)-MIN(H279*(1+'Debt Payoff'!D7/12),IF(COUNTIF(B279:G279,"&gt;0")=0,'Debt Payoff'!E7+'Debt Payoff'!E10+'Debt Payoff'!E4+'Debt Payoff'!E5+'Debt Payoff'!E8+'Debt Payoff'!E11+'Debt Payoff'!E6+'Debt Payoff'!C2,'Debt Payoff'!E7))))</f>
        <v>0</v>
      </c>
      <c r="I280" s="18">
        <f>IF(I279=0,0,MAX(0,I279*(1+'Debt Payoff'!D9/12)-MIN(I279*(1+'Debt Payoff'!D9/12),IF(COUNTIF(B279:H279,"&gt;0")=0,'Debt Payoff'!E9+'Debt Payoff'!E10+'Debt Payoff'!E4+'Debt Payoff'!E5+'Debt Payoff'!E8+'Debt Payoff'!E11+'Debt Payoff'!E6+'Debt Payoff'!E7+'Debt Payoff'!C2,'Debt Payoff'!E9))))</f>
        <v>0</v>
      </c>
      <c r="J280" s="18">
        <f>IF(B279=0,0,B279*'Debt Payoff'!D10/12)</f>
        <v>0</v>
      </c>
      <c r="K280" s="18">
        <f>IF(C279=0,0,C279*'Debt Payoff'!D4/12)</f>
        <v>0</v>
      </c>
      <c r="L280" s="18">
        <f>IF(D279=0,0,D279*'Debt Payoff'!D5/12)</f>
        <v>0</v>
      </c>
      <c r="M280" s="18">
        <f>IF(E279=0,0,E279*'Debt Payoff'!D8/12)</f>
        <v>0</v>
      </c>
      <c r="N280" s="18">
        <f>IF(F279=0,0,F279*'Debt Payoff'!D11/12)</f>
        <v>0</v>
      </c>
      <c r="O280" s="18">
        <f>IF(G279=0,0,G279*'Debt Payoff'!D6/12)</f>
        <v>0</v>
      </c>
      <c r="P280" s="18">
        <f>IF(H279=0,0,H279*'Debt Payoff'!D7/12)</f>
        <v>0</v>
      </c>
      <c r="Q280" s="18">
        <f>IF(I279=0,0,I279*'Debt Payoff'!D9/12)</f>
        <v>0</v>
      </c>
    </row>
    <row r="281" spans="1:17" x14ac:dyDescent="0.25">
      <c r="A281">
        <v>279</v>
      </c>
      <c r="B281" s="18">
        <f>IF(B280=0,0,MAX(0,B280*(1+'Debt Payoff'!D10/12)-MIN(B280*(1+'Debt Payoff'!D10/12),'Debt Payoff'!E10+'Debt Payoff'!C2)))</f>
        <v>0</v>
      </c>
      <c r="C281" s="18">
        <f>IF(C280=0,0,MAX(0,C280*(1+'Debt Payoff'!D4/12)-MIN(C280*(1+'Debt Payoff'!D4/12),IF(COUNTIF(B280:B280,"&gt;0")=0,'Debt Payoff'!E4+'Debt Payoff'!E10+'Debt Payoff'!C2,'Debt Payoff'!E4))))</f>
        <v>0</v>
      </c>
      <c r="D281" s="18">
        <f>IF(D280=0,0,MAX(0,D280*(1+'Debt Payoff'!D5/12)-MIN(D280*(1+'Debt Payoff'!D5/12),IF(COUNTIF(B280:C280,"&gt;0")=0,'Debt Payoff'!E5+'Debt Payoff'!E10+'Debt Payoff'!E4+'Debt Payoff'!C2,'Debt Payoff'!E5))))</f>
        <v>0</v>
      </c>
      <c r="E281" s="18">
        <f>IF(E280=0,0,MAX(0,E280*(1+'Debt Payoff'!D8/12)-MIN(E280*(1+'Debt Payoff'!D8/12),IF(COUNTIF(B280:D280,"&gt;0")=0,'Debt Payoff'!E8+'Debt Payoff'!E10+'Debt Payoff'!E4+'Debt Payoff'!E5+'Debt Payoff'!C2,'Debt Payoff'!E8))))</f>
        <v>0</v>
      </c>
      <c r="F281" s="18">
        <f>IF(F280=0,0,MAX(0,F280*(1+'Debt Payoff'!D11/12)-MIN(F280*(1+'Debt Payoff'!D11/12),IF(COUNTIF(B280:E280,"&gt;0")=0,'Debt Payoff'!E11+'Debt Payoff'!E10+'Debt Payoff'!E4+'Debt Payoff'!E5+'Debt Payoff'!E8+'Debt Payoff'!C2,'Debt Payoff'!E11))))</f>
        <v>0</v>
      </c>
      <c r="G281" s="18">
        <f>IF(G280=0,0,MAX(0,G280*(1+'Debt Payoff'!D6/12)-MIN(G280*(1+'Debt Payoff'!D6/12),IF(COUNTIF(B280:F280,"&gt;0")=0,'Debt Payoff'!E6+'Debt Payoff'!E10+'Debt Payoff'!E4+'Debt Payoff'!E5+'Debt Payoff'!E8+'Debt Payoff'!E11+'Debt Payoff'!C2,'Debt Payoff'!E6))))</f>
        <v>0</v>
      </c>
      <c r="H281" s="18">
        <f>IF(H280=0,0,MAX(0,H280*(1+'Debt Payoff'!D7/12)-MIN(H280*(1+'Debt Payoff'!D7/12),IF(COUNTIF(B280:G280,"&gt;0")=0,'Debt Payoff'!E7+'Debt Payoff'!E10+'Debt Payoff'!E4+'Debt Payoff'!E5+'Debt Payoff'!E8+'Debt Payoff'!E11+'Debt Payoff'!E6+'Debt Payoff'!C2,'Debt Payoff'!E7))))</f>
        <v>0</v>
      </c>
      <c r="I281" s="18">
        <f>IF(I280=0,0,MAX(0,I280*(1+'Debt Payoff'!D9/12)-MIN(I280*(1+'Debt Payoff'!D9/12),IF(COUNTIF(B280:H280,"&gt;0")=0,'Debt Payoff'!E9+'Debt Payoff'!E10+'Debt Payoff'!E4+'Debt Payoff'!E5+'Debt Payoff'!E8+'Debt Payoff'!E11+'Debt Payoff'!E6+'Debt Payoff'!E7+'Debt Payoff'!C2,'Debt Payoff'!E9))))</f>
        <v>0</v>
      </c>
      <c r="J281" s="18">
        <f>IF(B280=0,0,B280*'Debt Payoff'!D10/12)</f>
        <v>0</v>
      </c>
      <c r="K281" s="18">
        <f>IF(C280=0,0,C280*'Debt Payoff'!D4/12)</f>
        <v>0</v>
      </c>
      <c r="L281" s="18">
        <f>IF(D280=0,0,D280*'Debt Payoff'!D5/12)</f>
        <v>0</v>
      </c>
      <c r="M281" s="18">
        <f>IF(E280=0,0,E280*'Debt Payoff'!D8/12)</f>
        <v>0</v>
      </c>
      <c r="N281" s="18">
        <f>IF(F280=0,0,F280*'Debt Payoff'!D11/12)</f>
        <v>0</v>
      </c>
      <c r="O281" s="18">
        <f>IF(G280=0,0,G280*'Debt Payoff'!D6/12)</f>
        <v>0</v>
      </c>
      <c r="P281" s="18">
        <f>IF(H280=0,0,H280*'Debt Payoff'!D7/12)</f>
        <v>0</v>
      </c>
      <c r="Q281" s="18">
        <f>IF(I280=0,0,I280*'Debt Payoff'!D9/12)</f>
        <v>0</v>
      </c>
    </row>
    <row r="282" spans="1:17" x14ac:dyDescent="0.25">
      <c r="A282">
        <v>280</v>
      </c>
      <c r="B282" s="18">
        <f>IF(B281=0,0,MAX(0,B281*(1+'Debt Payoff'!D10/12)-MIN(B281*(1+'Debt Payoff'!D10/12),'Debt Payoff'!E10+'Debt Payoff'!C2)))</f>
        <v>0</v>
      </c>
      <c r="C282" s="18">
        <f>IF(C281=0,0,MAX(0,C281*(1+'Debt Payoff'!D4/12)-MIN(C281*(1+'Debt Payoff'!D4/12),IF(COUNTIF(B281:B281,"&gt;0")=0,'Debt Payoff'!E4+'Debt Payoff'!E10+'Debt Payoff'!C2,'Debt Payoff'!E4))))</f>
        <v>0</v>
      </c>
      <c r="D282" s="18">
        <f>IF(D281=0,0,MAX(0,D281*(1+'Debt Payoff'!D5/12)-MIN(D281*(1+'Debt Payoff'!D5/12),IF(COUNTIF(B281:C281,"&gt;0")=0,'Debt Payoff'!E5+'Debt Payoff'!E10+'Debt Payoff'!E4+'Debt Payoff'!C2,'Debt Payoff'!E5))))</f>
        <v>0</v>
      </c>
      <c r="E282" s="18">
        <f>IF(E281=0,0,MAX(0,E281*(1+'Debt Payoff'!D8/12)-MIN(E281*(1+'Debt Payoff'!D8/12),IF(COUNTIF(B281:D281,"&gt;0")=0,'Debt Payoff'!E8+'Debt Payoff'!E10+'Debt Payoff'!E4+'Debt Payoff'!E5+'Debt Payoff'!C2,'Debt Payoff'!E8))))</f>
        <v>0</v>
      </c>
      <c r="F282" s="18">
        <f>IF(F281=0,0,MAX(0,F281*(1+'Debt Payoff'!D11/12)-MIN(F281*(1+'Debt Payoff'!D11/12),IF(COUNTIF(B281:E281,"&gt;0")=0,'Debt Payoff'!E11+'Debt Payoff'!E10+'Debt Payoff'!E4+'Debt Payoff'!E5+'Debt Payoff'!E8+'Debt Payoff'!C2,'Debt Payoff'!E11))))</f>
        <v>0</v>
      </c>
      <c r="G282" s="18">
        <f>IF(G281=0,0,MAX(0,G281*(1+'Debt Payoff'!D6/12)-MIN(G281*(1+'Debt Payoff'!D6/12),IF(COUNTIF(B281:F281,"&gt;0")=0,'Debt Payoff'!E6+'Debt Payoff'!E10+'Debt Payoff'!E4+'Debt Payoff'!E5+'Debt Payoff'!E8+'Debt Payoff'!E11+'Debt Payoff'!C2,'Debt Payoff'!E6))))</f>
        <v>0</v>
      </c>
      <c r="H282" s="18">
        <f>IF(H281=0,0,MAX(0,H281*(1+'Debt Payoff'!D7/12)-MIN(H281*(1+'Debt Payoff'!D7/12),IF(COUNTIF(B281:G281,"&gt;0")=0,'Debt Payoff'!E7+'Debt Payoff'!E10+'Debt Payoff'!E4+'Debt Payoff'!E5+'Debt Payoff'!E8+'Debt Payoff'!E11+'Debt Payoff'!E6+'Debt Payoff'!C2,'Debt Payoff'!E7))))</f>
        <v>0</v>
      </c>
      <c r="I282" s="18">
        <f>IF(I281=0,0,MAX(0,I281*(1+'Debt Payoff'!D9/12)-MIN(I281*(1+'Debt Payoff'!D9/12),IF(COUNTIF(B281:H281,"&gt;0")=0,'Debt Payoff'!E9+'Debt Payoff'!E10+'Debt Payoff'!E4+'Debt Payoff'!E5+'Debt Payoff'!E8+'Debt Payoff'!E11+'Debt Payoff'!E6+'Debt Payoff'!E7+'Debt Payoff'!C2,'Debt Payoff'!E9))))</f>
        <v>0</v>
      </c>
      <c r="J282" s="18">
        <f>IF(B281=0,0,B281*'Debt Payoff'!D10/12)</f>
        <v>0</v>
      </c>
      <c r="K282" s="18">
        <f>IF(C281=0,0,C281*'Debt Payoff'!D4/12)</f>
        <v>0</v>
      </c>
      <c r="L282" s="18">
        <f>IF(D281=0,0,D281*'Debt Payoff'!D5/12)</f>
        <v>0</v>
      </c>
      <c r="M282" s="18">
        <f>IF(E281=0,0,E281*'Debt Payoff'!D8/12)</f>
        <v>0</v>
      </c>
      <c r="N282" s="18">
        <f>IF(F281=0,0,F281*'Debt Payoff'!D11/12)</f>
        <v>0</v>
      </c>
      <c r="O282" s="18">
        <f>IF(G281=0,0,G281*'Debt Payoff'!D6/12)</f>
        <v>0</v>
      </c>
      <c r="P282" s="18">
        <f>IF(H281=0,0,H281*'Debt Payoff'!D7/12)</f>
        <v>0</v>
      </c>
      <c r="Q282" s="18">
        <f>IF(I281=0,0,I281*'Debt Payoff'!D9/12)</f>
        <v>0</v>
      </c>
    </row>
    <row r="283" spans="1:17" x14ac:dyDescent="0.25">
      <c r="A283">
        <v>281</v>
      </c>
      <c r="B283" s="18">
        <f>IF(B282=0,0,MAX(0,B282*(1+'Debt Payoff'!D10/12)-MIN(B282*(1+'Debt Payoff'!D10/12),'Debt Payoff'!E10+'Debt Payoff'!C2)))</f>
        <v>0</v>
      </c>
      <c r="C283" s="18">
        <f>IF(C282=0,0,MAX(0,C282*(1+'Debt Payoff'!D4/12)-MIN(C282*(1+'Debt Payoff'!D4/12),IF(COUNTIF(B282:B282,"&gt;0")=0,'Debt Payoff'!E4+'Debt Payoff'!E10+'Debt Payoff'!C2,'Debt Payoff'!E4))))</f>
        <v>0</v>
      </c>
      <c r="D283" s="18">
        <f>IF(D282=0,0,MAX(0,D282*(1+'Debt Payoff'!D5/12)-MIN(D282*(1+'Debt Payoff'!D5/12),IF(COUNTIF(B282:C282,"&gt;0")=0,'Debt Payoff'!E5+'Debt Payoff'!E10+'Debt Payoff'!E4+'Debt Payoff'!C2,'Debt Payoff'!E5))))</f>
        <v>0</v>
      </c>
      <c r="E283" s="18">
        <f>IF(E282=0,0,MAX(0,E282*(1+'Debt Payoff'!D8/12)-MIN(E282*(1+'Debt Payoff'!D8/12),IF(COUNTIF(B282:D282,"&gt;0")=0,'Debt Payoff'!E8+'Debt Payoff'!E10+'Debt Payoff'!E4+'Debt Payoff'!E5+'Debt Payoff'!C2,'Debt Payoff'!E8))))</f>
        <v>0</v>
      </c>
      <c r="F283" s="18">
        <f>IF(F282=0,0,MAX(0,F282*(1+'Debt Payoff'!D11/12)-MIN(F282*(1+'Debt Payoff'!D11/12),IF(COUNTIF(B282:E282,"&gt;0")=0,'Debt Payoff'!E11+'Debt Payoff'!E10+'Debt Payoff'!E4+'Debt Payoff'!E5+'Debt Payoff'!E8+'Debt Payoff'!C2,'Debt Payoff'!E11))))</f>
        <v>0</v>
      </c>
      <c r="G283" s="18">
        <f>IF(G282=0,0,MAX(0,G282*(1+'Debt Payoff'!D6/12)-MIN(G282*(1+'Debt Payoff'!D6/12),IF(COUNTIF(B282:F282,"&gt;0")=0,'Debt Payoff'!E6+'Debt Payoff'!E10+'Debt Payoff'!E4+'Debt Payoff'!E5+'Debt Payoff'!E8+'Debt Payoff'!E11+'Debt Payoff'!C2,'Debt Payoff'!E6))))</f>
        <v>0</v>
      </c>
      <c r="H283" s="18">
        <f>IF(H282=0,0,MAX(0,H282*(1+'Debt Payoff'!D7/12)-MIN(H282*(1+'Debt Payoff'!D7/12),IF(COUNTIF(B282:G282,"&gt;0")=0,'Debt Payoff'!E7+'Debt Payoff'!E10+'Debt Payoff'!E4+'Debt Payoff'!E5+'Debt Payoff'!E8+'Debt Payoff'!E11+'Debt Payoff'!E6+'Debt Payoff'!C2,'Debt Payoff'!E7))))</f>
        <v>0</v>
      </c>
      <c r="I283" s="18">
        <f>IF(I282=0,0,MAX(0,I282*(1+'Debt Payoff'!D9/12)-MIN(I282*(1+'Debt Payoff'!D9/12),IF(COUNTIF(B282:H282,"&gt;0")=0,'Debt Payoff'!E9+'Debt Payoff'!E10+'Debt Payoff'!E4+'Debt Payoff'!E5+'Debt Payoff'!E8+'Debt Payoff'!E11+'Debt Payoff'!E6+'Debt Payoff'!E7+'Debt Payoff'!C2,'Debt Payoff'!E9))))</f>
        <v>0</v>
      </c>
      <c r="J283" s="18">
        <f>IF(B282=0,0,B282*'Debt Payoff'!D10/12)</f>
        <v>0</v>
      </c>
      <c r="K283" s="18">
        <f>IF(C282=0,0,C282*'Debt Payoff'!D4/12)</f>
        <v>0</v>
      </c>
      <c r="L283" s="18">
        <f>IF(D282=0,0,D282*'Debt Payoff'!D5/12)</f>
        <v>0</v>
      </c>
      <c r="M283" s="18">
        <f>IF(E282=0,0,E282*'Debt Payoff'!D8/12)</f>
        <v>0</v>
      </c>
      <c r="N283" s="18">
        <f>IF(F282=0,0,F282*'Debt Payoff'!D11/12)</f>
        <v>0</v>
      </c>
      <c r="O283" s="18">
        <f>IF(G282=0,0,G282*'Debt Payoff'!D6/12)</f>
        <v>0</v>
      </c>
      <c r="P283" s="18">
        <f>IF(H282=0,0,H282*'Debt Payoff'!D7/12)</f>
        <v>0</v>
      </c>
      <c r="Q283" s="18">
        <f>IF(I282=0,0,I282*'Debt Payoff'!D9/12)</f>
        <v>0</v>
      </c>
    </row>
    <row r="284" spans="1:17" x14ac:dyDescent="0.25">
      <c r="A284">
        <v>282</v>
      </c>
      <c r="B284" s="18">
        <f>IF(B283=0,0,MAX(0,B283*(1+'Debt Payoff'!D10/12)-MIN(B283*(1+'Debt Payoff'!D10/12),'Debt Payoff'!E10+'Debt Payoff'!C2)))</f>
        <v>0</v>
      </c>
      <c r="C284" s="18">
        <f>IF(C283=0,0,MAX(0,C283*(1+'Debt Payoff'!D4/12)-MIN(C283*(1+'Debt Payoff'!D4/12),IF(COUNTIF(B283:B283,"&gt;0")=0,'Debt Payoff'!E4+'Debt Payoff'!E10+'Debt Payoff'!C2,'Debt Payoff'!E4))))</f>
        <v>0</v>
      </c>
      <c r="D284" s="18">
        <f>IF(D283=0,0,MAX(0,D283*(1+'Debt Payoff'!D5/12)-MIN(D283*(1+'Debt Payoff'!D5/12),IF(COUNTIF(B283:C283,"&gt;0")=0,'Debt Payoff'!E5+'Debt Payoff'!E10+'Debt Payoff'!E4+'Debt Payoff'!C2,'Debt Payoff'!E5))))</f>
        <v>0</v>
      </c>
      <c r="E284" s="18">
        <f>IF(E283=0,0,MAX(0,E283*(1+'Debt Payoff'!D8/12)-MIN(E283*(1+'Debt Payoff'!D8/12),IF(COUNTIF(B283:D283,"&gt;0")=0,'Debt Payoff'!E8+'Debt Payoff'!E10+'Debt Payoff'!E4+'Debt Payoff'!E5+'Debt Payoff'!C2,'Debt Payoff'!E8))))</f>
        <v>0</v>
      </c>
      <c r="F284" s="18">
        <f>IF(F283=0,0,MAX(0,F283*(1+'Debt Payoff'!D11/12)-MIN(F283*(1+'Debt Payoff'!D11/12),IF(COUNTIF(B283:E283,"&gt;0")=0,'Debt Payoff'!E11+'Debt Payoff'!E10+'Debt Payoff'!E4+'Debt Payoff'!E5+'Debt Payoff'!E8+'Debt Payoff'!C2,'Debt Payoff'!E11))))</f>
        <v>0</v>
      </c>
      <c r="G284" s="18">
        <f>IF(G283=0,0,MAX(0,G283*(1+'Debt Payoff'!D6/12)-MIN(G283*(1+'Debt Payoff'!D6/12),IF(COUNTIF(B283:F283,"&gt;0")=0,'Debt Payoff'!E6+'Debt Payoff'!E10+'Debt Payoff'!E4+'Debt Payoff'!E5+'Debt Payoff'!E8+'Debt Payoff'!E11+'Debt Payoff'!C2,'Debt Payoff'!E6))))</f>
        <v>0</v>
      </c>
      <c r="H284" s="18">
        <f>IF(H283=0,0,MAX(0,H283*(1+'Debt Payoff'!D7/12)-MIN(H283*(1+'Debt Payoff'!D7/12),IF(COUNTIF(B283:G283,"&gt;0")=0,'Debt Payoff'!E7+'Debt Payoff'!E10+'Debt Payoff'!E4+'Debt Payoff'!E5+'Debt Payoff'!E8+'Debt Payoff'!E11+'Debt Payoff'!E6+'Debt Payoff'!C2,'Debt Payoff'!E7))))</f>
        <v>0</v>
      </c>
      <c r="I284" s="18">
        <f>IF(I283=0,0,MAX(0,I283*(1+'Debt Payoff'!D9/12)-MIN(I283*(1+'Debt Payoff'!D9/12),IF(COUNTIF(B283:H283,"&gt;0")=0,'Debt Payoff'!E9+'Debt Payoff'!E10+'Debt Payoff'!E4+'Debt Payoff'!E5+'Debt Payoff'!E8+'Debt Payoff'!E11+'Debt Payoff'!E6+'Debt Payoff'!E7+'Debt Payoff'!C2,'Debt Payoff'!E9))))</f>
        <v>0</v>
      </c>
      <c r="J284" s="18">
        <f>IF(B283=0,0,B283*'Debt Payoff'!D10/12)</f>
        <v>0</v>
      </c>
      <c r="K284" s="18">
        <f>IF(C283=0,0,C283*'Debt Payoff'!D4/12)</f>
        <v>0</v>
      </c>
      <c r="L284" s="18">
        <f>IF(D283=0,0,D283*'Debt Payoff'!D5/12)</f>
        <v>0</v>
      </c>
      <c r="M284" s="18">
        <f>IF(E283=0,0,E283*'Debt Payoff'!D8/12)</f>
        <v>0</v>
      </c>
      <c r="N284" s="18">
        <f>IF(F283=0,0,F283*'Debt Payoff'!D11/12)</f>
        <v>0</v>
      </c>
      <c r="O284" s="18">
        <f>IF(G283=0,0,G283*'Debt Payoff'!D6/12)</f>
        <v>0</v>
      </c>
      <c r="P284" s="18">
        <f>IF(H283=0,0,H283*'Debt Payoff'!D7/12)</f>
        <v>0</v>
      </c>
      <c r="Q284" s="18">
        <f>IF(I283=0,0,I283*'Debt Payoff'!D9/12)</f>
        <v>0</v>
      </c>
    </row>
    <row r="285" spans="1:17" x14ac:dyDescent="0.25">
      <c r="A285">
        <v>283</v>
      </c>
      <c r="B285" s="18">
        <f>IF(B284=0,0,MAX(0,B284*(1+'Debt Payoff'!D10/12)-MIN(B284*(1+'Debt Payoff'!D10/12),'Debt Payoff'!E10+'Debt Payoff'!C2)))</f>
        <v>0</v>
      </c>
      <c r="C285" s="18">
        <f>IF(C284=0,0,MAX(0,C284*(1+'Debt Payoff'!D4/12)-MIN(C284*(1+'Debt Payoff'!D4/12),IF(COUNTIF(B284:B284,"&gt;0")=0,'Debt Payoff'!E4+'Debt Payoff'!E10+'Debt Payoff'!C2,'Debt Payoff'!E4))))</f>
        <v>0</v>
      </c>
      <c r="D285" s="18">
        <f>IF(D284=0,0,MAX(0,D284*(1+'Debt Payoff'!D5/12)-MIN(D284*(1+'Debt Payoff'!D5/12),IF(COUNTIF(B284:C284,"&gt;0")=0,'Debt Payoff'!E5+'Debt Payoff'!E10+'Debt Payoff'!E4+'Debt Payoff'!C2,'Debt Payoff'!E5))))</f>
        <v>0</v>
      </c>
      <c r="E285" s="18">
        <f>IF(E284=0,0,MAX(0,E284*(1+'Debt Payoff'!D8/12)-MIN(E284*(1+'Debt Payoff'!D8/12),IF(COUNTIF(B284:D284,"&gt;0")=0,'Debt Payoff'!E8+'Debt Payoff'!E10+'Debt Payoff'!E4+'Debt Payoff'!E5+'Debt Payoff'!C2,'Debt Payoff'!E8))))</f>
        <v>0</v>
      </c>
      <c r="F285" s="18">
        <f>IF(F284=0,0,MAX(0,F284*(1+'Debt Payoff'!D11/12)-MIN(F284*(1+'Debt Payoff'!D11/12),IF(COUNTIF(B284:E284,"&gt;0")=0,'Debt Payoff'!E11+'Debt Payoff'!E10+'Debt Payoff'!E4+'Debt Payoff'!E5+'Debt Payoff'!E8+'Debt Payoff'!C2,'Debt Payoff'!E11))))</f>
        <v>0</v>
      </c>
      <c r="G285" s="18">
        <f>IF(G284=0,0,MAX(0,G284*(1+'Debt Payoff'!D6/12)-MIN(G284*(1+'Debt Payoff'!D6/12),IF(COUNTIF(B284:F284,"&gt;0")=0,'Debt Payoff'!E6+'Debt Payoff'!E10+'Debt Payoff'!E4+'Debt Payoff'!E5+'Debt Payoff'!E8+'Debt Payoff'!E11+'Debt Payoff'!C2,'Debt Payoff'!E6))))</f>
        <v>0</v>
      </c>
      <c r="H285" s="18">
        <f>IF(H284=0,0,MAX(0,H284*(1+'Debt Payoff'!D7/12)-MIN(H284*(1+'Debt Payoff'!D7/12),IF(COUNTIF(B284:G284,"&gt;0")=0,'Debt Payoff'!E7+'Debt Payoff'!E10+'Debt Payoff'!E4+'Debt Payoff'!E5+'Debt Payoff'!E8+'Debt Payoff'!E11+'Debt Payoff'!E6+'Debt Payoff'!C2,'Debt Payoff'!E7))))</f>
        <v>0</v>
      </c>
      <c r="I285" s="18">
        <f>IF(I284=0,0,MAX(0,I284*(1+'Debt Payoff'!D9/12)-MIN(I284*(1+'Debt Payoff'!D9/12),IF(COUNTIF(B284:H284,"&gt;0")=0,'Debt Payoff'!E9+'Debt Payoff'!E10+'Debt Payoff'!E4+'Debt Payoff'!E5+'Debt Payoff'!E8+'Debt Payoff'!E11+'Debt Payoff'!E6+'Debt Payoff'!E7+'Debt Payoff'!C2,'Debt Payoff'!E9))))</f>
        <v>0</v>
      </c>
      <c r="J285" s="18">
        <f>IF(B284=0,0,B284*'Debt Payoff'!D10/12)</f>
        <v>0</v>
      </c>
      <c r="K285" s="18">
        <f>IF(C284=0,0,C284*'Debt Payoff'!D4/12)</f>
        <v>0</v>
      </c>
      <c r="L285" s="18">
        <f>IF(D284=0,0,D284*'Debt Payoff'!D5/12)</f>
        <v>0</v>
      </c>
      <c r="M285" s="18">
        <f>IF(E284=0,0,E284*'Debt Payoff'!D8/12)</f>
        <v>0</v>
      </c>
      <c r="N285" s="18">
        <f>IF(F284=0,0,F284*'Debt Payoff'!D11/12)</f>
        <v>0</v>
      </c>
      <c r="O285" s="18">
        <f>IF(G284=0,0,G284*'Debt Payoff'!D6/12)</f>
        <v>0</v>
      </c>
      <c r="P285" s="18">
        <f>IF(H284=0,0,H284*'Debt Payoff'!D7/12)</f>
        <v>0</v>
      </c>
      <c r="Q285" s="18">
        <f>IF(I284=0,0,I284*'Debt Payoff'!D9/12)</f>
        <v>0</v>
      </c>
    </row>
    <row r="286" spans="1:17" x14ac:dyDescent="0.25">
      <c r="A286">
        <v>284</v>
      </c>
      <c r="B286" s="18">
        <f>IF(B285=0,0,MAX(0,B285*(1+'Debt Payoff'!D10/12)-MIN(B285*(1+'Debt Payoff'!D10/12),'Debt Payoff'!E10+'Debt Payoff'!C2)))</f>
        <v>0</v>
      </c>
      <c r="C286" s="18">
        <f>IF(C285=0,0,MAX(0,C285*(1+'Debt Payoff'!D4/12)-MIN(C285*(1+'Debt Payoff'!D4/12),IF(COUNTIF(B285:B285,"&gt;0")=0,'Debt Payoff'!E4+'Debt Payoff'!E10+'Debt Payoff'!C2,'Debt Payoff'!E4))))</f>
        <v>0</v>
      </c>
      <c r="D286" s="18">
        <f>IF(D285=0,0,MAX(0,D285*(1+'Debt Payoff'!D5/12)-MIN(D285*(1+'Debt Payoff'!D5/12),IF(COUNTIF(B285:C285,"&gt;0")=0,'Debt Payoff'!E5+'Debt Payoff'!E10+'Debt Payoff'!E4+'Debt Payoff'!C2,'Debt Payoff'!E5))))</f>
        <v>0</v>
      </c>
      <c r="E286" s="18">
        <f>IF(E285=0,0,MAX(0,E285*(1+'Debt Payoff'!D8/12)-MIN(E285*(1+'Debt Payoff'!D8/12),IF(COUNTIF(B285:D285,"&gt;0")=0,'Debt Payoff'!E8+'Debt Payoff'!E10+'Debt Payoff'!E4+'Debt Payoff'!E5+'Debt Payoff'!C2,'Debt Payoff'!E8))))</f>
        <v>0</v>
      </c>
      <c r="F286" s="18">
        <f>IF(F285=0,0,MAX(0,F285*(1+'Debt Payoff'!D11/12)-MIN(F285*(1+'Debt Payoff'!D11/12),IF(COUNTIF(B285:E285,"&gt;0")=0,'Debt Payoff'!E11+'Debt Payoff'!E10+'Debt Payoff'!E4+'Debt Payoff'!E5+'Debt Payoff'!E8+'Debt Payoff'!C2,'Debt Payoff'!E11))))</f>
        <v>0</v>
      </c>
      <c r="G286" s="18">
        <f>IF(G285=0,0,MAX(0,G285*(1+'Debt Payoff'!D6/12)-MIN(G285*(1+'Debt Payoff'!D6/12),IF(COUNTIF(B285:F285,"&gt;0")=0,'Debt Payoff'!E6+'Debt Payoff'!E10+'Debt Payoff'!E4+'Debt Payoff'!E5+'Debt Payoff'!E8+'Debt Payoff'!E11+'Debt Payoff'!C2,'Debt Payoff'!E6))))</f>
        <v>0</v>
      </c>
      <c r="H286" s="18">
        <f>IF(H285=0,0,MAX(0,H285*(1+'Debt Payoff'!D7/12)-MIN(H285*(1+'Debt Payoff'!D7/12),IF(COUNTIF(B285:G285,"&gt;0")=0,'Debt Payoff'!E7+'Debt Payoff'!E10+'Debt Payoff'!E4+'Debt Payoff'!E5+'Debt Payoff'!E8+'Debt Payoff'!E11+'Debt Payoff'!E6+'Debt Payoff'!C2,'Debt Payoff'!E7))))</f>
        <v>0</v>
      </c>
      <c r="I286" s="18">
        <f>IF(I285=0,0,MAX(0,I285*(1+'Debt Payoff'!D9/12)-MIN(I285*(1+'Debt Payoff'!D9/12),IF(COUNTIF(B285:H285,"&gt;0")=0,'Debt Payoff'!E9+'Debt Payoff'!E10+'Debt Payoff'!E4+'Debt Payoff'!E5+'Debt Payoff'!E8+'Debt Payoff'!E11+'Debt Payoff'!E6+'Debt Payoff'!E7+'Debt Payoff'!C2,'Debt Payoff'!E9))))</f>
        <v>0</v>
      </c>
      <c r="J286" s="18">
        <f>IF(B285=0,0,B285*'Debt Payoff'!D10/12)</f>
        <v>0</v>
      </c>
      <c r="K286" s="18">
        <f>IF(C285=0,0,C285*'Debt Payoff'!D4/12)</f>
        <v>0</v>
      </c>
      <c r="L286" s="18">
        <f>IF(D285=0,0,D285*'Debt Payoff'!D5/12)</f>
        <v>0</v>
      </c>
      <c r="M286" s="18">
        <f>IF(E285=0,0,E285*'Debt Payoff'!D8/12)</f>
        <v>0</v>
      </c>
      <c r="N286" s="18">
        <f>IF(F285=0,0,F285*'Debt Payoff'!D11/12)</f>
        <v>0</v>
      </c>
      <c r="O286" s="18">
        <f>IF(G285=0,0,G285*'Debt Payoff'!D6/12)</f>
        <v>0</v>
      </c>
      <c r="P286" s="18">
        <f>IF(H285=0,0,H285*'Debt Payoff'!D7/12)</f>
        <v>0</v>
      </c>
      <c r="Q286" s="18">
        <f>IF(I285=0,0,I285*'Debt Payoff'!D9/12)</f>
        <v>0</v>
      </c>
    </row>
    <row r="287" spans="1:17" x14ac:dyDescent="0.25">
      <c r="A287">
        <v>285</v>
      </c>
      <c r="B287" s="18">
        <f>IF(B286=0,0,MAX(0,B286*(1+'Debt Payoff'!D10/12)-MIN(B286*(1+'Debt Payoff'!D10/12),'Debt Payoff'!E10+'Debt Payoff'!C2)))</f>
        <v>0</v>
      </c>
      <c r="C287" s="18">
        <f>IF(C286=0,0,MAX(0,C286*(1+'Debt Payoff'!D4/12)-MIN(C286*(1+'Debt Payoff'!D4/12),IF(COUNTIF(B286:B286,"&gt;0")=0,'Debt Payoff'!E4+'Debt Payoff'!E10+'Debt Payoff'!C2,'Debt Payoff'!E4))))</f>
        <v>0</v>
      </c>
      <c r="D287" s="18">
        <f>IF(D286=0,0,MAX(0,D286*(1+'Debt Payoff'!D5/12)-MIN(D286*(1+'Debt Payoff'!D5/12),IF(COUNTIF(B286:C286,"&gt;0")=0,'Debt Payoff'!E5+'Debt Payoff'!E10+'Debt Payoff'!E4+'Debt Payoff'!C2,'Debt Payoff'!E5))))</f>
        <v>0</v>
      </c>
      <c r="E287" s="18">
        <f>IF(E286=0,0,MAX(0,E286*(1+'Debt Payoff'!D8/12)-MIN(E286*(1+'Debt Payoff'!D8/12),IF(COUNTIF(B286:D286,"&gt;0")=0,'Debt Payoff'!E8+'Debt Payoff'!E10+'Debt Payoff'!E4+'Debt Payoff'!E5+'Debt Payoff'!C2,'Debt Payoff'!E8))))</f>
        <v>0</v>
      </c>
      <c r="F287" s="18">
        <f>IF(F286=0,0,MAX(0,F286*(1+'Debt Payoff'!D11/12)-MIN(F286*(1+'Debt Payoff'!D11/12),IF(COUNTIF(B286:E286,"&gt;0")=0,'Debt Payoff'!E11+'Debt Payoff'!E10+'Debt Payoff'!E4+'Debt Payoff'!E5+'Debt Payoff'!E8+'Debt Payoff'!C2,'Debt Payoff'!E11))))</f>
        <v>0</v>
      </c>
      <c r="G287" s="18">
        <f>IF(G286=0,0,MAX(0,G286*(1+'Debt Payoff'!D6/12)-MIN(G286*(1+'Debt Payoff'!D6/12),IF(COUNTIF(B286:F286,"&gt;0")=0,'Debt Payoff'!E6+'Debt Payoff'!E10+'Debt Payoff'!E4+'Debt Payoff'!E5+'Debt Payoff'!E8+'Debt Payoff'!E11+'Debt Payoff'!C2,'Debt Payoff'!E6))))</f>
        <v>0</v>
      </c>
      <c r="H287" s="18">
        <f>IF(H286=0,0,MAX(0,H286*(1+'Debt Payoff'!D7/12)-MIN(H286*(1+'Debt Payoff'!D7/12),IF(COUNTIF(B286:G286,"&gt;0")=0,'Debt Payoff'!E7+'Debt Payoff'!E10+'Debt Payoff'!E4+'Debt Payoff'!E5+'Debt Payoff'!E8+'Debt Payoff'!E11+'Debt Payoff'!E6+'Debt Payoff'!C2,'Debt Payoff'!E7))))</f>
        <v>0</v>
      </c>
      <c r="I287" s="18">
        <f>IF(I286=0,0,MAX(0,I286*(1+'Debt Payoff'!D9/12)-MIN(I286*(1+'Debt Payoff'!D9/12),IF(COUNTIF(B286:H286,"&gt;0")=0,'Debt Payoff'!E9+'Debt Payoff'!E10+'Debt Payoff'!E4+'Debt Payoff'!E5+'Debt Payoff'!E8+'Debt Payoff'!E11+'Debt Payoff'!E6+'Debt Payoff'!E7+'Debt Payoff'!C2,'Debt Payoff'!E9))))</f>
        <v>0</v>
      </c>
      <c r="J287" s="18">
        <f>IF(B286=0,0,B286*'Debt Payoff'!D10/12)</f>
        <v>0</v>
      </c>
      <c r="K287" s="18">
        <f>IF(C286=0,0,C286*'Debt Payoff'!D4/12)</f>
        <v>0</v>
      </c>
      <c r="L287" s="18">
        <f>IF(D286=0,0,D286*'Debt Payoff'!D5/12)</f>
        <v>0</v>
      </c>
      <c r="M287" s="18">
        <f>IF(E286=0,0,E286*'Debt Payoff'!D8/12)</f>
        <v>0</v>
      </c>
      <c r="N287" s="18">
        <f>IF(F286=0,0,F286*'Debt Payoff'!D11/12)</f>
        <v>0</v>
      </c>
      <c r="O287" s="18">
        <f>IF(G286=0,0,G286*'Debt Payoff'!D6/12)</f>
        <v>0</v>
      </c>
      <c r="P287" s="18">
        <f>IF(H286=0,0,H286*'Debt Payoff'!D7/12)</f>
        <v>0</v>
      </c>
      <c r="Q287" s="18">
        <f>IF(I286=0,0,I286*'Debt Payoff'!D9/12)</f>
        <v>0</v>
      </c>
    </row>
    <row r="288" spans="1:17" x14ac:dyDescent="0.25">
      <c r="A288">
        <v>286</v>
      </c>
      <c r="B288" s="18">
        <f>IF(B287=0,0,MAX(0,B287*(1+'Debt Payoff'!D10/12)-MIN(B287*(1+'Debt Payoff'!D10/12),'Debt Payoff'!E10+'Debt Payoff'!C2)))</f>
        <v>0</v>
      </c>
      <c r="C288" s="18">
        <f>IF(C287=0,0,MAX(0,C287*(1+'Debt Payoff'!D4/12)-MIN(C287*(1+'Debt Payoff'!D4/12),IF(COUNTIF(B287:B287,"&gt;0")=0,'Debt Payoff'!E4+'Debt Payoff'!E10+'Debt Payoff'!C2,'Debt Payoff'!E4))))</f>
        <v>0</v>
      </c>
      <c r="D288" s="18">
        <f>IF(D287=0,0,MAX(0,D287*(1+'Debt Payoff'!D5/12)-MIN(D287*(1+'Debt Payoff'!D5/12),IF(COUNTIF(B287:C287,"&gt;0")=0,'Debt Payoff'!E5+'Debt Payoff'!E10+'Debt Payoff'!E4+'Debt Payoff'!C2,'Debt Payoff'!E5))))</f>
        <v>0</v>
      </c>
      <c r="E288" s="18">
        <f>IF(E287=0,0,MAX(0,E287*(1+'Debt Payoff'!D8/12)-MIN(E287*(1+'Debt Payoff'!D8/12),IF(COUNTIF(B287:D287,"&gt;0")=0,'Debt Payoff'!E8+'Debt Payoff'!E10+'Debt Payoff'!E4+'Debt Payoff'!E5+'Debt Payoff'!C2,'Debt Payoff'!E8))))</f>
        <v>0</v>
      </c>
      <c r="F288" s="18">
        <f>IF(F287=0,0,MAX(0,F287*(1+'Debt Payoff'!D11/12)-MIN(F287*(1+'Debt Payoff'!D11/12),IF(COUNTIF(B287:E287,"&gt;0")=0,'Debt Payoff'!E11+'Debt Payoff'!E10+'Debt Payoff'!E4+'Debt Payoff'!E5+'Debt Payoff'!E8+'Debt Payoff'!C2,'Debt Payoff'!E11))))</f>
        <v>0</v>
      </c>
      <c r="G288" s="18">
        <f>IF(G287=0,0,MAX(0,G287*(1+'Debt Payoff'!D6/12)-MIN(G287*(1+'Debt Payoff'!D6/12),IF(COUNTIF(B287:F287,"&gt;0")=0,'Debt Payoff'!E6+'Debt Payoff'!E10+'Debt Payoff'!E4+'Debt Payoff'!E5+'Debt Payoff'!E8+'Debt Payoff'!E11+'Debt Payoff'!C2,'Debt Payoff'!E6))))</f>
        <v>0</v>
      </c>
      <c r="H288" s="18">
        <f>IF(H287=0,0,MAX(0,H287*(1+'Debt Payoff'!D7/12)-MIN(H287*(1+'Debt Payoff'!D7/12),IF(COUNTIF(B287:G287,"&gt;0")=0,'Debt Payoff'!E7+'Debt Payoff'!E10+'Debt Payoff'!E4+'Debt Payoff'!E5+'Debt Payoff'!E8+'Debt Payoff'!E11+'Debt Payoff'!E6+'Debt Payoff'!C2,'Debt Payoff'!E7))))</f>
        <v>0</v>
      </c>
      <c r="I288" s="18">
        <f>IF(I287=0,0,MAX(0,I287*(1+'Debt Payoff'!D9/12)-MIN(I287*(1+'Debt Payoff'!D9/12),IF(COUNTIF(B287:H287,"&gt;0")=0,'Debt Payoff'!E9+'Debt Payoff'!E10+'Debt Payoff'!E4+'Debt Payoff'!E5+'Debt Payoff'!E8+'Debt Payoff'!E11+'Debt Payoff'!E6+'Debt Payoff'!E7+'Debt Payoff'!C2,'Debt Payoff'!E9))))</f>
        <v>0</v>
      </c>
      <c r="J288" s="18">
        <f>IF(B287=0,0,B287*'Debt Payoff'!D10/12)</f>
        <v>0</v>
      </c>
      <c r="K288" s="18">
        <f>IF(C287=0,0,C287*'Debt Payoff'!D4/12)</f>
        <v>0</v>
      </c>
      <c r="L288" s="18">
        <f>IF(D287=0,0,D287*'Debt Payoff'!D5/12)</f>
        <v>0</v>
      </c>
      <c r="M288" s="18">
        <f>IF(E287=0,0,E287*'Debt Payoff'!D8/12)</f>
        <v>0</v>
      </c>
      <c r="N288" s="18">
        <f>IF(F287=0,0,F287*'Debt Payoff'!D11/12)</f>
        <v>0</v>
      </c>
      <c r="O288" s="18">
        <f>IF(G287=0,0,G287*'Debt Payoff'!D6/12)</f>
        <v>0</v>
      </c>
      <c r="P288" s="18">
        <f>IF(H287=0,0,H287*'Debt Payoff'!D7/12)</f>
        <v>0</v>
      </c>
      <c r="Q288" s="18">
        <f>IF(I287=0,0,I287*'Debt Payoff'!D9/12)</f>
        <v>0</v>
      </c>
    </row>
    <row r="289" spans="1:17" x14ac:dyDescent="0.25">
      <c r="A289">
        <v>287</v>
      </c>
      <c r="B289" s="18">
        <f>IF(B288=0,0,MAX(0,B288*(1+'Debt Payoff'!D10/12)-MIN(B288*(1+'Debt Payoff'!D10/12),'Debt Payoff'!E10+'Debt Payoff'!C2)))</f>
        <v>0</v>
      </c>
      <c r="C289" s="18">
        <f>IF(C288=0,0,MAX(0,C288*(1+'Debt Payoff'!D4/12)-MIN(C288*(1+'Debt Payoff'!D4/12),IF(COUNTIF(B288:B288,"&gt;0")=0,'Debt Payoff'!E4+'Debt Payoff'!E10+'Debt Payoff'!C2,'Debt Payoff'!E4))))</f>
        <v>0</v>
      </c>
      <c r="D289" s="18">
        <f>IF(D288=0,0,MAX(0,D288*(1+'Debt Payoff'!D5/12)-MIN(D288*(1+'Debt Payoff'!D5/12),IF(COUNTIF(B288:C288,"&gt;0")=0,'Debt Payoff'!E5+'Debt Payoff'!E10+'Debt Payoff'!E4+'Debt Payoff'!C2,'Debt Payoff'!E5))))</f>
        <v>0</v>
      </c>
      <c r="E289" s="18">
        <f>IF(E288=0,0,MAX(0,E288*(1+'Debt Payoff'!D8/12)-MIN(E288*(1+'Debt Payoff'!D8/12),IF(COUNTIF(B288:D288,"&gt;0")=0,'Debt Payoff'!E8+'Debt Payoff'!E10+'Debt Payoff'!E4+'Debt Payoff'!E5+'Debt Payoff'!C2,'Debt Payoff'!E8))))</f>
        <v>0</v>
      </c>
      <c r="F289" s="18">
        <f>IF(F288=0,0,MAX(0,F288*(1+'Debt Payoff'!D11/12)-MIN(F288*(1+'Debt Payoff'!D11/12),IF(COUNTIF(B288:E288,"&gt;0")=0,'Debt Payoff'!E11+'Debt Payoff'!E10+'Debt Payoff'!E4+'Debt Payoff'!E5+'Debt Payoff'!E8+'Debt Payoff'!C2,'Debt Payoff'!E11))))</f>
        <v>0</v>
      </c>
      <c r="G289" s="18">
        <f>IF(G288=0,0,MAX(0,G288*(1+'Debt Payoff'!D6/12)-MIN(G288*(1+'Debt Payoff'!D6/12),IF(COUNTIF(B288:F288,"&gt;0")=0,'Debt Payoff'!E6+'Debt Payoff'!E10+'Debt Payoff'!E4+'Debt Payoff'!E5+'Debt Payoff'!E8+'Debt Payoff'!E11+'Debt Payoff'!C2,'Debt Payoff'!E6))))</f>
        <v>0</v>
      </c>
      <c r="H289" s="18">
        <f>IF(H288=0,0,MAX(0,H288*(1+'Debt Payoff'!D7/12)-MIN(H288*(1+'Debt Payoff'!D7/12),IF(COUNTIF(B288:G288,"&gt;0")=0,'Debt Payoff'!E7+'Debt Payoff'!E10+'Debt Payoff'!E4+'Debt Payoff'!E5+'Debt Payoff'!E8+'Debt Payoff'!E11+'Debt Payoff'!E6+'Debt Payoff'!C2,'Debt Payoff'!E7))))</f>
        <v>0</v>
      </c>
      <c r="I289" s="18">
        <f>IF(I288=0,0,MAX(0,I288*(1+'Debt Payoff'!D9/12)-MIN(I288*(1+'Debt Payoff'!D9/12),IF(COUNTIF(B288:H288,"&gt;0")=0,'Debt Payoff'!E9+'Debt Payoff'!E10+'Debt Payoff'!E4+'Debt Payoff'!E5+'Debt Payoff'!E8+'Debt Payoff'!E11+'Debt Payoff'!E6+'Debt Payoff'!E7+'Debt Payoff'!C2,'Debt Payoff'!E9))))</f>
        <v>0</v>
      </c>
      <c r="J289" s="18">
        <f>IF(B288=0,0,B288*'Debt Payoff'!D10/12)</f>
        <v>0</v>
      </c>
      <c r="K289" s="18">
        <f>IF(C288=0,0,C288*'Debt Payoff'!D4/12)</f>
        <v>0</v>
      </c>
      <c r="L289" s="18">
        <f>IF(D288=0,0,D288*'Debt Payoff'!D5/12)</f>
        <v>0</v>
      </c>
      <c r="M289" s="18">
        <f>IF(E288=0,0,E288*'Debt Payoff'!D8/12)</f>
        <v>0</v>
      </c>
      <c r="N289" s="18">
        <f>IF(F288=0,0,F288*'Debt Payoff'!D11/12)</f>
        <v>0</v>
      </c>
      <c r="O289" s="18">
        <f>IF(G288=0,0,G288*'Debt Payoff'!D6/12)</f>
        <v>0</v>
      </c>
      <c r="P289" s="18">
        <f>IF(H288=0,0,H288*'Debt Payoff'!D7/12)</f>
        <v>0</v>
      </c>
      <c r="Q289" s="18">
        <f>IF(I288=0,0,I288*'Debt Payoff'!D9/12)</f>
        <v>0</v>
      </c>
    </row>
    <row r="290" spans="1:17" x14ac:dyDescent="0.25">
      <c r="A290">
        <v>288</v>
      </c>
      <c r="B290" s="18">
        <f>IF(B289=0,0,MAX(0,B289*(1+'Debt Payoff'!D10/12)-MIN(B289*(1+'Debt Payoff'!D10/12),'Debt Payoff'!E10+'Debt Payoff'!C2)))</f>
        <v>0</v>
      </c>
      <c r="C290" s="18">
        <f>IF(C289=0,0,MAX(0,C289*(1+'Debt Payoff'!D4/12)-MIN(C289*(1+'Debt Payoff'!D4/12),IF(COUNTIF(B289:B289,"&gt;0")=0,'Debt Payoff'!E4+'Debt Payoff'!E10+'Debt Payoff'!C2,'Debt Payoff'!E4))))</f>
        <v>0</v>
      </c>
      <c r="D290" s="18">
        <f>IF(D289=0,0,MAX(0,D289*(1+'Debt Payoff'!D5/12)-MIN(D289*(1+'Debt Payoff'!D5/12),IF(COUNTIF(B289:C289,"&gt;0")=0,'Debt Payoff'!E5+'Debt Payoff'!E10+'Debt Payoff'!E4+'Debt Payoff'!C2,'Debt Payoff'!E5))))</f>
        <v>0</v>
      </c>
      <c r="E290" s="18">
        <f>IF(E289=0,0,MAX(0,E289*(1+'Debt Payoff'!D8/12)-MIN(E289*(1+'Debt Payoff'!D8/12),IF(COUNTIF(B289:D289,"&gt;0")=0,'Debt Payoff'!E8+'Debt Payoff'!E10+'Debt Payoff'!E4+'Debt Payoff'!E5+'Debt Payoff'!C2,'Debt Payoff'!E8))))</f>
        <v>0</v>
      </c>
      <c r="F290" s="18">
        <f>IF(F289=0,0,MAX(0,F289*(1+'Debt Payoff'!D11/12)-MIN(F289*(1+'Debt Payoff'!D11/12),IF(COUNTIF(B289:E289,"&gt;0")=0,'Debt Payoff'!E11+'Debt Payoff'!E10+'Debt Payoff'!E4+'Debt Payoff'!E5+'Debt Payoff'!E8+'Debt Payoff'!C2,'Debt Payoff'!E11))))</f>
        <v>0</v>
      </c>
      <c r="G290" s="18">
        <f>IF(G289=0,0,MAX(0,G289*(1+'Debt Payoff'!D6/12)-MIN(G289*(1+'Debt Payoff'!D6/12),IF(COUNTIF(B289:F289,"&gt;0")=0,'Debt Payoff'!E6+'Debt Payoff'!E10+'Debt Payoff'!E4+'Debt Payoff'!E5+'Debt Payoff'!E8+'Debt Payoff'!E11+'Debt Payoff'!C2,'Debt Payoff'!E6))))</f>
        <v>0</v>
      </c>
      <c r="H290" s="18">
        <f>IF(H289=0,0,MAX(0,H289*(1+'Debt Payoff'!D7/12)-MIN(H289*(1+'Debt Payoff'!D7/12),IF(COUNTIF(B289:G289,"&gt;0")=0,'Debt Payoff'!E7+'Debt Payoff'!E10+'Debt Payoff'!E4+'Debt Payoff'!E5+'Debt Payoff'!E8+'Debt Payoff'!E11+'Debt Payoff'!E6+'Debt Payoff'!C2,'Debt Payoff'!E7))))</f>
        <v>0</v>
      </c>
      <c r="I290" s="18">
        <f>IF(I289=0,0,MAX(0,I289*(1+'Debt Payoff'!D9/12)-MIN(I289*(1+'Debt Payoff'!D9/12),IF(COUNTIF(B289:H289,"&gt;0")=0,'Debt Payoff'!E9+'Debt Payoff'!E10+'Debt Payoff'!E4+'Debt Payoff'!E5+'Debt Payoff'!E8+'Debt Payoff'!E11+'Debt Payoff'!E6+'Debt Payoff'!E7+'Debt Payoff'!C2,'Debt Payoff'!E9))))</f>
        <v>0</v>
      </c>
      <c r="J290" s="18">
        <f>IF(B289=0,0,B289*'Debt Payoff'!D10/12)</f>
        <v>0</v>
      </c>
      <c r="K290" s="18">
        <f>IF(C289=0,0,C289*'Debt Payoff'!D4/12)</f>
        <v>0</v>
      </c>
      <c r="L290" s="18">
        <f>IF(D289=0,0,D289*'Debt Payoff'!D5/12)</f>
        <v>0</v>
      </c>
      <c r="M290" s="18">
        <f>IF(E289=0,0,E289*'Debt Payoff'!D8/12)</f>
        <v>0</v>
      </c>
      <c r="N290" s="18">
        <f>IF(F289=0,0,F289*'Debt Payoff'!D11/12)</f>
        <v>0</v>
      </c>
      <c r="O290" s="18">
        <f>IF(G289=0,0,G289*'Debt Payoff'!D6/12)</f>
        <v>0</v>
      </c>
      <c r="P290" s="18">
        <f>IF(H289=0,0,H289*'Debt Payoff'!D7/12)</f>
        <v>0</v>
      </c>
      <c r="Q290" s="18">
        <f>IF(I289=0,0,I289*'Debt Payoff'!D9/12)</f>
        <v>0</v>
      </c>
    </row>
    <row r="291" spans="1:17" x14ac:dyDescent="0.25">
      <c r="A291">
        <v>289</v>
      </c>
      <c r="B291" s="18">
        <f>IF(B290=0,0,MAX(0,B290*(1+'Debt Payoff'!D10/12)-MIN(B290*(1+'Debt Payoff'!D10/12),'Debt Payoff'!E10+'Debt Payoff'!C2)))</f>
        <v>0</v>
      </c>
      <c r="C291" s="18">
        <f>IF(C290=0,0,MAX(0,C290*(1+'Debt Payoff'!D4/12)-MIN(C290*(1+'Debt Payoff'!D4/12),IF(COUNTIF(B290:B290,"&gt;0")=0,'Debt Payoff'!E4+'Debt Payoff'!E10+'Debt Payoff'!C2,'Debt Payoff'!E4))))</f>
        <v>0</v>
      </c>
      <c r="D291" s="18">
        <f>IF(D290=0,0,MAX(0,D290*(1+'Debt Payoff'!D5/12)-MIN(D290*(1+'Debt Payoff'!D5/12),IF(COUNTIF(B290:C290,"&gt;0")=0,'Debt Payoff'!E5+'Debt Payoff'!E10+'Debt Payoff'!E4+'Debt Payoff'!C2,'Debt Payoff'!E5))))</f>
        <v>0</v>
      </c>
      <c r="E291" s="18">
        <f>IF(E290=0,0,MAX(0,E290*(1+'Debt Payoff'!D8/12)-MIN(E290*(1+'Debt Payoff'!D8/12),IF(COUNTIF(B290:D290,"&gt;0")=0,'Debt Payoff'!E8+'Debt Payoff'!E10+'Debt Payoff'!E4+'Debt Payoff'!E5+'Debt Payoff'!C2,'Debt Payoff'!E8))))</f>
        <v>0</v>
      </c>
      <c r="F291" s="18">
        <f>IF(F290=0,0,MAX(0,F290*(1+'Debt Payoff'!D11/12)-MIN(F290*(1+'Debt Payoff'!D11/12),IF(COUNTIF(B290:E290,"&gt;0")=0,'Debt Payoff'!E11+'Debt Payoff'!E10+'Debt Payoff'!E4+'Debt Payoff'!E5+'Debt Payoff'!E8+'Debt Payoff'!C2,'Debt Payoff'!E11))))</f>
        <v>0</v>
      </c>
      <c r="G291" s="18">
        <f>IF(G290=0,0,MAX(0,G290*(1+'Debt Payoff'!D6/12)-MIN(G290*(1+'Debt Payoff'!D6/12),IF(COUNTIF(B290:F290,"&gt;0")=0,'Debt Payoff'!E6+'Debt Payoff'!E10+'Debt Payoff'!E4+'Debt Payoff'!E5+'Debt Payoff'!E8+'Debt Payoff'!E11+'Debt Payoff'!C2,'Debt Payoff'!E6))))</f>
        <v>0</v>
      </c>
      <c r="H291" s="18">
        <f>IF(H290=0,0,MAX(0,H290*(1+'Debt Payoff'!D7/12)-MIN(H290*(1+'Debt Payoff'!D7/12),IF(COUNTIF(B290:G290,"&gt;0")=0,'Debt Payoff'!E7+'Debt Payoff'!E10+'Debt Payoff'!E4+'Debt Payoff'!E5+'Debt Payoff'!E8+'Debt Payoff'!E11+'Debt Payoff'!E6+'Debt Payoff'!C2,'Debt Payoff'!E7))))</f>
        <v>0</v>
      </c>
      <c r="I291" s="18">
        <f>IF(I290=0,0,MAX(0,I290*(1+'Debt Payoff'!D9/12)-MIN(I290*(1+'Debt Payoff'!D9/12),IF(COUNTIF(B290:H290,"&gt;0")=0,'Debt Payoff'!E9+'Debt Payoff'!E10+'Debt Payoff'!E4+'Debt Payoff'!E5+'Debt Payoff'!E8+'Debt Payoff'!E11+'Debt Payoff'!E6+'Debt Payoff'!E7+'Debt Payoff'!C2,'Debt Payoff'!E9))))</f>
        <v>0</v>
      </c>
      <c r="J291" s="18">
        <f>IF(B290=0,0,B290*'Debt Payoff'!D10/12)</f>
        <v>0</v>
      </c>
      <c r="K291" s="18">
        <f>IF(C290=0,0,C290*'Debt Payoff'!D4/12)</f>
        <v>0</v>
      </c>
      <c r="L291" s="18">
        <f>IF(D290=0,0,D290*'Debt Payoff'!D5/12)</f>
        <v>0</v>
      </c>
      <c r="M291" s="18">
        <f>IF(E290=0,0,E290*'Debt Payoff'!D8/12)</f>
        <v>0</v>
      </c>
      <c r="N291" s="18">
        <f>IF(F290=0,0,F290*'Debt Payoff'!D11/12)</f>
        <v>0</v>
      </c>
      <c r="O291" s="18">
        <f>IF(G290=0,0,G290*'Debt Payoff'!D6/12)</f>
        <v>0</v>
      </c>
      <c r="P291" s="18">
        <f>IF(H290=0,0,H290*'Debt Payoff'!D7/12)</f>
        <v>0</v>
      </c>
      <c r="Q291" s="18">
        <f>IF(I290=0,0,I290*'Debt Payoff'!D9/12)</f>
        <v>0</v>
      </c>
    </row>
    <row r="292" spans="1:17" x14ac:dyDescent="0.25">
      <c r="A292">
        <v>290</v>
      </c>
      <c r="B292" s="18">
        <f>IF(B291=0,0,MAX(0,B291*(1+'Debt Payoff'!D10/12)-MIN(B291*(1+'Debt Payoff'!D10/12),'Debt Payoff'!E10+'Debt Payoff'!C2)))</f>
        <v>0</v>
      </c>
      <c r="C292" s="18">
        <f>IF(C291=0,0,MAX(0,C291*(1+'Debt Payoff'!D4/12)-MIN(C291*(1+'Debt Payoff'!D4/12),IF(COUNTIF(B291:B291,"&gt;0")=0,'Debt Payoff'!E4+'Debt Payoff'!E10+'Debt Payoff'!C2,'Debt Payoff'!E4))))</f>
        <v>0</v>
      </c>
      <c r="D292" s="18">
        <f>IF(D291=0,0,MAX(0,D291*(1+'Debt Payoff'!D5/12)-MIN(D291*(1+'Debt Payoff'!D5/12),IF(COUNTIF(B291:C291,"&gt;0")=0,'Debt Payoff'!E5+'Debt Payoff'!E10+'Debt Payoff'!E4+'Debt Payoff'!C2,'Debt Payoff'!E5))))</f>
        <v>0</v>
      </c>
      <c r="E292" s="18">
        <f>IF(E291=0,0,MAX(0,E291*(1+'Debt Payoff'!D8/12)-MIN(E291*(1+'Debt Payoff'!D8/12),IF(COUNTIF(B291:D291,"&gt;0")=0,'Debt Payoff'!E8+'Debt Payoff'!E10+'Debt Payoff'!E4+'Debt Payoff'!E5+'Debt Payoff'!C2,'Debt Payoff'!E8))))</f>
        <v>0</v>
      </c>
      <c r="F292" s="18">
        <f>IF(F291=0,0,MAX(0,F291*(1+'Debt Payoff'!D11/12)-MIN(F291*(1+'Debt Payoff'!D11/12),IF(COUNTIF(B291:E291,"&gt;0")=0,'Debt Payoff'!E11+'Debt Payoff'!E10+'Debt Payoff'!E4+'Debt Payoff'!E5+'Debt Payoff'!E8+'Debt Payoff'!C2,'Debt Payoff'!E11))))</f>
        <v>0</v>
      </c>
      <c r="G292" s="18">
        <f>IF(G291=0,0,MAX(0,G291*(1+'Debt Payoff'!D6/12)-MIN(G291*(1+'Debt Payoff'!D6/12),IF(COUNTIF(B291:F291,"&gt;0")=0,'Debt Payoff'!E6+'Debt Payoff'!E10+'Debt Payoff'!E4+'Debt Payoff'!E5+'Debt Payoff'!E8+'Debt Payoff'!E11+'Debt Payoff'!C2,'Debt Payoff'!E6))))</f>
        <v>0</v>
      </c>
      <c r="H292" s="18">
        <f>IF(H291=0,0,MAX(0,H291*(1+'Debt Payoff'!D7/12)-MIN(H291*(1+'Debt Payoff'!D7/12),IF(COUNTIF(B291:G291,"&gt;0")=0,'Debt Payoff'!E7+'Debt Payoff'!E10+'Debt Payoff'!E4+'Debt Payoff'!E5+'Debt Payoff'!E8+'Debt Payoff'!E11+'Debt Payoff'!E6+'Debt Payoff'!C2,'Debt Payoff'!E7))))</f>
        <v>0</v>
      </c>
      <c r="I292" s="18">
        <f>IF(I291=0,0,MAX(0,I291*(1+'Debt Payoff'!D9/12)-MIN(I291*(1+'Debt Payoff'!D9/12),IF(COUNTIF(B291:H291,"&gt;0")=0,'Debt Payoff'!E9+'Debt Payoff'!E10+'Debt Payoff'!E4+'Debt Payoff'!E5+'Debt Payoff'!E8+'Debt Payoff'!E11+'Debt Payoff'!E6+'Debt Payoff'!E7+'Debt Payoff'!C2,'Debt Payoff'!E9))))</f>
        <v>0</v>
      </c>
      <c r="J292" s="18">
        <f>IF(B291=0,0,B291*'Debt Payoff'!D10/12)</f>
        <v>0</v>
      </c>
      <c r="K292" s="18">
        <f>IF(C291=0,0,C291*'Debt Payoff'!D4/12)</f>
        <v>0</v>
      </c>
      <c r="L292" s="18">
        <f>IF(D291=0,0,D291*'Debt Payoff'!D5/12)</f>
        <v>0</v>
      </c>
      <c r="M292" s="18">
        <f>IF(E291=0,0,E291*'Debt Payoff'!D8/12)</f>
        <v>0</v>
      </c>
      <c r="N292" s="18">
        <f>IF(F291=0,0,F291*'Debt Payoff'!D11/12)</f>
        <v>0</v>
      </c>
      <c r="O292" s="18">
        <f>IF(G291=0,0,G291*'Debt Payoff'!D6/12)</f>
        <v>0</v>
      </c>
      <c r="P292" s="18">
        <f>IF(H291=0,0,H291*'Debt Payoff'!D7/12)</f>
        <v>0</v>
      </c>
      <c r="Q292" s="18">
        <f>IF(I291=0,0,I291*'Debt Payoff'!D9/12)</f>
        <v>0</v>
      </c>
    </row>
    <row r="293" spans="1:17" x14ac:dyDescent="0.25">
      <c r="A293">
        <v>291</v>
      </c>
      <c r="B293" s="18">
        <f>IF(B292=0,0,MAX(0,B292*(1+'Debt Payoff'!D10/12)-MIN(B292*(1+'Debt Payoff'!D10/12),'Debt Payoff'!E10+'Debt Payoff'!C2)))</f>
        <v>0</v>
      </c>
      <c r="C293" s="18">
        <f>IF(C292=0,0,MAX(0,C292*(1+'Debt Payoff'!D4/12)-MIN(C292*(1+'Debt Payoff'!D4/12),IF(COUNTIF(B292:B292,"&gt;0")=0,'Debt Payoff'!E4+'Debt Payoff'!E10+'Debt Payoff'!C2,'Debt Payoff'!E4))))</f>
        <v>0</v>
      </c>
      <c r="D293" s="18">
        <f>IF(D292=0,0,MAX(0,D292*(1+'Debt Payoff'!D5/12)-MIN(D292*(1+'Debt Payoff'!D5/12),IF(COUNTIF(B292:C292,"&gt;0")=0,'Debt Payoff'!E5+'Debt Payoff'!E10+'Debt Payoff'!E4+'Debt Payoff'!C2,'Debt Payoff'!E5))))</f>
        <v>0</v>
      </c>
      <c r="E293" s="18">
        <f>IF(E292=0,0,MAX(0,E292*(1+'Debt Payoff'!D8/12)-MIN(E292*(1+'Debt Payoff'!D8/12),IF(COUNTIF(B292:D292,"&gt;0")=0,'Debt Payoff'!E8+'Debt Payoff'!E10+'Debt Payoff'!E4+'Debt Payoff'!E5+'Debt Payoff'!C2,'Debt Payoff'!E8))))</f>
        <v>0</v>
      </c>
      <c r="F293" s="18">
        <f>IF(F292=0,0,MAX(0,F292*(1+'Debt Payoff'!D11/12)-MIN(F292*(1+'Debt Payoff'!D11/12),IF(COUNTIF(B292:E292,"&gt;0")=0,'Debt Payoff'!E11+'Debt Payoff'!E10+'Debt Payoff'!E4+'Debt Payoff'!E5+'Debt Payoff'!E8+'Debt Payoff'!C2,'Debt Payoff'!E11))))</f>
        <v>0</v>
      </c>
      <c r="G293" s="18">
        <f>IF(G292=0,0,MAX(0,G292*(1+'Debt Payoff'!D6/12)-MIN(G292*(1+'Debt Payoff'!D6/12),IF(COUNTIF(B292:F292,"&gt;0")=0,'Debt Payoff'!E6+'Debt Payoff'!E10+'Debt Payoff'!E4+'Debt Payoff'!E5+'Debt Payoff'!E8+'Debt Payoff'!E11+'Debt Payoff'!C2,'Debt Payoff'!E6))))</f>
        <v>0</v>
      </c>
      <c r="H293" s="18">
        <f>IF(H292=0,0,MAX(0,H292*(1+'Debt Payoff'!D7/12)-MIN(H292*(1+'Debt Payoff'!D7/12),IF(COUNTIF(B292:G292,"&gt;0")=0,'Debt Payoff'!E7+'Debt Payoff'!E10+'Debt Payoff'!E4+'Debt Payoff'!E5+'Debt Payoff'!E8+'Debt Payoff'!E11+'Debt Payoff'!E6+'Debt Payoff'!C2,'Debt Payoff'!E7))))</f>
        <v>0</v>
      </c>
      <c r="I293" s="18">
        <f>IF(I292=0,0,MAX(0,I292*(1+'Debt Payoff'!D9/12)-MIN(I292*(1+'Debt Payoff'!D9/12),IF(COUNTIF(B292:H292,"&gt;0")=0,'Debt Payoff'!E9+'Debt Payoff'!E10+'Debt Payoff'!E4+'Debt Payoff'!E5+'Debt Payoff'!E8+'Debt Payoff'!E11+'Debt Payoff'!E6+'Debt Payoff'!E7+'Debt Payoff'!C2,'Debt Payoff'!E9))))</f>
        <v>0</v>
      </c>
      <c r="J293" s="18">
        <f>IF(B292=0,0,B292*'Debt Payoff'!D10/12)</f>
        <v>0</v>
      </c>
      <c r="K293" s="18">
        <f>IF(C292=0,0,C292*'Debt Payoff'!D4/12)</f>
        <v>0</v>
      </c>
      <c r="L293" s="18">
        <f>IF(D292=0,0,D292*'Debt Payoff'!D5/12)</f>
        <v>0</v>
      </c>
      <c r="M293" s="18">
        <f>IF(E292=0,0,E292*'Debt Payoff'!D8/12)</f>
        <v>0</v>
      </c>
      <c r="N293" s="18">
        <f>IF(F292=0,0,F292*'Debt Payoff'!D11/12)</f>
        <v>0</v>
      </c>
      <c r="O293" s="18">
        <f>IF(G292=0,0,G292*'Debt Payoff'!D6/12)</f>
        <v>0</v>
      </c>
      <c r="P293" s="18">
        <f>IF(H292=0,0,H292*'Debt Payoff'!D7/12)</f>
        <v>0</v>
      </c>
      <c r="Q293" s="18">
        <f>IF(I292=0,0,I292*'Debt Payoff'!D9/12)</f>
        <v>0</v>
      </c>
    </row>
    <row r="294" spans="1:17" x14ac:dyDescent="0.25">
      <c r="A294">
        <v>292</v>
      </c>
      <c r="B294" s="18">
        <f>IF(B293=0,0,MAX(0,B293*(1+'Debt Payoff'!D10/12)-MIN(B293*(1+'Debt Payoff'!D10/12),'Debt Payoff'!E10+'Debt Payoff'!C2)))</f>
        <v>0</v>
      </c>
      <c r="C294" s="18">
        <f>IF(C293=0,0,MAX(0,C293*(1+'Debt Payoff'!D4/12)-MIN(C293*(1+'Debt Payoff'!D4/12),IF(COUNTIF(B293:B293,"&gt;0")=0,'Debt Payoff'!E4+'Debt Payoff'!E10+'Debt Payoff'!C2,'Debt Payoff'!E4))))</f>
        <v>0</v>
      </c>
      <c r="D294" s="18">
        <f>IF(D293=0,0,MAX(0,D293*(1+'Debt Payoff'!D5/12)-MIN(D293*(1+'Debt Payoff'!D5/12),IF(COUNTIF(B293:C293,"&gt;0")=0,'Debt Payoff'!E5+'Debt Payoff'!E10+'Debt Payoff'!E4+'Debt Payoff'!C2,'Debt Payoff'!E5))))</f>
        <v>0</v>
      </c>
      <c r="E294" s="18">
        <f>IF(E293=0,0,MAX(0,E293*(1+'Debt Payoff'!D8/12)-MIN(E293*(1+'Debt Payoff'!D8/12),IF(COUNTIF(B293:D293,"&gt;0")=0,'Debt Payoff'!E8+'Debt Payoff'!E10+'Debt Payoff'!E4+'Debt Payoff'!E5+'Debt Payoff'!C2,'Debt Payoff'!E8))))</f>
        <v>0</v>
      </c>
      <c r="F294" s="18">
        <f>IF(F293=0,0,MAX(0,F293*(1+'Debt Payoff'!D11/12)-MIN(F293*(1+'Debt Payoff'!D11/12),IF(COUNTIF(B293:E293,"&gt;0")=0,'Debt Payoff'!E11+'Debt Payoff'!E10+'Debt Payoff'!E4+'Debt Payoff'!E5+'Debt Payoff'!E8+'Debt Payoff'!C2,'Debt Payoff'!E11))))</f>
        <v>0</v>
      </c>
      <c r="G294" s="18">
        <f>IF(G293=0,0,MAX(0,G293*(1+'Debt Payoff'!D6/12)-MIN(G293*(1+'Debt Payoff'!D6/12),IF(COUNTIF(B293:F293,"&gt;0")=0,'Debt Payoff'!E6+'Debt Payoff'!E10+'Debt Payoff'!E4+'Debt Payoff'!E5+'Debt Payoff'!E8+'Debt Payoff'!E11+'Debt Payoff'!C2,'Debt Payoff'!E6))))</f>
        <v>0</v>
      </c>
      <c r="H294" s="18">
        <f>IF(H293=0,0,MAX(0,H293*(1+'Debt Payoff'!D7/12)-MIN(H293*(1+'Debt Payoff'!D7/12),IF(COUNTIF(B293:G293,"&gt;0")=0,'Debt Payoff'!E7+'Debt Payoff'!E10+'Debt Payoff'!E4+'Debt Payoff'!E5+'Debt Payoff'!E8+'Debt Payoff'!E11+'Debt Payoff'!E6+'Debt Payoff'!C2,'Debt Payoff'!E7))))</f>
        <v>0</v>
      </c>
      <c r="I294" s="18">
        <f>IF(I293=0,0,MAX(0,I293*(1+'Debt Payoff'!D9/12)-MIN(I293*(1+'Debt Payoff'!D9/12),IF(COUNTIF(B293:H293,"&gt;0")=0,'Debt Payoff'!E9+'Debt Payoff'!E10+'Debt Payoff'!E4+'Debt Payoff'!E5+'Debt Payoff'!E8+'Debt Payoff'!E11+'Debt Payoff'!E6+'Debt Payoff'!E7+'Debt Payoff'!C2,'Debt Payoff'!E9))))</f>
        <v>0</v>
      </c>
      <c r="J294" s="18">
        <f>IF(B293=0,0,B293*'Debt Payoff'!D10/12)</f>
        <v>0</v>
      </c>
      <c r="K294" s="18">
        <f>IF(C293=0,0,C293*'Debt Payoff'!D4/12)</f>
        <v>0</v>
      </c>
      <c r="L294" s="18">
        <f>IF(D293=0,0,D293*'Debt Payoff'!D5/12)</f>
        <v>0</v>
      </c>
      <c r="M294" s="18">
        <f>IF(E293=0,0,E293*'Debt Payoff'!D8/12)</f>
        <v>0</v>
      </c>
      <c r="N294" s="18">
        <f>IF(F293=0,0,F293*'Debt Payoff'!D11/12)</f>
        <v>0</v>
      </c>
      <c r="O294" s="18">
        <f>IF(G293=0,0,G293*'Debt Payoff'!D6/12)</f>
        <v>0</v>
      </c>
      <c r="P294" s="18">
        <f>IF(H293=0,0,H293*'Debt Payoff'!D7/12)</f>
        <v>0</v>
      </c>
      <c r="Q294" s="18">
        <f>IF(I293=0,0,I293*'Debt Payoff'!D9/12)</f>
        <v>0</v>
      </c>
    </row>
    <row r="295" spans="1:17" x14ac:dyDescent="0.25">
      <c r="A295">
        <v>293</v>
      </c>
      <c r="B295" s="18">
        <f>IF(B294=0,0,MAX(0,B294*(1+'Debt Payoff'!D10/12)-MIN(B294*(1+'Debt Payoff'!D10/12),'Debt Payoff'!E10+'Debt Payoff'!C2)))</f>
        <v>0</v>
      </c>
      <c r="C295" s="18">
        <f>IF(C294=0,0,MAX(0,C294*(1+'Debt Payoff'!D4/12)-MIN(C294*(1+'Debt Payoff'!D4/12),IF(COUNTIF(B294:B294,"&gt;0")=0,'Debt Payoff'!E4+'Debt Payoff'!E10+'Debt Payoff'!C2,'Debt Payoff'!E4))))</f>
        <v>0</v>
      </c>
      <c r="D295" s="18">
        <f>IF(D294=0,0,MAX(0,D294*(1+'Debt Payoff'!D5/12)-MIN(D294*(1+'Debt Payoff'!D5/12),IF(COUNTIF(B294:C294,"&gt;0")=0,'Debt Payoff'!E5+'Debt Payoff'!E10+'Debt Payoff'!E4+'Debt Payoff'!C2,'Debt Payoff'!E5))))</f>
        <v>0</v>
      </c>
      <c r="E295" s="18">
        <f>IF(E294=0,0,MAX(0,E294*(1+'Debt Payoff'!D8/12)-MIN(E294*(1+'Debt Payoff'!D8/12),IF(COUNTIF(B294:D294,"&gt;0")=0,'Debt Payoff'!E8+'Debt Payoff'!E10+'Debt Payoff'!E4+'Debt Payoff'!E5+'Debt Payoff'!C2,'Debt Payoff'!E8))))</f>
        <v>0</v>
      </c>
      <c r="F295" s="18">
        <f>IF(F294=0,0,MAX(0,F294*(1+'Debt Payoff'!D11/12)-MIN(F294*(1+'Debt Payoff'!D11/12),IF(COUNTIF(B294:E294,"&gt;0")=0,'Debt Payoff'!E11+'Debt Payoff'!E10+'Debt Payoff'!E4+'Debt Payoff'!E5+'Debt Payoff'!E8+'Debt Payoff'!C2,'Debt Payoff'!E11))))</f>
        <v>0</v>
      </c>
      <c r="G295" s="18">
        <f>IF(G294=0,0,MAX(0,G294*(1+'Debt Payoff'!D6/12)-MIN(G294*(1+'Debt Payoff'!D6/12),IF(COUNTIF(B294:F294,"&gt;0")=0,'Debt Payoff'!E6+'Debt Payoff'!E10+'Debt Payoff'!E4+'Debt Payoff'!E5+'Debt Payoff'!E8+'Debt Payoff'!E11+'Debt Payoff'!C2,'Debt Payoff'!E6))))</f>
        <v>0</v>
      </c>
      <c r="H295" s="18">
        <f>IF(H294=0,0,MAX(0,H294*(1+'Debt Payoff'!D7/12)-MIN(H294*(1+'Debt Payoff'!D7/12),IF(COUNTIF(B294:G294,"&gt;0")=0,'Debt Payoff'!E7+'Debt Payoff'!E10+'Debt Payoff'!E4+'Debt Payoff'!E5+'Debt Payoff'!E8+'Debt Payoff'!E11+'Debt Payoff'!E6+'Debt Payoff'!C2,'Debt Payoff'!E7))))</f>
        <v>0</v>
      </c>
      <c r="I295" s="18">
        <f>IF(I294=0,0,MAX(0,I294*(1+'Debt Payoff'!D9/12)-MIN(I294*(1+'Debt Payoff'!D9/12),IF(COUNTIF(B294:H294,"&gt;0")=0,'Debt Payoff'!E9+'Debt Payoff'!E10+'Debt Payoff'!E4+'Debt Payoff'!E5+'Debt Payoff'!E8+'Debt Payoff'!E11+'Debt Payoff'!E6+'Debt Payoff'!E7+'Debt Payoff'!C2,'Debt Payoff'!E9))))</f>
        <v>0</v>
      </c>
      <c r="J295" s="18">
        <f>IF(B294=0,0,B294*'Debt Payoff'!D10/12)</f>
        <v>0</v>
      </c>
      <c r="K295" s="18">
        <f>IF(C294=0,0,C294*'Debt Payoff'!D4/12)</f>
        <v>0</v>
      </c>
      <c r="L295" s="18">
        <f>IF(D294=0,0,D294*'Debt Payoff'!D5/12)</f>
        <v>0</v>
      </c>
      <c r="M295" s="18">
        <f>IF(E294=0,0,E294*'Debt Payoff'!D8/12)</f>
        <v>0</v>
      </c>
      <c r="N295" s="18">
        <f>IF(F294=0,0,F294*'Debt Payoff'!D11/12)</f>
        <v>0</v>
      </c>
      <c r="O295" s="18">
        <f>IF(G294=0,0,G294*'Debt Payoff'!D6/12)</f>
        <v>0</v>
      </c>
      <c r="P295" s="18">
        <f>IF(H294=0,0,H294*'Debt Payoff'!D7/12)</f>
        <v>0</v>
      </c>
      <c r="Q295" s="18">
        <f>IF(I294=0,0,I294*'Debt Payoff'!D9/12)</f>
        <v>0</v>
      </c>
    </row>
    <row r="296" spans="1:17" x14ac:dyDescent="0.25">
      <c r="A296">
        <v>294</v>
      </c>
      <c r="B296" s="18">
        <f>IF(B295=0,0,MAX(0,B295*(1+'Debt Payoff'!D10/12)-MIN(B295*(1+'Debt Payoff'!D10/12),'Debt Payoff'!E10+'Debt Payoff'!C2)))</f>
        <v>0</v>
      </c>
      <c r="C296" s="18">
        <f>IF(C295=0,0,MAX(0,C295*(1+'Debt Payoff'!D4/12)-MIN(C295*(1+'Debt Payoff'!D4/12),IF(COUNTIF(B295:B295,"&gt;0")=0,'Debt Payoff'!E4+'Debt Payoff'!E10+'Debt Payoff'!C2,'Debt Payoff'!E4))))</f>
        <v>0</v>
      </c>
      <c r="D296" s="18">
        <f>IF(D295=0,0,MAX(0,D295*(1+'Debt Payoff'!D5/12)-MIN(D295*(1+'Debt Payoff'!D5/12),IF(COUNTIF(B295:C295,"&gt;0")=0,'Debt Payoff'!E5+'Debt Payoff'!E10+'Debt Payoff'!E4+'Debt Payoff'!C2,'Debt Payoff'!E5))))</f>
        <v>0</v>
      </c>
      <c r="E296" s="18">
        <f>IF(E295=0,0,MAX(0,E295*(1+'Debt Payoff'!D8/12)-MIN(E295*(1+'Debt Payoff'!D8/12),IF(COUNTIF(B295:D295,"&gt;0")=0,'Debt Payoff'!E8+'Debt Payoff'!E10+'Debt Payoff'!E4+'Debt Payoff'!E5+'Debt Payoff'!C2,'Debt Payoff'!E8))))</f>
        <v>0</v>
      </c>
      <c r="F296" s="18">
        <f>IF(F295=0,0,MAX(0,F295*(1+'Debt Payoff'!D11/12)-MIN(F295*(1+'Debt Payoff'!D11/12),IF(COUNTIF(B295:E295,"&gt;0")=0,'Debt Payoff'!E11+'Debt Payoff'!E10+'Debt Payoff'!E4+'Debt Payoff'!E5+'Debt Payoff'!E8+'Debt Payoff'!C2,'Debt Payoff'!E11))))</f>
        <v>0</v>
      </c>
      <c r="G296" s="18">
        <f>IF(G295=0,0,MAX(0,G295*(1+'Debt Payoff'!D6/12)-MIN(G295*(1+'Debt Payoff'!D6/12),IF(COUNTIF(B295:F295,"&gt;0")=0,'Debt Payoff'!E6+'Debt Payoff'!E10+'Debt Payoff'!E4+'Debt Payoff'!E5+'Debt Payoff'!E8+'Debt Payoff'!E11+'Debt Payoff'!C2,'Debt Payoff'!E6))))</f>
        <v>0</v>
      </c>
      <c r="H296" s="18">
        <f>IF(H295=0,0,MAX(0,H295*(1+'Debt Payoff'!D7/12)-MIN(H295*(1+'Debt Payoff'!D7/12),IF(COUNTIF(B295:G295,"&gt;0")=0,'Debt Payoff'!E7+'Debt Payoff'!E10+'Debt Payoff'!E4+'Debt Payoff'!E5+'Debt Payoff'!E8+'Debt Payoff'!E11+'Debt Payoff'!E6+'Debt Payoff'!C2,'Debt Payoff'!E7))))</f>
        <v>0</v>
      </c>
      <c r="I296" s="18">
        <f>IF(I295=0,0,MAX(0,I295*(1+'Debt Payoff'!D9/12)-MIN(I295*(1+'Debt Payoff'!D9/12),IF(COUNTIF(B295:H295,"&gt;0")=0,'Debt Payoff'!E9+'Debt Payoff'!E10+'Debt Payoff'!E4+'Debt Payoff'!E5+'Debt Payoff'!E8+'Debt Payoff'!E11+'Debt Payoff'!E6+'Debt Payoff'!E7+'Debt Payoff'!C2,'Debt Payoff'!E9))))</f>
        <v>0</v>
      </c>
      <c r="J296" s="18">
        <f>IF(B295=0,0,B295*'Debt Payoff'!D10/12)</f>
        <v>0</v>
      </c>
      <c r="K296" s="18">
        <f>IF(C295=0,0,C295*'Debt Payoff'!D4/12)</f>
        <v>0</v>
      </c>
      <c r="L296" s="18">
        <f>IF(D295=0,0,D295*'Debt Payoff'!D5/12)</f>
        <v>0</v>
      </c>
      <c r="M296" s="18">
        <f>IF(E295=0,0,E295*'Debt Payoff'!D8/12)</f>
        <v>0</v>
      </c>
      <c r="N296" s="18">
        <f>IF(F295=0,0,F295*'Debt Payoff'!D11/12)</f>
        <v>0</v>
      </c>
      <c r="O296" s="18">
        <f>IF(G295=0,0,G295*'Debt Payoff'!D6/12)</f>
        <v>0</v>
      </c>
      <c r="P296" s="18">
        <f>IF(H295=0,0,H295*'Debt Payoff'!D7/12)</f>
        <v>0</v>
      </c>
      <c r="Q296" s="18">
        <f>IF(I295=0,0,I295*'Debt Payoff'!D9/12)</f>
        <v>0</v>
      </c>
    </row>
    <row r="297" spans="1:17" x14ac:dyDescent="0.25">
      <c r="A297">
        <v>295</v>
      </c>
      <c r="B297" s="18">
        <f>IF(B296=0,0,MAX(0,B296*(1+'Debt Payoff'!D10/12)-MIN(B296*(1+'Debt Payoff'!D10/12),'Debt Payoff'!E10+'Debt Payoff'!C2)))</f>
        <v>0</v>
      </c>
      <c r="C297" s="18">
        <f>IF(C296=0,0,MAX(0,C296*(1+'Debt Payoff'!D4/12)-MIN(C296*(1+'Debt Payoff'!D4/12),IF(COUNTIF(B296:B296,"&gt;0")=0,'Debt Payoff'!E4+'Debt Payoff'!E10+'Debt Payoff'!C2,'Debt Payoff'!E4))))</f>
        <v>0</v>
      </c>
      <c r="D297" s="18">
        <f>IF(D296=0,0,MAX(0,D296*(1+'Debt Payoff'!D5/12)-MIN(D296*(1+'Debt Payoff'!D5/12),IF(COUNTIF(B296:C296,"&gt;0")=0,'Debt Payoff'!E5+'Debt Payoff'!E10+'Debt Payoff'!E4+'Debt Payoff'!C2,'Debt Payoff'!E5))))</f>
        <v>0</v>
      </c>
      <c r="E297" s="18">
        <f>IF(E296=0,0,MAX(0,E296*(1+'Debt Payoff'!D8/12)-MIN(E296*(1+'Debt Payoff'!D8/12),IF(COUNTIF(B296:D296,"&gt;0")=0,'Debt Payoff'!E8+'Debt Payoff'!E10+'Debt Payoff'!E4+'Debt Payoff'!E5+'Debt Payoff'!C2,'Debt Payoff'!E8))))</f>
        <v>0</v>
      </c>
      <c r="F297" s="18">
        <f>IF(F296=0,0,MAX(0,F296*(1+'Debt Payoff'!D11/12)-MIN(F296*(1+'Debt Payoff'!D11/12),IF(COUNTIF(B296:E296,"&gt;0")=0,'Debt Payoff'!E11+'Debt Payoff'!E10+'Debt Payoff'!E4+'Debt Payoff'!E5+'Debt Payoff'!E8+'Debt Payoff'!C2,'Debt Payoff'!E11))))</f>
        <v>0</v>
      </c>
      <c r="G297" s="18">
        <f>IF(G296=0,0,MAX(0,G296*(1+'Debt Payoff'!D6/12)-MIN(G296*(1+'Debt Payoff'!D6/12),IF(COUNTIF(B296:F296,"&gt;0")=0,'Debt Payoff'!E6+'Debt Payoff'!E10+'Debt Payoff'!E4+'Debt Payoff'!E5+'Debt Payoff'!E8+'Debt Payoff'!E11+'Debt Payoff'!C2,'Debt Payoff'!E6))))</f>
        <v>0</v>
      </c>
      <c r="H297" s="18">
        <f>IF(H296=0,0,MAX(0,H296*(1+'Debt Payoff'!D7/12)-MIN(H296*(1+'Debt Payoff'!D7/12),IF(COUNTIF(B296:G296,"&gt;0")=0,'Debt Payoff'!E7+'Debt Payoff'!E10+'Debt Payoff'!E4+'Debt Payoff'!E5+'Debt Payoff'!E8+'Debt Payoff'!E11+'Debt Payoff'!E6+'Debt Payoff'!C2,'Debt Payoff'!E7))))</f>
        <v>0</v>
      </c>
      <c r="I297" s="18">
        <f>IF(I296=0,0,MAX(0,I296*(1+'Debt Payoff'!D9/12)-MIN(I296*(1+'Debt Payoff'!D9/12),IF(COUNTIF(B296:H296,"&gt;0")=0,'Debt Payoff'!E9+'Debt Payoff'!E10+'Debt Payoff'!E4+'Debt Payoff'!E5+'Debt Payoff'!E8+'Debt Payoff'!E11+'Debt Payoff'!E6+'Debt Payoff'!E7+'Debt Payoff'!C2,'Debt Payoff'!E9))))</f>
        <v>0</v>
      </c>
      <c r="J297" s="18">
        <f>IF(B296=0,0,B296*'Debt Payoff'!D10/12)</f>
        <v>0</v>
      </c>
      <c r="K297" s="18">
        <f>IF(C296=0,0,C296*'Debt Payoff'!D4/12)</f>
        <v>0</v>
      </c>
      <c r="L297" s="18">
        <f>IF(D296=0,0,D296*'Debt Payoff'!D5/12)</f>
        <v>0</v>
      </c>
      <c r="M297" s="18">
        <f>IF(E296=0,0,E296*'Debt Payoff'!D8/12)</f>
        <v>0</v>
      </c>
      <c r="N297" s="18">
        <f>IF(F296=0,0,F296*'Debt Payoff'!D11/12)</f>
        <v>0</v>
      </c>
      <c r="O297" s="18">
        <f>IF(G296=0,0,G296*'Debt Payoff'!D6/12)</f>
        <v>0</v>
      </c>
      <c r="P297" s="18">
        <f>IF(H296=0,0,H296*'Debt Payoff'!D7/12)</f>
        <v>0</v>
      </c>
      <c r="Q297" s="18">
        <f>IF(I296=0,0,I296*'Debt Payoff'!D9/12)</f>
        <v>0</v>
      </c>
    </row>
    <row r="298" spans="1:17" x14ac:dyDescent="0.25">
      <c r="A298">
        <v>296</v>
      </c>
      <c r="B298" s="18">
        <f>IF(B297=0,0,MAX(0,B297*(1+'Debt Payoff'!D10/12)-MIN(B297*(1+'Debt Payoff'!D10/12),'Debt Payoff'!E10+'Debt Payoff'!C2)))</f>
        <v>0</v>
      </c>
      <c r="C298" s="18">
        <f>IF(C297=0,0,MAX(0,C297*(1+'Debt Payoff'!D4/12)-MIN(C297*(1+'Debt Payoff'!D4/12),IF(COUNTIF(B297:B297,"&gt;0")=0,'Debt Payoff'!E4+'Debt Payoff'!E10+'Debt Payoff'!C2,'Debt Payoff'!E4))))</f>
        <v>0</v>
      </c>
      <c r="D298" s="18">
        <f>IF(D297=0,0,MAX(0,D297*(1+'Debt Payoff'!D5/12)-MIN(D297*(1+'Debt Payoff'!D5/12),IF(COUNTIF(B297:C297,"&gt;0")=0,'Debt Payoff'!E5+'Debt Payoff'!E10+'Debt Payoff'!E4+'Debt Payoff'!C2,'Debt Payoff'!E5))))</f>
        <v>0</v>
      </c>
      <c r="E298" s="18">
        <f>IF(E297=0,0,MAX(0,E297*(1+'Debt Payoff'!D8/12)-MIN(E297*(1+'Debt Payoff'!D8/12),IF(COUNTIF(B297:D297,"&gt;0")=0,'Debt Payoff'!E8+'Debt Payoff'!E10+'Debt Payoff'!E4+'Debt Payoff'!E5+'Debt Payoff'!C2,'Debt Payoff'!E8))))</f>
        <v>0</v>
      </c>
      <c r="F298" s="18">
        <f>IF(F297=0,0,MAX(0,F297*(1+'Debt Payoff'!D11/12)-MIN(F297*(1+'Debt Payoff'!D11/12),IF(COUNTIF(B297:E297,"&gt;0")=0,'Debt Payoff'!E11+'Debt Payoff'!E10+'Debt Payoff'!E4+'Debt Payoff'!E5+'Debt Payoff'!E8+'Debt Payoff'!C2,'Debt Payoff'!E11))))</f>
        <v>0</v>
      </c>
      <c r="G298" s="18">
        <f>IF(G297=0,0,MAX(0,G297*(1+'Debt Payoff'!D6/12)-MIN(G297*(1+'Debt Payoff'!D6/12),IF(COUNTIF(B297:F297,"&gt;0")=0,'Debt Payoff'!E6+'Debt Payoff'!E10+'Debt Payoff'!E4+'Debt Payoff'!E5+'Debt Payoff'!E8+'Debt Payoff'!E11+'Debt Payoff'!C2,'Debt Payoff'!E6))))</f>
        <v>0</v>
      </c>
      <c r="H298" s="18">
        <f>IF(H297=0,0,MAX(0,H297*(1+'Debt Payoff'!D7/12)-MIN(H297*(1+'Debt Payoff'!D7/12),IF(COUNTIF(B297:G297,"&gt;0")=0,'Debt Payoff'!E7+'Debt Payoff'!E10+'Debt Payoff'!E4+'Debt Payoff'!E5+'Debt Payoff'!E8+'Debt Payoff'!E11+'Debt Payoff'!E6+'Debt Payoff'!C2,'Debt Payoff'!E7))))</f>
        <v>0</v>
      </c>
      <c r="I298" s="18">
        <f>IF(I297=0,0,MAX(0,I297*(1+'Debt Payoff'!D9/12)-MIN(I297*(1+'Debt Payoff'!D9/12),IF(COUNTIF(B297:H297,"&gt;0")=0,'Debt Payoff'!E9+'Debt Payoff'!E10+'Debt Payoff'!E4+'Debt Payoff'!E5+'Debt Payoff'!E8+'Debt Payoff'!E11+'Debt Payoff'!E6+'Debt Payoff'!E7+'Debt Payoff'!C2,'Debt Payoff'!E9))))</f>
        <v>0</v>
      </c>
      <c r="J298" s="18">
        <f>IF(B297=0,0,B297*'Debt Payoff'!D10/12)</f>
        <v>0</v>
      </c>
      <c r="K298" s="18">
        <f>IF(C297=0,0,C297*'Debt Payoff'!D4/12)</f>
        <v>0</v>
      </c>
      <c r="L298" s="18">
        <f>IF(D297=0,0,D297*'Debt Payoff'!D5/12)</f>
        <v>0</v>
      </c>
      <c r="M298" s="18">
        <f>IF(E297=0,0,E297*'Debt Payoff'!D8/12)</f>
        <v>0</v>
      </c>
      <c r="N298" s="18">
        <f>IF(F297=0,0,F297*'Debt Payoff'!D11/12)</f>
        <v>0</v>
      </c>
      <c r="O298" s="18">
        <f>IF(G297=0,0,G297*'Debt Payoff'!D6/12)</f>
        <v>0</v>
      </c>
      <c r="P298" s="18">
        <f>IF(H297=0,0,H297*'Debt Payoff'!D7/12)</f>
        <v>0</v>
      </c>
      <c r="Q298" s="18">
        <f>IF(I297=0,0,I297*'Debt Payoff'!D9/12)</f>
        <v>0</v>
      </c>
    </row>
    <row r="299" spans="1:17" x14ac:dyDescent="0.25">
      <c r="A299">
        <v>297</v>
      </c>
      <c r="B299" s="18">
        <f>IF(B298=0,0,MAX(0,B298*(1+'Debt Payoff'!D10/12)-MIN(B298*(1+'Debt Payoff'!D10/12),'Debt Payoff'!E10+'Debt Payoff'!C2)))</f>
        <v>0</v>
      </c>
      <c r="C299" s="18">
        <f>IF(C298=0,0,MAX(0,C298*(1+'Debt Payoff'!D4/12)-MIN(C298*(1+'Debt Payoff'!D4/12),IF(COUNTIF(B298:B298,"&gt;0")=0,'Debt Payoff'!E4+'Debt Payoff'!E10+'Debt Payoff'!C2,'Debt Payoff'!E4))))</f>
        <v>0</v>
      </c>
      <c r="D299" s="18">
        <f>IF(D298=0,0,MAX(0,D298*(1+'Debt Payoff'!D5/12)-MIN(D298*(1+'Debt Payoff'!D5/12),IF(COUNTIF(B298:C298,"&gt;0")=0,'Debt Payoff'!E5+'Debt Payoff'!E10+'Debt Payoff'!E4+'Debt Payoff'!C2,'Debt Payoff'!E5))))</f>
        <v>0</v>
      </c>
      <c r="E299" s="18">
        <f>IF(E298=0,0,MAX(0,E298*(1+'Debt Payoff'!D8/12)-MIN(E298*(1+'Debt Payoff'!D8/12),IF(COUNTIF(B298:D298,"&gt;0")=0,'Debt Payoff'!E8+'Debt Payoff'!E10+'Debt Payoff'!E4+'Debt Payoff'!E5+'Debt Payoff'!C2,'Debt Payoff'!E8))))</f>
        <v>0</v>
      </c>
      <c r="F299" s="18">
        <f>IF(F298=0,0,MAX(0,F298*(1+'Debt Payoff'!D11/12)-MIN(F298*(1+'Debt Payoff'!D11/12),IF(COUNTIF(B298:E298,"&gt;0")=0,'Debt Payoff'!E11+'Debt Payoff'!E10+'Debt Payoff'!E4+'Debt Payoff'!E5+'Debt Payoff'!E8+'Debt Payoff'!C2,'Debt Payoff'!E11))))</f>
        <v>0</v>
      </c>
      <c r="G299" s="18">
        <f>IF(G298=0,0,MAX(0,G298*(1+'Debt Payoff'!D6/12)-MIN(G298*(1+'Debt Payoff'!D6/12),IF(COUNTIF(B298:F298,"&gt;0")=0,'Debt Payoff'!E6+'Debt Payoff'!E10+'Debt Payoff'!E4+'Debt Payoff'!E5+'Debt Payoff'!E8+'Debt Payoff'!E11+'Debt Payoff'!C2,'Debt Payoff'!E6))))</f>
        <v>0</v>
      </c>
      <c r="H299" s="18">
        <f>IF(H298=0,0,MAX(0,H298*(1+'Debt Payoff'!D7/12)-MIN(H298*(1+'Debt Payoff'!D7/12),IF(COUNTIF(B298:G298,"&gt;0")=0,'Debt Payoff'!E7+'Debt Payoff'!E10+'Debt Payoff'!E4+'Debt Payoff'!E5+'Debt Payoff'!E8+'Debt Payoff'!E11+'Debt Payoff'!E6+'Debt Payoff'!C2,'Debt Payoff'!E7))))</f>
        <v>0</v>
      </c>
      <c r="I299" s="18">
        <f>IF(I298=0,0,MAX(0,I298*(1+'Debt Payoff'!D9/12)-MIN(I298*(1+'Debt Payoff'!D9/12),IF(COUNTIF(B298:H298,"&gt;0")=0,'Debt Payoff'!E9+'Debt Payoff'!E10+'Debt Payoff'!E4+'Debt Payoff'!E5+'Debt Payoff'!E8+'Debt Payoff'!E11+'Debt Payoff'!E6+'Debt Payoff'!E7+'Debt Payoff'!C2,'Debt Payoff'!E9))))</f>
        <v>0</v>
      </c>
      <c r="J299" s="18">
        <f>IF(B298=0,0,B298*'Debt Payoff'!D10/12)</f>
        <v>0</v>
      </c>
      <c r="K299" s="18">
        <f>IF(C298=0,0,C298*'Debt Payoff'!D4/12)</f>
        <v>0</v>
      </c>
      <c r="L299" s="18">
        <f>IF(D298=0,0,D298*'Debt Payoff'!D5/12)</f>
        <v>0</v>
      </c>
      <c r="M299" s="18">
        <f>IF(E298=0,0,E298*'Debt Payoff'!D8/12)</f>
        <v>0</v>
      </c>
      <c r="N299" s="18">
        <f>IF(F298=0,0,F298*'Debt Payoff'!D11/12)</f>
        <v>0</v>
      </c>
      <c r="O299" s="18">
        <f>IF(G298=0,0,G298*'Debt Payoff'!D6/12)</f>
        <v>0</v>
      </c>
      <c r="P299" s="18">
        <f>IF(H298=0,0,H298*'Debt Payoff'!D7/12)</f>
        <v>0</v>
      </c>
      <c r="Q299" s="18">
        <f>IF(I298=0,0,I298*'Debt Payoff'!D9/12)</f>
        <v>0</v>
      </c>
    </row>
    <row r="300" spans="1:17" x14ac:dyDescent="0.25">
      <c r="A300">
        <v>298</v>
      </c>
      <c r="B300" s="18">
        <f>IF(B299=0,0,MAX(0,B299*(1+'Debt Payoff'!D10/12)-MIN(B299*(1+'Debt Payoff'!D10/12),'Debt Payoff'!E10+'Debt Payoff'!C2)))</f>
        <v>0</v>
      </c>
      <c r="C300" s="18">
        <f>IF(C299=0,0,MAX(0,C299*(1+'Debt Payoff'!D4/12)-MIN(C299*(1+'Debt Payoff'!D4/12),IF(COUNTIF(B299:B299,"&gt;0")=0,'Debt Payoff'!E4+'Debt Payoff'!E10+'Debt Payoff'!C2,'Debt Payoff'!E4))))</f>
        <v>0</v>
      </c>
      <c r="D300" s="18">
        <f>IF(D299=0,0,MAX(0,D299*(1+'Debt Payoff'!D5/12)-MIN(D299*(1+'Debt Payoff'!D5/12),IF(COUNTIF(B299:C299,"&gt;0")=0,'Debt Payoff'!E5+'Debt Payoff'!E10+'Debt Payoff'!E4+'Debt Payoff'!C2,'Debt Payoff'!E5))))</f>
        <v>0</v>
      </c>
      <c r="E300" s="18">
        <f>IF(E299=0,0,MAX(0,E299*(1+'Debt Payoff'!D8/12)-MIN(E299*(1+'Debt Payoff'!D8/12),IF(COUNTIF(B299:D299,"&gt;0")=0,'Debt Payoff'!E8+'Debt Payoff'!E10+'Debt Payoff'!E4+'Debt Payoff'!E5+'Debt Payoff'!C2,'Debt Payoff'!E8))))</f>
        <v>0</v>
      </c>
      <c r="F300" s="18">
        <f>IF(F299=0,0,MAX(0,F299*(1+'Debt Payoff'!D11/12)-MIN(F299*(1+'Debt Payoff'!D11/12),IF(COUNTIF(B299:E299,"&gt;0")=0,'Debt Payoff'!E11+'Debt Payoff'!E10+'Debt Payoff'!E4+'Debt Payoff'!E5+'Debt Payoff'!E8+'Debt Payoff'!C2,'Debt Payoff'!E11))))</f>
        <v>0</v>
      </c>
      <c r="G300" s="18">
        <f>IF(G299=0,0,MAX(0,G299*(1+'Debt Payoff'!D6/12)-MIN(G299*(1+'Debt Payoff'!D6/12),IF(COUNTIF(B299:F299,"&gt;0")=0,'Debt Payoff'!E6+'Debt Payoff'!E10+'Debt Payoff'!E4+'Debt Payoff'!E5+'Debt Payoff'!E8+'Debt Payoff'!E11+'Debt Payoff'!C2,'Debt Payoff'!E6))))</f>
        <v>0</v>
      </c>
      <c r="H300" s="18">
        <f>IF(H299=0,0,MAX(0,H299*(1+'Debt Payoff'!D7/12)-MIN(H299*(1+'Debt Payoff'!D7/12),IF(COUNTIF(B299:G299,"&gt;0")=0,'Debt Payoff'!E7+'Debt Payoff'!E10+'Debt Payoff'!E4+'Debt Payoff'!E5+'Debt Payoff'!E8+'Debt Payoff'!E11+'Debt Payoff'!E6+'Debt Payoff'!C2,'Debt Payoff'!E7))))</f>
        <v>0</v>
      </c>
      <c r="I300" s="18">
        <f>IF(I299=0,0,MAX(0,I299*(1+'Debt Payoff'!D9/12)-MIN(I299*(1+'Debt Payoff'!D9/12),IF(COUNTIF(B299:H299,"&gt;0")=0,'Debt Payoff'!E9+'Debt Payoff'!E10+'Debt Payoff'!E4+'Debt Payoff'!E5+'Debt Payoff'!E8+'Debt Payoff'!E11+'Debt Payoff'!E6+'Debt Payoff'!E7+'Debt Payoff'!C2,'Debt Payoff'!E9))))</f>
        <v>0</v>
      </c>
      <c r="J300" s="18">
        <f>IF(B299=0,0,B299*'Debt Payoff'!D10/12)</f>
        <v>0</v>
      </c>
      <c r="K300" s="18">
        <f>IF(C299=0,0,C299*'Debt Payoff'!D4/12)</f>
        <v>0</v>
      </c>
      <c r="L300" s="18">
        <f>IF(D299=0,0,D299*'Debt Payoff'!D5/12)</f>
        <v>0</v>
      </c>
      <c r="M300" s="18">
        <f>IF(E299=0,0,E299*'Debt Payoff'!D8/12)</f>
        <v>0</v>
      </c>
      <c r="N300" s="18">
        <f>IF(F299=0,0,F299*'Debt Payoff'!D11/12)</f>
        <v>0</v>
      </c>
      <c r="O300" s="18">
        <f>IF(G299=0,0,G299*'Debt Payoff'!D6/12)</f>
        <v>0</v>
      </c>
      <c r="P300" s="18">
        <f>IF(H299=0,0,H299*'Debt Payoff'!D7/12)</f>
        <v>0</v>
      </c>
      <c r="Q300" s="18">
        <f>IF(I299=0,0,I299*'Debt Payoff'!D9/12)</f>
        <v>0</v>
      </c>
    </row>
    <row r="301" spans="1:17" x14ac:dyDescent="0.25">
      <c r="A301">
        <v>299</v>
      </c>
      <c r="B301" s="18">
        <f>IF(B300=0,0,MAX(0,B300*(1+'Debt Payoff'!D10/12)-MIN(B300*(1+'Debt Payoff'!D10/12),'Debt Payoff'!E10+'Debt Payoff'!C2)))</f>
        <v>0</v>
      </c>
      <c r="C301" s="18">
        <f>IF(C300=0,0,MAX(0,C300*(1+'Debt Payoff'!D4/12)-MIN(C300*(1+'Debt Payoff'!D4/12),IF(COUNTIF(B300:B300,"&gt;0")=0,'Debt Payoff'!E4+'Debt Payoff'!E10+'Debt Payoff'!C2,'Debt Payoff'!E4))))</f>
        <v>0</v>
      </c>
      <c r="D301" s="18">
        <f>IF(D300=0,0,MAX(0,D300*(1+'Debt Payoff'!D5/12)-MIN(D300*(1+'Debt Payoff'!D5/12),IF(COUNTIF(B300:C300,"&gt;0")=0,'Debt Payoff'!E5+'Debt Payoff'!E10+'Debt Payoff'!E4+'Debt Payoff'!C2,'Debt Payoff'!E5))))</f>
        <v>0</v>
      </c>
      <c r="E301" s="18">
        <f>IF(E300=0,0,MAX(0,E300*(1+'Debt Payoff'!D8/12)-MIN(E300*(1+'Debt Payoff'!D8/12),IF(COUNTIF(B300:D300,"&gt;0")=0,'Debt Payoff'!E8+'Debt Payoff'!E10+'Debt Payoff'!E4+'Debt Payoff'!E5+'Debt Payoff'!C2,'Debt Payoff'!E8))))</f>
        <v>0</v>
      </c>
      <c r="F301" s="18">
        <f>IF(F300=0,0,MAX(0,F300*(1+'Debt Payoff'!D11/12)-MIN(F300*(1+'Debt Payoff'!D11/12),IF(COUNTIF(B300:E300,"&gt;0")=0,'Debt Payoff'!E11+'Debt Payoff'!E10+'Debt Payoff'!E4+'Debt Payoff'!E5+'Debt Payoff'!E8+'Debt Payoff'!C2,'Debt Payoff'!E11))))</f>
        <v>0</v>
      </c>
      <c r="G301" s="18">
        <f>IF(G300=0,0,MAX(0,G300*(1+'Debt Payoff'!D6/12)-MIN(G300*(1+'Debt Payoff'!D6/12),IF(COUNTIF(B300:F300,"&gt;0")=0,'Debt Payoff'!E6+'Debt Payoff'!E10+'Debt Payoff'!E4+'Debt Payoff'!E5+'Debt Payoff'!E8+'Debt Payoff'!E11+'Debt Payoff'!C2,'Debt Payoff'!E6))))</f>
        <v>0</v>
      </c>
      <c r="H301" s="18">
        <f>IF(H300=0,0,MAX(0,H300*(1+'Debt Payoff'!D7/12)-MIN(H300*(1+'Debt Payoff'!D7/12),IF(COUNTIF(B300:G300,"&gt;0")=0,'Debt Payoff'!E7+'Debt Payoff'!E10+'Debt Payoff'!E4+'Debt Payoff'!E5+'Debt Payoff'!E8+'Debt Payoff'!E11+'Debt Payoff'!E6+'Debt Payoff'!C2,'Debt Payoff'!E7))))</f>
        <v>0</v>
      </c>
      <c r="I301" s="18">
        <f>IF(I300=0,0,MAX(0,I300*(1+'Debt Payoff'!D9/12)-MIN(I300*(1+'Debt Payoff'!D9/12),IF(COUNTIF(B300:H300,"&gt;0")=0,'Debt Payoff'!E9+'Debt Payoff'!E10+'Debt Payoff'!E4+'Debt Payoff'!E5+'Debt Payoff'!E8+'Debt Payoff'!E11+'Debt Payoff'!E6+'Debt Payoff'!E7+'Debt Payoff'!C2,'Debt Payoff'!E9))))</f>
        <v>0</v>
      </c>
      <c r="J301" s="18">
        <f>IF(B300=0,0,B300*'Debt Payoff'!D10/12)</f>
        <v>0</v>
      </c>
      <c r="K301" s="18">
        <f>IF(C300=0,0,C300*'Debt Payoff'!D4/12)</f>
        <v>0</v>
      </c>
      <c r="L301" s="18">
        <f>IF(D300=0,0,D300*'Debt Payoff'!D5/12)</f>
        <v>0</v>
      </c>
      <c r="M301" s="18">
        <f>IF(E300=0,0,E300*'Debt Payoff'!D8/12)</f>
        <v>0</v>
      </c>
      <c r="N301" s="18">
        <f>IF(F300=0,0,F300*'Debt Payoff'!D11/12)</f>
        <v>0</v>
      </c>
      <c r="O301" s="18">
        <f>IF(G300=0,0,G300*'Debt Payoff'!D6/12)</f>
        <v>0</v>
      </c>
      <c r="P301" s="18">
        <f>IF(H300=0,0,H300*'Debt Payoff'!D7/12)</f>
        <v>0</v>
      </c>
      <c r="Q301" s="18">
        <f>IF(I300=0,0,I300*'Debt Payoff'!D9/12)</f>
        <v>0</v>
      </c>
    </row>
    <row r="302" spans="1:17" x14ac:dyDescent="0.25">
      <c r="A302">
        <v>300</v>
      </c>
      <c r="B302" s="18">
        <f>IF(B301=0,0,MAX(0,B301*(1+'Debt Payoff'!D10/12)-MIN(B301*(1+'Debt Payoff'!D10/12),'Debt Payoff'!E10+'Debt Payoff'!C2)))</f>
        <v>0</v>
      </c>
      <c r="C302" s="18">
        <f>IF(C301=0,0,MAX(0,C301*(1+'Debt Payoff'!D4/12)-MIN(C301*(1+'Debt Payoff'!D4/12),IF(COUNTIF(B301:B301,"&gt;0")=0,'Debt Payoff'!E4+'Debt Payoff'!E10+'Debt Payoff'!C2,'Debt Payoff'!E4))))</f>
        <v>0</v>
      </c>
      <c r="D302" s="18">
        <f>IF(D301=0,0,MAX(0,D301*(1+'Debt Payoff'!D5/12)-MIN(D301*(1+'Debt Payoff'!D5/12),IF(COUNTIF(B301:C301,"&gt;0")=0,'Debt Payoff'!E5+'Debt Payoff'!E10+'Debt Payoff'!E4+'Debt Payoff'!C2,'Debt Payoff'!E5))))</f>
        <v>0</v>
      </c>
      <c r="E302" s="18">
        <f>IF(E301=0,0,MAX(0,E301*(1+'Debt Payoff'!D8/12)-MIN(E301*(1+'Debt Payoff'!D8/12),IF(COUNTIF(B301:D301,"&gt;0")=0,'Debt Payoff'!E8+'Debt Payoff'!E10+'Debt Payoff'!E4+'Debt Payoff'!E5+'Debt Payoff'!C2,'Debt Payoff'!E8))))</f>
        <v>0</v>
      </c>
      <c r="F302" s="18">
        <f>IF(F301=0,0,MAX(0,F301*(1+'Debt Payoff'!D11/12)-MIN(F301*(1+'Debt Payoff'!D11/12),IF(COUNTIF(B301:E301,"&gt;0")=0,'Debt Payoff'!E11+'Debt Payoff'!E10+'Debt Payoff'!E4+'Debt Payoff'!E5+'Debt Payoff'!E8+'Debt Payoff'!C2,'Debt Payoff'!E11))))</f>
        <v>0</v>
      </c>
      <c r="G302" s="18">
        <f>IF(G301=0,0,MAX(0,G301*(1+'Debt Payoff'!D6/12)-MIN(G301*(1+'Debt Payoff'!D6/12),IF(COUNTIF(B301:F301,"&gt;0")=0,'Debt Payoff'!E6+'Debt Payoff'!E10+'Debt Payoff'!E4+'Debt Payoff'!E5+'Debt Payoff'!E8+'Debt Payoff'!E11+'Debt Payoff'!C2,'Debt Payoff'!E6))))</f>
        <v>0</v>
      </c>
      <c r="H302" s="18">
        <f>IF(H301=0,0,MAX(0,H301*(1+'Debt Payoff'!D7/12)-MIN(H301*(1+'Debt Payoff'!D7/12),IF(COUNTIF(B301:G301,"&gt;0")=0,'Debt Payoff'!E7+'Debt Payoff'!E10+'Debt Payoff'!E4+'Debt Payoff'!E5+'Debt Payoff'!E8+'Debt Payoff'!E11+'Debt Payoff'!E6+'Debt Payoff'!C2,'Debt Payoff'!E7))))</f>
        <v>0</v>
      </c>
      <c r="I302" s="18">
        <f>IF(I301=0,0,MAX(0,I301*(1+'Debt Payoff'!D9/12)-MIN(I301*(1+'Debt Payoff'!D9/12),IF(COUNTIF(B301:H301,"&gt;0")=0,'Debt Payoff'!E9+'Debt Payoff'!E10+'Debt Payoff'!E4+'Debt Payoff'!E5+'Debt Payoff'!E8+'Debt Payoff'!E11+'Debt Payoff'!E6+'Debt Payoff'!E7+'Debt Payoff'!C2,'Debt Payoff'!E9))))</f>
        <v>0</v>
      </c>
      <c r="J302" s="18">
        <f>IF(B301=0,0,B301*'Debt Payoff'!D10/12)</f>
        <v>0</v>
      </c>
      <c r="K302" s="18">
        <f>IF(C301=0,0,C301*'Debt Payoff'!D4/12)</f>
        <v>0</v>
      </c>
      <c r="L302" s="18">
        <f>IF(D301=0,0,D301*'Debt Payoff'!D5/12)</f>
        <v>0</v>
      </c>
      <c r="M302" s="18">
        <f>IF(E301=0,0,E301*'Debt Payoff'!D8/12)</f>
        <v>0</v>
      </c>
      <c r="N302" s="18">
        <f>IF(F301=0,0,F301*'Debt Payoff'!D11/12)</f>
        <v>0</v>
      </c>
      <c r="O302" s="18">
        <f>IF(G301=0,0,G301*'Debt Payoff'!D6/12)</f>
        <v>0</v>
      </c>
      <c r="P302" s="18">
        <f>IF(H301=0,0,H301*'Debt Payoff'!D7/12)</f>
        <v>0</v>
      </c>
      <c r="Q302" s="18">
        <f>IF(I301=0,0,I301*'Debt Payoff'!D9/12)</f>
        <v>0</v>
      </c>
    </row>
    <row r="303" spans="1:17" x14ac:dyDescent="0.25">
      <c r="A303">
        <v>301</v>
      </c>
      <c r="B303" s="18">
        <f>IF(B302=0,0,MAX(0,B302*(1+'Debt Payoff'!D10/12)-MIN(B302*(1+'Debt Payoff'!D10/12),'Debt Payoff'!E10+'Debt Payoff'!C2)))</f>
        <v>0</v>
      </c>
      <c r="C303" s="18">
        <f>IF(C302=0,0,MAX(0,C302*(1+'Debt Payoff'!D4/12)-MIN(C302*(1+'Debt Payoff'!D4/12),IF(COUNTIF(B302:B302,"&gt;0")=0,'Debt Payoff'!E4+'Debt Payoff'!E10+'Debt Payoff'!C2,'Debt Payoff'!E4))))</f>
        <v>0</v>
      </c>
      <c r="D303" s="18">
        <f>IF(D302=0,0,MAX(0,D302*(1+'Debt Payoff'!D5/12)-MIN(D302*(1+'Debt Payoff'!D5/12),IF(COUNTIF(B302:C302,"&gt;0")=0,'Debt Payoff'!E5+'Debt Payoff'!E10+'Debt Payoff'!E4+'Debt Payoff'!C2,'Debt Payoff'!E5))))</f>
        <v>0</v>
      </c>
      <c r="E303" s="18">
        <f>IF(E302=0,0,MAX(0,E302*(1+'Debt Payoff'!D8/12)-MIN(E302*(1+'Debt Payoff'!D8/12),IF(COUNTIF(B302:D302,"&gt;0")=0,'Debt Payoff'!E8+'Debt Payoff'!E10+'Debt Payoff'!E4+'Debt Payoff'!E5+'Debt Payoff'!C2,'Debt Payoff'!E8))))</f>
        <v>0</v>
      </c>
      <c r="F303" s="18">
        <f>IF(F302=0,0,MAX(0,F302*(1+'Debt Payoff'!D11/12)-MIN(F302*(1+'Debt Payoff'!D11/12),IF(COUNTIF(B302:E302,"&gt;0")=0,'Debt Payoff'!E11+'Debt Payoff'!E10+'Debt Payoff'!E4+'Debt Payoff'!E5+'Debt Payoff'!E8+'Debt Payoff'!C2,'Debt Payoff'!E11))))</f>
        <v>0</v>
      </c>
      <c r="G303" s="18">
        <f>IF(G302=0,0,MAX(0,G302*(1+'Debt Payoff'!D6/12)-MIN(G302*(1+'Debt Payoff'!D6/12),IF(COUNTIF(B302:F302,"&gt;0")=0,'Debt Payoff'!E6+'Debt Payoff'!E10+'Debt Payoff'!E4+'Debt Payoff'!E5+'Debt Payoff'!E8+'Debt Payoff'!E11+'Debt Payoff'!C2,'Debt Payoff'!E6))))</f>
        <v>0</v>
      </c>
      <c r="H303" s="18">
        <f>IF(H302=0,0,MAX(0,H302*(1+'Debt Payoff'!D7/12)-MIN(H302*(1+'Debt Payoff'!D7/12),IF(COUNTIF(B302:G302,"&gt;0")=0,'Debt Payoff'!E7+'Debt Payoff'!E10+'Debt Payoff'!E4+'Debt Payoff'!E5+'Debt Payoff'!E8+'Debt Payoff'!E11+'Debt Payoff'!E6+'Debt Payoff'!C2,'Debt Payoff'!E7))))</f>
        <v>0</v>
      </c>
      <c r="I303" s="18">
        <f>IF(I302=0,0,MAX(0,I302*(1+'Debt Payoff'!D9/12)-MIN(I302*(1+'Debt Payoff'!D9/12),IF(COUNTIF(B302:H302,"&gt;0")=0,'Debt Payoff'!E9+'Debt Payoff'!E10+'Debt Payoff'!E4+'Debt Payoff'!E5+'Debt Payoff'!E8+'Debt Payoff'!E11+'Debt Payoff'!E6+'Debt Payoff'!E7+'Debt Payoff'!C2,'Debt Payoff'!E9))))</f>
        <v>0</v>
      </c>
      <c r="J303" s="18">
        <f>IF(B302=0,0,B302*'Debt Payoff'!D10/12)</f>
        <v>0</v>
      </c>
      <c r="K303" s="18">
        <f>IF(C302=0,0,C302*'Debt Payoff'!D4/12)</f>
        <v>0</v>
      </c>
      <c r="L303" s="18">
        <f>IF(D302=0,0,D302*'Debt Payoff'!D5/12)</f>
        <v>0</v>
      </c>
      <c r="M303" s="18">
        <f>IF(E302=0,0,E302*'Debt Payoff'!D8/12)</f>
        <v>0</v>
      </c>
      <c r="N303" s="18">
        <f>IF(F302=0,0,F302*'Debt Payoff'!D11/12)</f>
        <v>0</v>
      </c>
      <c r="O303" s="18">
        <f>IF(G302=0,0,G302*'Debt Payoff'!D6/12)</f>
        <v>0</v>
      </c>
      <c r="P303" s="18">
        <f>IF(H302=0,0,H302*'Debt Payoff'!D7/12)</f>
        <v>0</v>
      </c>
      <c r="Q303" s="18">
        <f>IF(I302=0,0,I302*'Debt Payoff'!D9/12)</f>
        <v>0</v>
      </c>
    </row>
    <row r="304" spans="1:17" x14ac:dyDescent="0.25">
      <c r="A304">
        <v>302</v>
      </c>
      <c r="B304" s="18">
        <f>IF(B303=0,0,MAX(0,B303*(1+'Debt Payoff'!D10/12)-MIN(B303*(1+'Debt Payoff'!D10/12),'Debt Payoff'!E10+'Debt Payoff'!C2)))</f>
        <v>0</v>
      </c>
      <c r="C304" s="18">
        <f>IF(C303=0,0,MAX(0,C303*(1+'Debt Payoff'!D4/12)-MIN(C303*(1+'Debt Payoff'!D4/12),IF(COUNTIF(B303:B303,"&gt;0")=0,'Debt Payoff'!E4+'Debt Payoff'!E10+'Debt Payoff'!C2,'Debt Payoff'!E4))))</f>
        <v>0</v>
      </c>
      <c r="D304" s="18">
        <f>IF(D303=0,0,MAX(0,D303*(1+'Debt Payoff'!D5/12)-MIN(D303*(1+'Debt Payoff'!D5/12),IF(COUNTIF(B303:C303,"&gt;0")=0,'Debt Payoff'!E5+'Debt Payoff'!E10+'Debt Payoff'!E4+'Debt Payoff'!C2,'Debt Payoff'!E5))))</f>
        <v>0</v>
      </c>
      <c r="E304" s="18">
        <f>IF(E303=0,0,MAX(0,E303*(1+'Debt Payoff'!D8/12)-MIN(E303*(1+'Debt Payoff'!D8/12),IF(COUNTIF(B303:D303,"&gt;0")=0,'Debt Payoff'!E8+'Debt Payoff'!E10+'Debt Payoff'!E4+'Debt Payoff'!E5+'Debt Payoff'!C2,'Debt Payoff'!E8))))</f>
        <v>0</v>
      </c>
      <c r="F304" s="18">
        <f>IF(F303=0,0,MAX(0,F303*(1+'Debt Payoff'!D11/12)-MIN(F303*(1+'Debt Payoff'!D11/12),IF(COUNTIF(B303:E303,"&gt;0")=0,'Debt Payoff'!E11+'Debt Payoff'!E10+'Debt Payoff'!E4+'Debt Payoff'!E5+'Debt Payoff'!E8+'Debt Payoff'!C2,'Debt Payoff'!E11))))</f>
        <v>0</v>
      </c>
      <c r="G304" s="18">
        <f>IF(G303=0,0,MAX(0,G303*(1+'Debt Payoff'!D6/12)-MIN(G303*(1+'Debt Payoff'!D6/12),IF(COUNTIF(B303:F303,"&gt;0")=0,'Debt Payoff'!E6+'Debt Payoff'!E10+'Debt Payoff'!E4+'Debt Payoff'!E5+'Debt Payoff'!E8+'Debt Payoff'!E11+'Debt Payoff'!C2,'Debt Payoff'!E6))))</f>
        <v>0</v>
      </c>
      <c r="H304" s="18">
        <f>IF(H303=0,0,MAX(0,H303*(1+'Debt Payoff'!D7/12)-MIN(H303*(1+'Debt Payoff'!D7/12),IF(COUNTIF(B303:G303,"&gt;0")=0,'Debt Payoff'!E7+'Debt Payoff'!E10+'Debt Payoff'!E4+'Debt Payoff'!E5+'Debt Payoff'!E8+'Debt Payoff'!E11+'Debt Payoff'!E6+'Debt Payoff'!C2,'Debt Payoff'!E7))))</f>
        <v>0</v>
      </c>
      <c r="I304" s="18">
        <f>IF(I303=0,0,MAX(0,I303*(1+'Debt Payoff'!D9/12)-MIN(I303*(1+'Debt Payoff'!D9/12),IF(COUNTIF(B303:H303,"&gt;0")=0,'Debt Payoff'!E9+'Debt Payoff'!E10+'Debt Payoff'!E4+'Debt Payoff'!E5+'Debt Payoff'!E8+'Debt Payoff'!E11+'Debt Payoff'!E6+'Debt Payoff'!E7+'Debt Payoff'!C2,'Debt Payoff'!E9))))</f>
        <v>0</v>
      </c>
      <c r="J304" s="18">
        <f>IF(B303=0,0,B303*'Debt Payoff'!D10/12)</f>
        <v>0</v>
      </c>
      <c r="K304" s="18">
        <f>IF(C303=0,0,C303*'Debt Payoff'!D4/12)</f>
        <v>0</v>
      </c>
      <c r="L304" s="18">
        <f>IF(D303=0,0,D303*'Debt Payoff'!D5/12)</f>
        <v>0</v>
      </c>
      <c r="M304" s="18">
        <f>IF(E303=0,0,E303*'Debt Payoff'!D8/12)</f>
        <v>0</v>
      </c>
      <c r="N304" s="18">
        <f>IF(F303=0,0,F303*'Debt Payoff'!D11/12)</f>
        <v>0</v>
      </c>
      <c r="O304" s="18">
        <f>IF(G303=0,0,G303*'Debt Payoff'!D6/12)</f>
        <v>0</v>
      </c>
      <c r="P304" s="18">
        <f>IF(H303=0,0,H303*'Debt Payoff'!D7/12)</f>
        <v>0</v>
      </c>
      <c r="Q304" s="18">
        <f>IF(I303=0,0,I303*'Debt Payoff'!D9/12)</f>
        <v>0</v>
      </c>
    </row>
    <row r="305" spans="1:17" x14ac:dyDescent="0.25">
      <c r="A305">
        <v>303</v>
      </c>
      <c r="B305" s="18">
        <f>IF(B304=0,0,MAX(0,B304*(1+'Debt Payoff'!D10/12)-MIN(B304*(1+'Debt Payoff'!D10/12),'Debt Payoff'!E10+'Debt Payoff'!C2)))</f>
        <v>0</v>
      </c>
      <c r="C305" s="18">
        <f>IF(C304=0,0,MAX(0,C304*(1+'Debt Payoff'!D4/12)-MIN(C304*(1+'Debt Payoff'!D4/12),IF(COUNTIF(B304:B304,"&gt;0")=0,'Debt Payoff'!E4+'Debt Payoff'!E10+'Debt Payoff'!C2,'Debt Payoff'!E4))))</f>
        <v>0</v>
      </c>
      <c r="D305" s="18">
        <f>IF(D304=0,0,MAX(0,D304*(1+'Debt Payoff'!D5/12)-MIN(D304*(1+'Debt Payoff'!D5/12),IF(COUNTIF(B304:C304,"&gt;0")=0,'Debt Payoff'!E5+'Debt Payoff'!E10+'Debt Payoff'!E4+'Debt Payoff'!C2,'Debt Payoff'!E5))))</f>
        <v>0</v>
      </c>
      <c r="E305" s="18">
        <f>IF(E304=0,0,MAX(0,E304*(1+'Debt Payoff'!D8/12)-MIN(E304*(1+'Debt Payoff'!D8/12),IF(COUNTIF(B304:D304,"&gt;0")=0,'Debt Payoff'!E8+'Debt Payoff'!E10+'Debt Payoff'!E4+'Debt Payoff'!E5+'Debt Payoff'!C2,'Debt Payoff'!E8))))</f>
        <v>0</v>
      </c>
      <c r="F305" s="18">
        <f>IF(F304=0,0,MAX(0,F304*(1+'Debt Payoff'!D11/12)-MIN(F304*(1+'Debt Payoff'!D11/12),IF(COUNTIF(B304:E304,"&gt;0")=0,'Debt Payoff'!E11+'Debt Payoff'!E10+'Debt Payoff'!E4+'Debt Payoff'!E5+'Debt Payoff'!E8+'Debt Payoff'!C2,'Debt Payoff'!E11))))</f>
        <v>0</v>
      </c>
      <c r="G305" s="18">
        <f>IF(G304=0,0,MAX(0,G304*(1+'Debt Payoff'!D6/12)-MIN(G304*(1+'Debt Payoff'!D6/12),IF(COUNTIF(B304:F304,"&gt;0")=0,'Debt Payoff'!E6+'Debt Payoff'!E10+'Debt Payoff'!E4+'Debt Payoff'!E5+'Debt Payoff'!E8+'Debt Payoff'!E11+'Debt Payoff'!C2,'Debt Payoff'!E6))))</f>
        <v>0</v>
      </c>
      <c r="H305" s="18">
        <f>IF(H304=0,0,MAX(0,H304*(1+'Debt Payoff'!D7/12)-MIN(H304*(1+'Debt Payoff'!D7/12),IF(COUNTIF(B304:G304,"&gt;0")=0,'Debt Payoff'!E7+'Debt Payoff'!E10+'Debt Payoff'!E4+'Debt Payoff'!E5+'Debt Payoff'!E8+'Debt Payoff'!E11+'Debt Payoff'!E6+'Debt Payoff'!C2,'Debt Payoff'!E7))))</f>
        <v>0</v>
      </c>
      <c r="I305" s="18">
        <f>IF(I304=0,0,MAX(0,I304*(1+'Debt Payoff'!D9/12)-MIN(I304*(1+'Debt Payoff'!D9/12),IF(COUNTIF(B304:H304,"&gt;0")=0,'Debt Payoff'!E9+'Debt Payoff'!E10+'Debt Payoff'!E4+'Debt Payoff'!E5+'Debt Payoff'!E8+'Debt Payoff'!E11+'Debt Payoff'!E6+'Debt Payoff'!E7+'Debt Payoff'!C2,'Debt Payoff'!E9))))</f>
        <v>0</v>
      </c>
      <c r="J305" s="18">
        <f>IF(B304=0,0,B304*'Debt Payoff'!D10/12)</f>
        <v>0</v>
      </c>
      <c r="K305" s="18">
        <f>IF(C304=0,0,C304*'Debt Payoff'!D4/12)</f>
        <v>0</v>
      </c>
      <c r="L305" s="18">
        <f>IF(D304=0,0,D304*'Debt Payoff'!D5/12)</f>
        <v>0</v>
      </c>
      <c r="M305" s="18">
        <f>IF(E304=0,0,E304*'Debt Payoff'!D8/12)</f>
        <v>0</v>
      </c>
      <c r="N305" s="18">
        <f>IF(F304=0,0,F304*'Debt Payoff'!D11/12)</f>
        <v>0</v>
      </c>
      <c r="O305" s="18">
        <f>IF(G304=0,0,G304*'Debt Payoff'!D6/12)</f>
        <v>0</v>
      </c>
      <c r="P305" s="18">
        <f>IF(H304=0,0,H304*'Debt Payoff'!D7/12)</f>
        <v>0</v>
      </c>
      <c r="Q305" s="18">
        <f>IF(I304=0,0,I304*'Debt Payoff'!D9/12)</f>
        <v>0</v>
      </c>
    </row>
    <row r="306" spans="1:17" x14ac:dyDescent="0.25">
      <c r="A306">
        <v>304</v>
      </c>
      <c r="B306" s="18">
        <f>IF(B305=0,0,MAX(0,B305*(1+'Debt Payoff'!D10/12)-MIN(B305*(1+'Debt Payoff'!D10/12),'Debt Payoff'!E10+'Debt Payoff'!C2)))</f>
        <v>0</v>
      </c>
      <c r="C306" s="18">
        <f>IF(C305=0,0,MAX(0,C305*(1+'Debt Payoff'!D4/12)-MIN(C305*(1+'Debt Payoff'!D4/12),IF(COUNTIF(B305:B305,"&gt;0")=0,'Debt Payoff'!E4+'Debt Payoff'!E10+'Debt Payoff'!C2,'Debt Payoff'!E4))))</f>
        <v>0</v>
      </c>
      <c r="D306" s="18">
        <f>IF(D305=0,0,MAX(0,D305*(1+'Debt Payoff'!D5/12)-MIN(D305*(1+'Debt Payoff'!D5/12),IF(COUNTIF(B305:C305,"&gt;0")=0,'Debt Payoff'!E5+'Debt Payoff'!E10+'Debt Payoff'!E4+'Debt Payoff'!C2,'Debt Payoff'!E5))))</f>
        <v>0</v>
      </c>
      <c r="E306" s="18">
        <f>IF(E305=0,0,MAX(0,E305*(1+'Debt Payoff'!D8/12)-MIN(E305*(1+'Debt Payoff'!D8/12),IF(COUNTIF(B305:D305,"&gt;0")=0,'Debt Payoff'!E8+'Debt Payoff'!E10+'Debt Payoff'!E4+'Debt Payoff'!E5+'Debt Payoff'!C2,'Debt Payoff'!E8))))</f>
        <v>0</v>
      </c>
      <c r="F306" s="18">
        <f>IF(F305=0,0,MAX(0,F305*(1+'Debt Payoff'!D11/12)-MIN(F305*(1+'Debt Payoff'!D11/12),IF(COUNTIF(B305:E305,"&gt;0")=0,'Debt Payoff'!E11+'Debt Payoff'!E10+'Debt Payoff'!E4+'Debt Payoff'!E5+'Debt Payoff'!E8+'Debt Payoff'!C2,'Debt Payoff'!E11))))</f>
        <v>0</v>
      </c>
      <c r="G306" s="18">
        <f>IF(G305=0,0,MAX(0,G305*(1+'Debt Payoff'!D6/12)-MIN(G305*(1+'Debt Payoff'!D6/12),IF(COUNTIF(B305:F305,"&gt;0")=0,'Debt Payoff'!E6+'Debt Payoff'!E10+'Debt Payoff'!E4+'Debt Payoff'!E5+'Debt Payoff'!E8+'Debt Payoff'!E11+'Debt Payoff'!C2,'Debt Payoff'!E6))))</f>
        <v>0</v>
      </c>
      <c r="H306" s="18">
        <f>IF(H305=0,0,MAX(0,H305*(1+'Debt Payoff'!D7/12)-MIN(H305*(1+'Debt Payoff'!D7/12),IF(COUNTIF(B305:G305,"&gt;0")=0,'Debt Payoff'!E7+'Debt Payoff'!E10+'Debt Payoff'!E4+'Debt Payoff'!E5+'Debt Payoff'!E8+'Debt Payoff'!E11+'Debt Payoff'!E6+'Debt Payoff'!C2,'Debt Payoff'!E7))))</f>
        <v>0</v>
      </c>
      <c r="I306" s="18">
        <f>IF(I305=0,0,MAX(0,I305*(1+'Debt Payoff'!D9/12)-MIN(I305*(1+'Debt Payoff'!D9/12),IF(COUNTIF(B305:H305,"&gt;0")=0,'Debt Payoff'!E9+'Debt Payoff'!E10+'Debt Payoff'!E4+'Debt Payoff'!E5+'Debt Payoff'!E8+'Debt Payoff'!E11+'Debt Payoff'!E6+'Debt Payoff'!E7+'Debt Payoff'!C2,'Debt Payoff'!E9))))</f>
        <v>0</v>
      </c>
      <c r="J306" s="18">
        <f>IF(B305=0,0,B305*'Debt Payoff'!D10/12)</f>
        <v>0</v>
      </c>
      <c r="K306" s="18">
        <f>IF(C305=0,0,C305*'Debt Payoff'!D4/12)</f>
        <v>0</v>
      </c>
      <c r="L306" s="18">
        <f>IF(D305=0,0,D305*'Debt Payoff'!D5/12)</f>
        <v>0</v>
      </c>
      <c r="M306" s="18">
        <f>IF(E305=0,0,E305*'Debt Payoff'!D8/12)</f>
        <v>0</v>
      </c>
      <c r="N306" s="18">
        <f>IF(F305=0,0,F305*'Debt Payoff'!D11/12)</f>
        <v>0</v>
      </c>
      <c r="O306" s="18">
        <f>IF(G305=0,0,G305*'Debt Payoff'!D6/12)</f>
        <v>0</v>
      </c>
      <c r="P306" s="18">
        <f>IF(H305=0,0,H305*'Debt Payoff'!D7/12)</f>
        <v>0</v>
      </c>
      <c r="Q306" s="18">
        <f>IF(I305=0,0,I305*'Debt Payoff'!D9/12)</f>
        <v>0</v>
      </c>
    </row>
    <row r="307" spans="1:17" x14ac:dyDescent="0.25">
      <c r="A307">
        <v>305</v>
      </c>
      <c r="B307" s="18">
        <f>IF(B306=0,0,MAX(0,B306*(1+'Debt Payoff'!D10/12)-MIN(B306*(1+'Debt Payoff'!D10/12),'Debt Payoff'!E10+'Debt Payoff'!C2)))</f>
        <v>0</v>
      </c>
      <c r="C307" s="18">
        <f>IF(C306=0,0,MAX(0,C306*(1+'Debt Payoff'!D4/12)-MIN(C306*(1+'Debt Payoff'!D4/12),IF(COUNTIF(B306:B306,"&gt;0")=0,'Debt Payoff'!E4+'Debt Payoff'!E10+'Debt Payoff'!C2,'Debt Payoff'!E4))))</f>
        <v>0</v>
      </c>
      <c r="D307" s="18">
        <f>IF(D306=0,0,MAX(0,D306*(1+'Debt Payoff'!D5/12)-MIN(D306*(1+'Debt Payoff'!D5/12),IF(COUNTIF(B306:C306,"&gt;0")=0,'Debt Payoff'!E5+'Debt Payoff'!E10+'Debt Payoff'!E4+'Debt Payoff'!C2,'Debt Payoff'!E5))))</f>
        <v>0</v>
      </c>
      <c r="E307" s="18">
        <f>IF(E306=0,0,MAX(0,E306*(1+'Debt Payoff'!D8/12)-MIN(E306*(1+'Debt Payoff'!D8/12),IF(COUNTIF(B306:D306,"&gt;0")=0,'Debt Payoff'!E8+'Debt Payoff'!E10+'Debt Payoff'!E4+'Debt Payoff'!E5+'Debt Payoff'!C2,'Debt Payoff'!E8))))</f>
        <v>0</v>
      </c>
      <c r="F307" s="18">
        <f>IF(F306=0,0,MAX(0,F306*(1+'Debt Payoff'!D11/12)-MIN(F306*(1+'Debt Payoff'!D11/12),IF(COUNTIF(B306:E306,"&gt;0")=0,'Debt Payoff'!E11+'Debt Payoff'!E10+'Debt Payoff'!E4+'Debt Payoff'!E5+'Debt Payoff'!E8+'Debt Payoff'!C2,'Debt Payoff'!E11))))</f>
        <v>0</v>
      </c>
      <c r="G307" s="18">
        <f>IF(G306=0,0,MAX(0,G306*(1+'Debt Payoff'!D6/12)-MIN(G306*(1+'Debt Payoff'!D6/12),IF(COUNTIF(B306:F306,"&gt;0")=0,'Debt Payoff'!E6+'Debt Payoff'!E10+'Debt Payoff'!E4+'Debt Payoff'!E5+'Debt Payoff'!E8+'Debt Payoff'!E11+'Debt Payoff'!C2,'Debt Payoff'!E6))))</f>
        <v>0</v>
      </c>
      <c r="H307" s="18">
        <f>IF(H306=0,0,MAX(0,H306*(1+'Debt Payoff'!D7/12)-MIN(H306*(1+'Debt Payoff'!D7/12),IF(COUNTIF(B306:G306,"&gt;0")=0,'Debt Payoff'!E7+'Debt Payoff'!E10+'Debt Payoff'!E4+'Debt Payoff'!E5+'Debt Payoff'!E8+'Debt Payoff'!E11+'Debt Payoff'!E6+'Debt Payoff'!C2,'Debt Payoff'!E7))))</f>
        <v>0</v>
      </c>
      <c r="I307" s="18">
        <f>IF(I306=0,0,MAX(0,I306*(1+'Debt Payoff'!D9/12)-MIN(I306*(1+'Debt Payoff'!D9/12),IF(COUNTIF(B306:H306,"&gt;0")=0,'Debt Payoff'!E9+'Debt Payoff'!E10+'Debt Payoff'!E4+'Debt Payoff'!E5+'Debt Payoff'!E8+'Debt Payoff'!E11+'Debt Payoff'!E6+'Debt Payoff'!E7+'Debt Payoff'!C2,'Debt Payoff'!E9))))</f>
        <v>0</v>
      </c>
      <c r="J307" s="18">
        <f>IF(B306=0,0,B306*'Debt Payoff'!D10/12)</f>
        <v>0</v>
      </c>
      <c r="K307" s="18">
        <f>IF(C306=0,0,C306*'Debt Payoff'!D4/12)</f>
        <v>0</v>
      </c>
      <c r="L307" s="18">
        <f>IF(D306=0,0,D306*'Debt Payoff'!D5/12)</f>
        <v>0</v>
      </c>
      <c r="M307" s="18">
        <f>IF(E306=0,0,E306*'Debt Payoff'!D8/12)</f>
        <v>0</v>
      </c>
      <c r="N307" s="18">
        <f>IF(F306=0,0,F306*'Debt Payoff'!D11/12)</f>
        <v>0</v>
      </c>
      <c r="O307" s="18">
        <f>IF(G306=0,0,G306*'Debt Payoff'!D6/12)</f>
        <v>0</v>
      </c>
      <c r="P307" s="18">
        <f>IF(H306=0,0,H306*'Debt Payoff'!D7/12)</f>
        <v>0</v>
      </c>
      <c r="Q307" s="18">
        <f>IF(I306=0,0,I306*'Debt Payoff'!D9/12)</f>
        <v>0</v>
      </c>
    </row>
    <row r="308" spans="1:17" x14ac:dyDescent="0.25">
      <c r="A308">
        <v>306</v>
      </c>
      <c r="B308" s="18">
        <f>IF(B307=0,0,MAX(0,B307*(1+'Debt Payoff'!D10/12)-MIN(B307*(1+'Debt Payoff'!D10/12),'Debt Payoff'!E10+'Debt Payoff'!C2)))</f>
        <v>0</v>
      </c>
      <c r="C308" s="18">
        <f>IF(C307=0,0,MAX(0,C307*(1+'Debt Payoff'!D4/12)-MIN(C307*(1+'Debt Payoff'!D4/12),IF(COUNTIF(B307:B307,"&gt;0")=0,'Debt Payoff'!E4+'Debt Payoff'!E10+'Debt Payoff'!C2,'Debt Payoff'!E4))))</f>
        <v>0</v>
      </c>
      <c r="D308" s="18">
        <f>IF(D307=0,0,MAX(0,D307*(1+'Debt Payoff'!D5/12)-MIN(D307*(1+'Debt Payoff'!D5/12),IF(COUNTIF(B307:C307,"&gt;0")=0,'Debt Payoff'!E5+'Debt Payoff'!E10+'Debt Payoff'!E4+'Debt Payoff'!C2,'Debt Payoff'!E5))))</f>
        <v>0</v>
      </c>
      <c r="E308" s="18">
        <f>IF(E307=0,0,MAX(0,E307*(1+'Debt Payoff'!D8/12)-MIN(E307*(1+'Debt Payoff'!D8/12),IF(COUNTIF(B307:D307,"&gt;0")=0,'Debt Payoff'!E8+'Debt Payoff'!E10+'Debt Payoff'!E4+'Debt Payoff'!E5+'Debt Payoff'!C2,'Debt Payoff'!E8))))</f>
        <v>0</v>
      </c>
      <c r="F308" s="18">
        <f>IF(F307=0,0,MAX(0,F307*(1+'Debt Payoff'!D11/12)-MIN(F307*(1+'Debt Payoff'!D11/12),IF(COUNTIF(B307:E307,"&gt;0")=0,'Debt Payoff'!E11+'Debt Payoff'!E10+'Debt Payoff'!E4+'Debt Payoff'!E5+'Debt Payoff'!E8+'Debt Payoff'!C2,'Debt Payoff'!E11))))</f>
        <v>0</v>
      </c>
      <c r="G308" s="18">
        <f>IF(G307=0,0,MAX(0,G307*(1+'Debt Payoff'!D6/12)-MIN(G307*(1+'Debt Payoff'!D6/12),IF(COUNTIF(B307:F307,"&gt;0")=0,'Debt Payoff'!E6+'Debt Payoff'!E10+'Debt Payoff'!E4+'Debt Payoff'!E5+'Debt Payoff'!E8+'Debt Payoff'!E11+'Debt Payoff'!C2,'Debt Payoff'!E6))))</f>
        <v>0</v>
      </c>
      <c r="H308" s="18">
        <f>IF(H307=0,0,MAX(0,H307*(1+'Debt Payoff'!D7/12)-MIN(H307*(1+'Debt Payoff'!D7/12),IF(COUNTIF(B307:G307,"&gt;0")=0,'Debt Payoff'!E7+'Debt Payoff'!E10+'Debt Payoff'!E4+'Debt Payoff'!E5+'Debt Payoff'!E8+'Debt Payoff'!E11+'Debt Payoff'!E6+'Debt Payoff'!C2,'Debt Payoff'!E7))))</f>
        <v>0</v>
      </c>
      <c r="I308" s="18">
        <f>IF(I307=0,0,MAX(0,I307*(1+'Debt Payoff'!D9/12)-MIN(I307*(1+'Debt Payoff'!D9/12),IF(COUNTIF(B307:H307,"&gt;0")=0,'Debt Payoff'!E9+'Debt Payoff'!E10+'Debt Payoff'!E4+'Debt Payoff'!E5+'Debt Payoff'!E8+'Debt Payoff'!E11+'Debt Payoff'!E6+'Debt Payoff'!E7+'Debt Payoff'!C2,'Debt Payoff'!E9))))</f>
        <v>0</v>
      </c>
      <c r="J308" s="18">
        <f>IF(B307=0,0,B307*'Debt Payoff'!D10/12)</f>
        <v>0</v>
      </c>
      <c r="K308" s="18">
        <f>IF(C307=0,0,C307*'Debt Payoff'!D4/12)</f>
        <v>0</v>
      </c>
      <c r="L308" s="18">
        <f>IF(D307=0,0,D307*'Debt Payoff'!D5/12)</f>
        <v>0</v>
      </c>
      <c r="M308" s="18">
        <f>IF(E307=0,0,E307*'Debt Payoff'!D8/12)</f>
        <v>0</v>
      </c>
      <c r="N308" s="18">
        <f>IF(F307=0,0,F307*'Debt Payoff'!D11/12)</f>
        <v>0</v>
      </c>
      <c r="O308" s="18">
        <f>IF(G307=0,0,G307*'Debt Payoff'!D6/12)</f>
        <v>0</v>
      </c>
      <c r="P308" s="18">
        <f>IF(H307=0,0,H307*'Debt Payoff'!D7/12)</f>
        <v>0</v>
      </c>
      <c r="Q308" s="18">
        <f>IF(I307=0,0,I307*'Debt Payoff'!D9/12)</f>
        <v>0</v>
      </c>
    </row>
    <row r="309" spans="1:17" x14ac:dyDescent="0.25">
      <c r="A309">
        <v>307</v>
      </c>
      <c r="B309" s="18">
        <f>IF(B308=0,0,MAX(0,B308*(1+'Debt Payoff'!D10/12)-MIN(B308*(1+'Debt Payoff'!D10/12),'Debt Payoff'!E10+'Debt Payoff'!C2)))</f>
        <v>0</v>
      </c>
      <c r="C309" s="18">
        <f>IF(C308=0,0,MAX(0,C308*(1+'Debt Payoff'!D4/12)-MIN(C308*(1+'Debt Payoff'!D4/12),IF(COUNTIF(B308:B308,"&gt;0")=0,'Debt Payoff'!E4+'Debt Payoff'!E10+'Debt Payoff'!C2,'Debt Payoff'!E4))))</f>
        <v>0</v>
      </c>
      <c r="D309" s="18">
        <f>IF(D308=0,0,MAX(0,D308*(1+'Debt Payoff'!D5/12)-MIN(D308*(1+'Debt Payoff'!D5/12),IF(COUNTIF(B308:C308,"&gt;0")=0,'Debt Payoff'!E5+'Debt Payoff'!E10+'Debt Payoff'!E4+'Debt Payoff'!C2,'Debt Payoff'!E5))))</f>
        <v>0</v>
      </c>
      <c r="E309" s="18">
        <f>IF(E308=0,0,MAX(0,E308*(1+'Debt Payoff'!D8/12)-MIN(E308*(1+'Debt Payoff'!D8/12),IF(COUNTIF(B308:D308,"&gt;0")=0,'Debt Payoff'!E8+'Debt Payoff'!E10+'Debt Payoff'!E4+'Debt Payoff'!E5+'Debt Payoff'!C2,'Debt Payoff'!E8))))</f>
        <v>0</v>
      </c>
      <c r="F309" s="18">
        <f>IF(F308=0,0,MAX(0,F308*(1+'Debt Payoff'!D11/12)-MIN(F308*(1+'Debt Payoff'!D11/12),IF(COUNTIF(B308:E308,"&gt;0")=0,'Debt Payoff'!E11+'Debt Payoff'!E10+'Debt Payoff'!E4+'Debt Payoff'!E5+'Debt Payoff'!E8+'Debt Payoff'!C2,'Debt Payoff'!E11))))</f>
        <v>0</v>
      </c>
      <c r="G309" s="18">
        <f>IF(G308=0,0,MAX(0,G308*(1+'Debt Payoff'!D6/12)-MIN(G308*(1+'Debt Payoff'!D6/12),IF(COUNTIF(B308:F308,"&gt;0")=0,'Debt Payoff'!E6+'Debt Payoff'!E10+'Debt Payoff'!E4+'Debt Payoff'!E5+'Debt Payoff'!E8+'Debt Payoff'!E11+'Debt Payoff'!C2,'Debt Payoff'!E6))))</f>
        <v>0</v>
      </c>
      <c r="H309" s="18">
        <f>IF(H308=0,0,MAX(0,H308*(1+'Debt Payoff'!D7/12)-MIN(H308*(1+'Debt Payoff'!D7/12),IF(COUNTIF(B308:G308,"&gt;0")=0,'Debt Payoff'!E7+'Debt Payoff'!E10+'Debt Payoff'!E4+'Debt Payoff'!E5+'Debt Payoff'!E8+'Debt Payoff'!E11+'Debt Payoff'!E6+'Debt Payoff'!C2,'Debt Payoff'!E7))))</f>
        <v>0</v>
      </c>
      <c r="I309" s="18">
        <f>IF(I308=0,0,MAX(0,I308*(1+'Debt Payoff'!D9/12)-MIN(I308*(1+'Debt Payoff'!D9/12),IF(COUNTIF(B308:H308,"&gt;0")=0,'Debt Payoff'!E9+'Debt Payoff'!E10+'Debt Payoff'!E4+'Debt Payoff'!E5+'Debt Payoff'!E8+'Debt Payoff'!E11+'Debt Payoff'!E6+'Debt Payoff'!E7+'Debt Payoff'!C2,'Debt Payoff'!E9))))</f>
        <v>0</v>
      </c>
      <c r="J309" s="18">
        <f>IF(B308=0,0,B308*'Debt Payoff'!D10/12)</f>
        <v>0</v>
      </c>
      <c r="K309" s="18">
        <f>IF(C308=0,0,C308*'Debt Payoff'!D4/12)</f>
        <v>0</v>
      </c>
      <c r="L309" s="18">
        <f>IF(D308=0,0,D308*'Debt Payoff'!D5/12)</f>
        <v>0</v>
      </c>
      <c r="M309" s="18">
        <f>IF(E308=0,0,E308*'Debt Payoff'!D8/12)</f>
        <v>0</v>
      </c>
      <c r="N309" s="18">
        <f>IF(F308=0,0,F308*'Debt Payoff'!D11/12)</f>
        <v>0</v>
      </c>
      <c r="O309" s="18">
        <f>IF(G308=0,0,G308*'Debt Payoff'!D6/12)</f>
        <v>0</v>
      </c>
      <c r="P309" s="18">
        <f>IF(H308=0,0,H308*'Debt Payoff'!D7/12)</f>
        <v>0</v>
      </c>
      <c r="Q309" s="18">
        <f>IF(I308=0,0,I308*'Debt Payoff'!D9/12)</f>
        <v>0</v>
      </c>
    </row>
    <row r="310" spans="1:17" x14ac:dyDescent="0.25">
      <c r="A310">
        <v>308</v>
      </c>
      <c r="B310" s="18">
        <f>IF(B309=0,0,MAX(0,B309*(1+'Debt Payoff'!D10/12)-MIN(B309*(1+'Debt Payoff'!D10/12),'Debt Payoff'!E10+'Debt Payoff'!C2)))</f>
        <v>0</v>
      </c>
      <c r="C310" s="18">
        <f>IF(C309=0,0,MAX(0,C309*(1+'Debt Payoff'!D4/12)-MIN(C309*(1+'Debt Payoff'!D4/12),IF(COUNTIF(B309:B309,"&gt;0")=0,'Debt Payoff'!E4+'Debt Payoff'!E10+'Debt Payoff'!C2,'Debt Payoff'!E4))))</f>
        <v>0</v>
      </c>
      <c r="D310" s="18">
        <f>IF(D309=0,0,MAX(0,D309*(1+'Debt Payoff'!D5/12)-MIN(D309*(1+'Debt Payoff'!D5/12),IF(COUNTIF(B309:C309,"&gt;0")=0,'Debt Payoff'!E5+'Debt Payoff'!E10+'Debt Payoff'!E4+'Debt Payoff'!C2,'Debt Payoff'!E5))))</f>
        <v>0</v>
      </c>
      <c r="E310" s="18">
        <f>IF(E309=0,0,MAX(0,E309*(1+'Debt Payoff'!D8/12)-MIN(E309*(1+'Debt Payoff'!D8/12),IF(COUNTIF(B309:D309,"&gt;0")=0,'Debt Payoff'!E8+'Debt Payoff'!E10+'Debt Payoff'!E4+'Debt Payoff'!E5+'Debt Payoff'!C2,'Debt Payoff'!E8))))</f>
        <v>0</v>
      </c>
      <c r="F310" s="18">
        <f>IF(F309=0,0,MAX(0,F309*(1+'Debt Payoff'!D11/12)-MIN(F309*(1+'Debt Payoff'!D11/12),IF(COUNTIF(B309:E309,"&gt;0")=0,'Debt Payoff'!E11+'Debt Payoff'!E10+'Debt Payoff'!E4+'Debt Payoff'!E5+'Debt Payoff'!E8+'Debt Payoff'!C2,'Debt Payoff'!E11))))</f>
        <v>0</v>
      </c>
      <c r="G310" s="18">
        <f>IF(G309=0,0,MAX(0,G309*(1+'Debt Payoff'!D6/12)-MIN(G309*(1+'Debt Payoff'!D6/12),IF(COUNTIF(B309:F309,"&gt;0")=0,'Debt Payoff'!E6+'Debt Payoff'!E10+'Debt Payoff'!E4+'Debt Payoff'!E5+'Debt Payoff'!E8+'Debt Payoff'!E11+'Debt Payoff'!C2,'Debt Payoff'!E6))))</f>
        <v>0</v>
      </c>
      <c r="H310" s="18">
        <f>IF(H309=0,0,MAX(0,H309*(1+'Debt Payoff'!D7/12)-MIN(H309*(1+'Debt Payoff'!D7/12),IF(COUNTIF(B309:G309,"&gt;0")=0,'Debt Payoff'!E7+'Debt Payoff'!E10+'Debt Payoff'!E4+'Debt Payoff'!E5+'Debt Payoff'!E8+'Debt Payoff'!E11+'Debt Payoff'!E6+'Debt Payoff'!C2,'Debt Payoff'!E7))))</f>
        <v>0</v>
      </c>
      <c r="I310" s="18">
        <f>IF(I309=0,0,MAX(0,I309*(1+'Debt Payoff'!D9/12)-MIN(I309*(1+'Debt Payoff'!D9/12),IF(COUNTIF(B309:H309,"&gt;0")=0,'Debt Payoff'!E9+'Debt Payoff'!E10+'Debt Payoff'!E4+'Debt Payoff'!E5+'Debt Payoff'!E8+'Debt Payoff'!E11+'Debt Payoff'!E6+'Debt Payoff'!E7+'Debt Payoff'!C2,'Debt Payoff'!E9))))</f>
        <v>0</v>
      </c>
      <c r="J310" s="18">
        <f>IF(B309=0,0,B309*'Debt Payoff'!D10/12)</f>
        <v>0</v>
      </c>
      <c r="K310" s="18">
        <f>IF(C309=0,0,C309*'Debt Payoff'!D4/12)</f>
        <v>0</v>
      </c>
      <c r="L310" s="18">
        <f>IF(D309=0,0,D309*'Debt Payoff'!D5/12)</f>
        <v>0</v>
      </c>
      <c r="M310" s="18">
        <f>IF(E309=0,0,E309*'Debt Payoff'!D8/12)</f>
        <v>0</v>
      </c>
      <c r="N310" s="18">
        <f>IF(F309=0,0,F309*'Debt Payoff'!D11/12)</f>
        <v>0</v>
      </c>
      <c r="O310" s="18">
        <f>IF(G309=0,0,G309*'Debt Payoff'!D6/12)</f>
        <v>0</v>
      </c>
      <c r="P310" s="18">
        <f>IF(H309=0,0,H309*'Debt Payoff'!D7/12)</f>
        <v>0</v>
      </c>
      <c r="Q310" s="18">
        <f>IF(I309=0,0,I309*'Debt Payoff'!D9/12)</f>
        <v>0</v>
      </c>
    </row>
    <row r="311" spans="1:17" x14ac:dyDescent="0.25">
      <c r="A311">
        <v>309</v>
      </c>
      <c r="B311" s="18">
        <f>IF(B310=0,0,MAX(0,B310*(1+'Debt Payoff'!D10/12)-MIN(B310*(1+'Debt Payoff'!D10/12),'Debt Payoff'!E10+'Debt Payoff'!C2)))</f>
        <v>0</v>
      </c>
      <c r="C311" s="18">
        <f>IF(C310=0,0,MAX(0,C310*(1+'Debt Payoff'!D4/12)-MIN(C310*(1+'Debt Payoff'!D4/12),IF(COUNTIF(B310:B310,"&gt;0")=0,'Debt Payoff'!E4+'Debt Payoff'!E10+'Debt Payoff'!C2,'Debt Payoff'!E4))))</f>
        <v>0</v>
      </c>
      <c r="D311" s="18">
        <f>IF(D310=0,0,MAX(0,D310*(1+'Debt Payoff'!D5/12)-MIN(D310*(1+'Debt Payoff'!D5/12),IF(COUNTIF(B310:C310,"&gt;0")=0,'Debt Payoff'!E5+'Debt Payoff'!E10+'Debt Payoff'!E4+'Debt Payoff'!C2,'Debt Payoff'!E5))))</f>
        <v>0</v>
      </c>
      <c r="E311" s="18">
        <f>IF(E310=0,0,MAX(0,E310*(1+'Debt Payoff'!D8/12)-MIN(E310*(1+'Debt Payoff'!D8/12),IF(COUNTIF(B310:D310,"&gt;0")=0,'Debt Payoff'!E8+'Debt Payoff'!E10+'Debt Payoff'!E4+'Debt Payoff'!E5+'Debt Payoff'!C2,'Debt Payoff'!E8))))</f>
        <v>0</v>
      </c>
      <c r="F311" s="18">
        <f>IF(F310=0,0,MAX(0,F310*(1+'Debt Payoff'!D11/12)-MIN(F310*(1+'Debt Payoff'!D11/12),IF(COUNTIF(B310:E310,"&gt;0")=0,'Debt Payoff'!E11+'Debt Payoff'!E10+'Debt Payoff'!E4+'Debt Payoff'!E5+'Debt Payoff'!E8+'Debt Payoff'!C2,'Debt Payoff'!E11))))</f>
        <v>0</v>
      </c>
      <c r="G311" s="18">
        <f>IF(G310=0,0,MAX(0,G310*(1+'Debt Payoff'!D6/12)-MIN(G310*(1+'Debt Payoff'!D6/12),IF(COUNTIF(B310:F310,"&gt;0")=0,'Debt Payoff'!E6+'Debt Payoff'!E10+'Debt Payoff'!E4+'Debt Payoff'!E5+'Debt Payoff'!E8+'Debt Payoff'!E11+'Debt Payoff'!C2,'Debt Payoff'!E6))))</f>
        <v>0</v>
      </c>
      <c r="H311" s="18">
        <f>IF(H310=0,0,MAX(0,H310*(1+'Debt Payoff'!D7/12)-MIN(H310*(1+'Debt Payoff'!D7/12),IF(COUNTIF(B310:G310,"&gt;0")=0,'Debt Payoff'!E7+'Debt Payoff'!E10+'Debt Payoff'!E4+'Debt Payoff'!E5+'Debt Payoff'!E8+'Debt Payoff'!E11+'Debt Payoff'!E6+'Debt Payoff'!C2,'Debt Payoff'!E7))))</f>
        <v>0</v>
      </c>
      <c r="I311" s="18">
        <f>IF(I310=0,0,MAX(0,I310*(1+'Debt Payoff'!D9/12)-MIN(I310*(1+'Debt Payoff'!D9/12),IF(COUNTIF(B310:H310,"&gt;0")=0,'Debt Payoff'!E9+'Debt Payoff'!E10+'Debt Payoff'!E4+'Debt Payoff'!E5+'Debt Payoff'!E8+'Debt Payoff'!E11+'Debt Payoff'!E6+'Debt Payoff'!E7+'Debt Payoff'!C2,'Debt Payoff'!E9))))</f>
        <v>0</v>
      </c>
      <c r="J311" s="18">
        <f>IF(B310=0,0,B310*'Debt Payoff'!D10/12)</f>
        <v>0</v>
      </c>
      <c r="K311" s="18">
        <f>IF(C310=0,0,C310*'Debt Payoff'!D4/12)</f>
        <v>0</v>
      </c>
      <c r="L311" s="18">
        <f>IF(D310=0,0,D310*'Debt Payoff'!D5/12)</f>
        <v>0</v>
      </c>
      <c r="M311" s="18">
        <f>IF(E310=0,0,E310*'Debt Payoff'!D8/12)</f>
        <v>0</v>
      </c>
      <c r="N311" s="18">
        <f>IF(F310=0,0,F310*'Debt Payoff'!D11/12)</f>
        <v>0</v>
      </c>
      <c r="O311" s="18">
        <f>IF(G310=0,0,G310*'Debt Payoff'!D6/12)</f>
        <v>0</v>
      </c>
      <c r="P311" s="18">
        <f>IF(H310=0,0,H310*'Debt Payoff'!D7/12)</f>
        <v>0</v>
      </c>
      <c r="Q311" s="18">
        <f>IF(I310=0,0,I310*'Debt Payoff'!D9/12)</f>
        <v>0</v>
      </c>
    </row>
    <row r="312" spans="1:17" x14ac:dyDescent="0.25">
      <c r="A312">
        <v>310</v>
      </c>
      <c r="B312" s="18">
        <f>IF(B311=0,0,MAX(0,B311*(1+'Debt Payoff'!D10/12)-MIN(B311*(1+'Debt Payoff'!D10/12),'Debt Payoff'!E10+'Debt Payoff'!C2)))</f>
        <v>0</v>
      </c>
      <c r="C312" s="18">
        <f>IF(C311=0,0,MAX(0,C311*(1+'Debt Payoff'!D4/12)-MIN(C311*(1+'Debt Payoff'!D4/12),IF(COUNTIF(B311:B311,"&gt;0")=0,'Debt Payoff'!E4+'Debt Payoff'!E10+'Debt Payoff'!C2,'Debt Payoff'!E4))))</f>
        <v>0</v>
      </c>
      <c r="D312" s="18">
        <f>IF(D311=0,0,MAX(0,D311*(1+'Debt Payoff'!D5/12)-MIN(D311*(1+'Debt Payoff'!D5/12),IF(COUNTIF(B311:C311,"&gt;0")=0,'Debt Payoff'!E5+'Debt Payoff'!E10+'Debt Payoff'!E4+'Debt Payoff'!C2,'Debt Payoff'!E5))))</f>
        <v>0</v>
      </c>
      <c r="E312" s="18">
        <f>IF(E311=0,0,MAX(0,E311*(1+'Debt Payoff'!D8/12)-MIN(E311*(1+'Debt Payoff'!D8/12),IF(COUNTIF(B311:D311,"&gt;0")=0,'Debt Payoff'!E8+'Debt Payoff'!E10+'Debt Payoff'!E4+'Debt Payoff'!E5+'Debt Payoff'!C2,'Debt Payoff'!E8))))</f>
        <v>0</v>
      </c>
      <c r="F312" s="18">
        <f>IF(F311=0,0,MAX(0,F311*(1+'Debt Payoff'!D11/12)-MIN(F311*(1+'Debt Payoff'!D11/12),IF(COUNTIF(B311:E311,"&gt;0")=0,'Debt Payoff'!E11+'Debt Payoff'!E10+'Debt Payoff'!E4+'Debt Payoff'!E5+'Debt Payoff'!E8+'Debt Payoff'!C2,'Debt Payoff'!E11))))</f>
        <v>0</v>
      </c>
      <c r="G312" s="18">
        <f>IF(G311=0,0,MAX(0,G311*(1+'Debt Payoff'!D6/12)-MIN(G311*(1+'Debt Payoff'!D6/12),IF(COUNTIF(B311:F311,"&gt;0")=0,'Debt Payoff'!E6+'Debt Payoff'!E10+'Debt Payoff'!E4+'Debt Payoff'!E5+'Debt Payoff'!E8+'Debt Payoff'!E11+'Debt Payoff'!C2,'Debt Payoff'!E6))))</f>
        <v>0</v>
      </c>
      <c r="H312" s="18">
        <f>IF(H311=0,0,MAX(0,H311*(1+'Debt Payoff'!D7/12)-MIN(H311*(1+'Debt Payoff'!D7/12),IF(COUNTIF(B311:G311,"&gt;0")=0,'Debt Payoff'!E7+'Debt Payoff'!E10+'Debt Payoff'!E4+'Debt Payoff'!E5+'Debt Payoff'!E8+'Debt Payoff'!E11+'Debt Payoff'!E6+'Debt Payoff'!C2,'Debt Payoff'!E7))))</f>
        <v>0</v>
      </c>
      <c r="I312" s="18">
        <f>IF(I311=0,0,MAX(0,I311*(1+'Debt Payoff'!D9/12)-MIN(I311*(1+'Debt Payoff'!D9/12),IF(COUNTIF(B311:H311,"&gt;0")=0,'Debt Payoff'!E9+'Debt Payoff'!E10+'Debt Payoff'!E4+'Debt Payoff'!E5+'Debt Payoff'!E8+'Debt Payoff'!E11+'Debt Payoff'!E6+'Debt Payoff'!E7+'Debt Payoff'!C2,'Debt Payoff'!E9))))</f>
        <v>0</v>
      </c>
      <c r="J312" s="18">
        <f>IF(B311=0,0,B311*'Debt Payoff'!D10/12)</f>
        <v>0</v>
      </c>
      <c r="K312" s="18">
        <f>IF(C311=0,0,C311*'Debt Payoff'!D4/12)</f>
        <v>0</v>
      </c>
      <c r="L312" s="18">
        <f>IF(D311=0,0,D311*'Debt Payoff'!D5/12)</f>
        <v>0</v>
      </c>
      <c r="M312" s="18">
        <f>IF(E311=0,0,E311*'Debt Payoff'!D8/12)</f>
        <v>0</v>
      </c>
      <c r="N312" s="18">
        <f>IF(F311=0,0,F311*'Debt Payoff'!D11/12)</f>
        <v>0</v>
      </c>
      <c r="O312" s="18">
        <f>IF(G311=0,0,G311*'Debt Payoff'!D6/12)</f>
        <v>0</v>
      </c>
      <c r="P312" s="18">
        <f>IF(H311=0,0,H311*'Debt Payoff'!D7/12)</f>
        <v>0</v>
      </c>
      <c r="Q312" s="18">
        <f>IF(I311=0,0,I311*'Debt Payoff'!D9/12)</f>
        <v>0</v>
      </c>
    </row>
    <row r="313" spans="1:17" x14ac:dyDescent="0.25">
      <c r="A313">
        <v>311</v>
      </c>
      <c r="B313" s="18">
        <f>IF(B312=0,0,MAX(0,B312*(1+'Debt Payoff'!D10/12)-MIN(B312*(1+'Debt Payoff'!D10/12),'Debt Payoff'!E10+'Debt Payoff'!C2)))</f>
        <v>0</v>
      </c>
      <c r="C313" s="18">
        <f>IF(C312=0,0,MAX(0,C312*(1+'Debt Payoff'!D4/12)-MIN(C312*(1+'Debt Payoff'!D4/12),IF(COUNTIF(B312:B312,"&gt;0")=0,'Debt Payoff'!E4+'Debt Payoff'!E10+'Debt Payoff'!C2,'Debt Payoff'!E4))))</f>
        <v>0</v>
      </c>
      <c r="D313" s="18">
        <f>IF(D312=0,0,MAX(0,D312*(1+'Debt Payoff'!D5/12)-MIN(D312*(1+'Debt Payoff'!D5/12),IF(COUNTIF(B312:C312,"&gt;0")=0,'Debt Payoff'!E5+'Debt Payoff'!E10+'Debt Payoff'!E4+'Debt Payoff'!C2,'Debt Payoff'!E5))))</f>
        <v>0</v>
      </c>
      <c r="E313" s="18">
        <f>IF(E312=0,0,MAX(0,E312*(1+'Debt Payoff'!D8/12)-MIN(E312*(1+'Debt Payoff'!D8/12),IF(COUNTIF(B312:D312,"&gt;0")=0,'Debt Payoff'!E8+'Debt Payoff'!E10+'Debt Payoff'!E4+'Debt Payoff'!E5+'Debt Payoff'!C2,'Debt Payoff'!E8))))</f>
        <v>0</v>
      </c>
      <c r="F313" s="18">
        <f>IF(F312=0,0,MAX(0,F312*(1+'Debt Payoff'!D11/12)-MIN(F312*(1+'Debt Payoff'!D11/12),IF(COUNTIF(B312:E312,"&gt;0")=0,'Debt Payoff'!E11+'Debt Payoff'!E10+'Debt Payoff'!E4+'Debt Payoff'!E5+'Debt Payoff'!E8+'Debt Payoff'!C2,'Debt Payoff'!E11))))</f>
        <v>0</v>
      </c>
      <c r="G313" s="18">
        <f>IF(G312=0,0,MAX(0,G312*(1+'Debt Payoff'!D6/12)-MIN(G312*(1+'Debt Payoff'!D6/12),IF(COUNTIF(B312:F312,"&gt;0")=0,'Debt Payoff'!E6+'Debt Payoff'!E10+'Debt Payoff'!E4+'Debt Payoff'!E5+'Debt Payoff'!E8+'Debt Payoff'!E11+'Debt Payoff'!C2,'Debt Payoff'!E6))))</f>
        <v>0</v>
      </c>
      <c r="H313" s="18">
        <f>IF(H312=0,0,MAX(0,H312*(1+'Debt Payoff'!D7/12)-MIN(H312*(1+'Debt Payoff'!D7/12),IF(COUNTIF(B312:G312,"&gt;0")=0,'Debt Payoff'!E7+'Debt Payoff'!E10+'Debt Payoff'!E4+'Debt Payoff'!E5+'Debt Payoff'!E8+'Debt Payoff'!E11+'Debt Payoff'!E6+'Debt Payoff'!C2,'Debt Payoff'!E7))))</f>
        <v>0</v>
      </c>
      <c r="I313" s="18">
        <f>IF(I312=0,0,MAX(0,I312*(1+'Debt Payoff'!D9/12)-MIN(I312*(1+'Debt Payoff'!D9/12),IF(COUNTIF(B312:H312,"&gt;0")=0,'Debt Payoff'!E9+'Debt Payoff'!E10+'Debt Payoff'!E4+'Debt Payoff'!E5+'Debt Payoff'!E8+'Debt Payoff'!E11+'Debt Payoff'!E6+'Debt Payoff'!E7+'Debt Payoff'!C2,'Debt Payoff'!E9))))</f>
        <v>0</v>
      </c>
      <c r="J313" s="18">
        <f>IF(B312=0,0,B312*'Debt Payoff'!D10/12)</f>
        <v>0</v>
      </c>
      <c r="K313" s="18">
        <f>IF(C312=0,0,C312*'Debt Payoff'!D4/12)</f>
        <v>0</v>
      </c>
      <c r="L313" s="18">
        <f>IF(D312=0,0,D312*'Debt Payoff'!D5/12)</f>
        <v>0</v>
      </c>
      <c r="M313" s="18">
        <f>IF(E312=0,0,E312*'Debt Payoff'!D8/12)</f>
        <v>0</v>
      </c>
      <c r="N313" s="18">
        <f>IF(F312=0,0,F312*'Debt Payoff'!D11/12)</f>
        <v>0</v>
      </c>
      <c r="O313" s="18">
        <f>IF(G312=0,0,G312*'Debt Payoff'!D6/12)</f>
        <v>0</v>
      </c>
      <c r="P313" s="18">
        <f>IF(H312=0,0,H312*'Debt Payoff'!D7/12)</f>
        <v>0</v>
      </c>
      <c r="Q313" s="18">
        <f>IF(I312=0,0,I312*'Debt Payoff'!D9/12)</f>
        <v>0</v>
      </c>
    </row>
    <row r="314" spans="1:17" x14ac:dyDescent="0.25">
      <c r="A314">
        <v>312</v>
      </c>
      <c r="B314" s="18">
        <f>IF(B313=0,0,MAX(0,B313*(1+'Debt Payoff'!D10/12)-MIN(B313*(1+'Debt Payoff'!D10/12),'Debt Payoff'!E10+'Debt Payoff'!C2)))</f>
        <v>0</v>
      </c>
      <c r="C314" s="18">
        <f>IF(C313=0,0,MAX(0,C313*(1+'Debt Payoff'!D4/12)-MIN(C313*(1+'Debt Payoff'!D4/12),IF(COUNTIF(B313:B313,"&gt;0")=0,'Debt Payoff'!E4+'Debt Payoff'!E10+'Debt Payoff'!C2,'Debt Payoff'!E4))))</f>
        <v>0</v>
      </c>
      <c r="D314" s="18">
        <f>IF(D313=0,0,MAX(0,D313*(1+'Debt Payoff'!D5/12)-MIN(D313*(1+'Debt Payoff'!D5/12),IF(COUNTIF(B313:C313,"&gt;0")=0,'Debt Payoff'!E5+'Debt Payoff'!E10+'Debt Payoff'!E4+'Debt Payoff'!C2,'Debt Payoff'!E5))))</f>
        <v>0</v>
      </c>
      <c r="E314" s="18">
        <f>IF(E313=0,0,MAX(0,E313*(1+'Debt Payoff'!D8/12)-MIN(E313*(1+'Debt Payoff'!D8/12),IF(COUNTIF(B313:D313,"&gt;0")=0,'Debt Payoff'!E8+'Debt Payoff'!E10+'Debt Payoff'!E4+'Debt Payoff'!E5+'Debt Payoff'!C2,'Debt Payoff'!E8))))</f>
        <v>0</v>
      </c>
      <c r="F314" s="18">
        <f>IF(F313=0,0,MAX(0,F313*(1+'Debt Payoff'!D11/12)-MIN(F313*(1+'Debt Payoff'!D11/12),IF(COUNTIF(B313:E313,"&gt;0")=0,'Debt Payoff'!E11+'Debt Payoff'!E10+'Debt Payoff'!E4+'Debt Payoff'!E5+'Debt Payoff'!E8+'Debt Payoff'!C2,'Debt Payoff'!E11))))</f>
        <v>0</v>
      </c>
      <c r="G314" s="18">
        <f>IF(G313=0,0,MAX(0,G313*(1+'Debt Payoff'!D6/12)-MIN(G313*(1+'Debt Payoff'!D6/12),IF(COUNTIF(B313:F313,"&gt;0")=0,'Debt Payoff'!E6+'Debt Payoff'!E10+'Debt Payoff'!E4+'Debt Payoff'!E5+'Debt Payoff'!E8+'Debt Payoff'!E11+'Debt Payoff'!C2,'Debt Payoff'!E6))))</f>
        <v>0</v>
      </c>
      <c r="H314" s="18">
        <f>IF(H313=0,0,MAX(0,H313*(1+'Debt Payoff'!D7/12)-MIN(H313*(1+'Debt Payoff'!D7/12),IF(COUNTIF(B313:G313,"&gt;0")=0,'Debt Payoff'!E7+'Debt Payoff'!E10+'Debt Payoff'!E4+'Debt Payoff'!E5+'Debt Payoff'!E8+'Debt Payoff'!E11+'Debt Payoff'!E6+'Debt Payoff'!C2,'Debt Payoff'!E7))))</f>
        <v>0</v>
      </c>
      <c r="I314" s="18">
        <f>IF(I313=0,0,MAX(0,I313*(1+'Debt Payoff'!D9/12)-MIN(I313*(1+'Debt Payoff'!D9/12),IF(COUNTIF(B313:H313,"&gt;0")=0,'Debt Payoff'!E9+'Debt Payoff'!E10+'Debt Payoff'!E4+'Debt Payoff'!E5+'Debt Payoff'!E8+'Debt Payoff'!E11+'Debt Payoff'!E6+'Debt Payoff'!E7+'Debt Payoff'!C2,'Debt Payoff'!E9))))</f>
        <v>0</v>
      </c>
      <c r="J314" s="18">
        <f>IF(B313=0,0,B313*'Debt Payoff'!D10/12)</f>
        <v>0</v>
      </c>
      <c r="K314" s="18">
        <f>IF(C313=0,0,C313*'Debt Payoff'!D4/12)</f>
        <v>0</v>
      </c>
      <c r="L314" s="18">
        <f>IF(D313=0,0,D313*'Debt Payoff'!D5/12)</f>
        <v>0</v>
      </c>
      <c r="M314" s="18">
        <f>IF(E313=0,0,E313*'Debt Payoff'!D8/12)</f>
        <v>0</v>
      </c>
      <c r="N314" s="18">
        <f>IF(F313=0,0,F313*'Debt Payoff'!D11/12)</f>
        <v>0</v>
      </c>
      <c r="O314" s="18">
        <f>IF(G313=0,0,G313*'Debt Payoff'!D6/12)</f>
        <v>0</v>
      </c>
      <c r="P314" s="18">
        <f>IF(H313=0,0,H313*'Debt Payoff'!D7/12)</f>
        <v>0</v>
      </c>
      <c r="Q314" s="18">
        <f>IF(I313=0,0,I313*'Debt Payoff'!D9/12)</f>
        <v>0</v>
      </c>
    </row>
    <row r="315" spans="1:17" x14ac:dyDescent="0.25">
      <c r="A315">
        <v>313</v>
      </c>
      <c r="B315" s="18">
        <f>IF(B314=0,0,MAX(0,B314*(1+'Debt Payoff'!D10/12)-MIN(B314*(1+'Debt Payoff'!D10/12),'Debt Payoff'!E10+'Debt Payoff'!C2)))</f>
        <v>0</v>
      </c>
      <c r="C315" s="18">
        <f>IF(C314=0,0,MAX(0,C314*(1+'Debt Payoff'!D4/12)-MIN(C314*(1+'Debt Payoff'!D4/12),IF(COUNTIF(B314:B314,"&gt;0")=0,'Debt Payoff'!E4+'Debt Payoff'!E10+'Debt Payoff'!C2,'Debt Payoff'!E4))))</f>
        <v>0</v>
      </c>
      <c r="D315" s="18">
        <f>IF(D314=0,0,MAX(0,D314*(1+'Debt Payoff'!D5/12)-MIN(D314*(1+'Debt Payoff'!D5/12),IF(COUNTIF(B314:C314,"&gt;0")=0,'Debt Payoff'!E5+'Debt Payoff'!E10+'Debt Payoff'!E4+'Debt Payoff'!C2,'Debt Payoff'!E5))))</f>
        <v>0</v>
      </c>
      <c r="E315" s="18">
        <f>IF(E314=0,0,MAX(0,E314*(1+'Debt Payoff'!D8/12)-MIN(E314*(1+'Debt Payoff'!D8/12),IF(COUNTIF(B314:D314,"&gt;0")=0,'Debt Payoff'!E8+'Debt Payoff'!E10+'Debt Payoff'!E4+'Debt Payoff'!E5+'Debt Payoff'!C2,'Debt Payoff'!E8))))</f>
        <v>0</v>
      </c>
      <c r="F315" s="18">
        <f>IF(F314=0,0,MAX(0,F314*(1+'Debt Payoff'!D11/12)-MIN(F314*(1+'Debt Payoff'!D11/12),IF(COUNTIF(B314:E314,"&gt;0")=0,'Debt Payoff'!E11+'Debt Payoff'!E10+'Debt Payoff'!E4+'Debt Payoff'!E5+'Debt Payoff'!E8+'Debt Payoff'!C2,'Debt Payoff'!E11))))</f>
        <v>0</v>
      </c>
      <c r="G315" s="18">
        <f>IF(G314=0,0,MAX(0,G314*(1+'Debt Payoff'!D6/12)-MIN(G314*(1+'Debt Payoff'!D6/12),IF(COUNTIF(B314:F314,"&gt;0")=0,'Debt Payoff'!E6+'Debt Payoff'!E10+'Debt Payoff'!E4+'Debt Payoff'!E5+'Debt Payoff'!E8+'Debt Payoff'!E11+'Debt Payoff'!C2,'Debt Payoff'!E6))))</f>
        <v>0</v>
      </c>
      <c r="H315" s="18">
        <f>IF(H314=0,0,MAX(0,H314*(1+'Debt Payoff'!D7/12)-MIN(H314*(1+'Debt Payoff'!D7/12),IF(COUNTIF(B314:G314,"&gt;0")=0,'Debt Payoff'!E7+'Debt Payoff'!E10+'Debt Payoff'!E4+'Debt Payoff'!E5+'Debt Payoff'!E8+'Debt Payoff'!E11+'Debt Payoff'!E6+'Debt Payoff'!C2,'Debt Payoff'!E7))))</f>
        <v>0</v>
      </c>
      <c r="I315" s="18">
        <f>IF(I314=0,0,MAX(0,I314*(1+'Debt Payoff'!D9/12)-MIN(I314*(1+'Debt Payoff'!D9/12),IF(COUNTIF(B314:H314,"&gt;0")=0,'Debt Payoff'!E9+'Debt Payoff'!E10+'Debt Payoff'!E4+'Debt Payoff'!E5+'Debt Payoff'!E8+'Debt Payoff'!E11+'Debt Payoff'!E6+'Debt Payoff'!E7+'Debt Payoff'!C2,'Debt Payoff'!E9))))</f>
        <v>0</v>
      </c>
      <c r="J315" s="18">
        <f>IF(B314=0,0,B314*'Debt Payoff'!D10/12)</f>
        <v>0</v>
      </c>
      <c r="K315" s="18">
        <f>IF(C314=0,0,C314*'Debt Payoff'!D4/12)</f>
        <v>0</v>
      </c>
      <c r="L315" s="18">
        <f>IF(D314=0,0,D314*'Debt Payoff'!D5/12)</f>
        <v>0</v>
      </c>
      <c r="M315" s="18">
        <f>IF(E314=0,0,E314*'Debt Payoff'!D8/12)</f>
        <v>0</v>
      </c>
      <c r="N315" s="18">
        <f>IF(F314=0,0,F314*'Debt Payoff'!D11/12)</f>
        <v>0</v>
      </c>
      <c r="O315" s="18">
        <f>IF(G314=0,0,G314*'Debt Payoff'!D6/12)</f>
        <v>0</v>
      </c>
      <c r="P315" s="18">
        <f>IF(H314=0,0,H314*'Debt Payoff'!D7/12)</f>
        <v>0</v>
      </c>
      <c r="Q315" s="18">
        <f>IF(I314=0,0,I314*'Debt Payoff'!D9/12)</f>
        <v>0</v>
      </c>
    </row>
    <row r="316" spans="1:17" x14ac:dyDescent="0.25">
      <c r="A316">
        <v>314</v>
      </c>
      <c r="B316" s="18">
        <f>IF(B315=0,0,MAX(0,B315*(1+'Debt Payoff'!D10/12)-MIN(B315*(1+'Debt Payoff'!D10/12),'Debt Payoff'!E10+'Debt Payoff'!C2)))</f>
        <v>0</v>
      </c>
      <c r="C316" s="18">
        <f>IF(C315=0,0,MAX(0,C315*(1+'Debt Payoff'!D4/12)-MIN(C315*(1+'Debt Payoff'!D4/12),IF(COUNTIF(B315:B315,"&gt;0")=0,'Debt Payoff'!E4+'Debt Payoff'!E10+'Debt Payoff'!C2,'Debt Payoff'!E4))))</f>
        <v>0</v>
      </c>
      <c r="D316" s="18">
        <f>IF(D315=0,0,MAX(0,D315*(1+'Debt Payoff'!D5/12)-MIN(D315*(1+'Debt Payoff'!D5/12),IF(COUNTIF(B315:C315,"&gt;0")=0,'Debt Payoff'!E5+'Debt Payoff'!E10+'Debt Payoff'!E4+'Debt Payoff'!C2,'Debt Payoff'!E5))))</f>
        <v>0</v>
      </c>
      <c r="E316" s="18">
        <f>IF(E315=0,0,MAX(0,E315*(1+'Debt Payoff'!D8/12)-MIN(E315*(1+'Debt Payoff'!D8/12),IF(COUNTIF(B315:D315,"&gt;0")=0,'Debt Payoff'!E8+'Debt Payoff'!E10+'Debt Payoff'!E4+'Debt Payoff'!E5+'Debt Payoff'!C2,'Debt Payoff'!E8))))</f>
        <v>0</v>
      </c>
      <c r="F316" s="18">
        <f>IF(F315=0,0,MAX(0,F315*(1+'Debt Payoff'!D11/12)-MIN(F315*(1+'Debt Payoff'!D11/12),IF(COUNTIF(B315:E315,"&gt;0")=0,'Debt Payoff'!E11+'Debt Payoff'!E10+'Debt Payoff'!E4+'Debt Payoff'!E5+'Debt Payoff'!E8+'Debt Payoff'!C2,'Debt Payoff'!E11))))</f>
        <v>0</v>
      </c>
      <c r="G316" s="18">
        <f>IF(G315=0,0,MAX(0,G315*(1+'Debt Payoff'!D6/12)-MIN(G315*(1+'Debt Payoff'!D6/12),IF(COUNTIF(B315:F315,"&gt;0")=0,'Debt Payoff'!E6+'Debt Payoff'!E10+'Debt Payoff'!E4+'Debt Payoff'!E5+'Debt Payoff'!E8+'Debt Payoff'!E11+'Debt Payoff'!C2,'Debt Payoff'!E6))))</f>
        <v>0</v>
      </c>
      <c r="H316" s="18">
        <f>IF(H315=0,0,MAX(0,H315*(1+'Debt Payoff'!D7/12)-MIN(H315*(1+'Debt Payoff'!D7/12),IF(COUNTIF(B315:G315,"&gt;0")=0,'Debt Payoff'!E7+'Debt Payoff'!E10+'Debt Payoff'!E4+'Debt Payoff'!E5+'Debt Payoff'!E8+'Debt Payoff'!E11+'Debt Payoff'!E6+'Debt Payoff'!C2,'Debt Payoff'!E7))))</f>
        <v>0</v>
      </c>
      <c r="I316" s="18">
        <f>IF(I315=0,0,MAX(0,I315*(1+'Debt Payoff'!D9/12)-MIN(I315*(1+'Debt Payoff'!D9/12),IF(COUNTIF(B315:H315,"&gt;0")=0,'Debt Payoff'!E9+'Debt Payoff'!E10+'Debt Payoff'!E4+'Debt Payoff'!E5+'Debt Payoff'!E8+'Debt Payoff'!E11+'Debt Payoff'!E6+'Debt Payoff'!E7+'Debt Payoff'!C2,'Debt Payoff'!E9))))</f>
        <v>0</v>
      </c>
      <c r="J316" s="18">
        <f>IF(B315=0,0,B315*'Debt Payoff'!D10/12)</f>
        <v>0</v>
      </c>
      <c r="K316" s="18">
        <f>IF(C315=0,0,C315*'Debt Payoff'!D4/12)</f>
        <v>0</v>
      </c>
      <c r="L316" s="18">
        <f>IF(D315=0,0,D315*'Debt Payoff'!D5/12)</f>
        <v>0</v>
      </c>
      <c r="M316" s="18">
        <f>IF(E315=0,0,E315*'Debt Payoff'!D8/12)</f>
        <v>0</v>
      </c>
      <c r="N316" s="18">
        <f>IF(F315=0,0,F315*'Debt Payoff'!D11/12)</f>
        <v>0</v>
      </c>
      <c r="O316" s="18">
        <f>IF(G315=0,0,G315*'Debt Payoff'!D6/12)</f>
        <v>0</v>
      </c>
      <c r="P316" s="18">
        <f>IF(H315=0,0,H315*'Debt Payoff'!D7/12)</f>
        <v>0</v>
      </c>
      <c r="Q316" s="18">
        <f>IF(I315=0,0,I315*'Debt Payoff'!D9/12)</f>
        <v>0</v>
      </c>
    </row>
    <row r="317" spans="1:17" x14ac:dyDescent="0.25">
      <c r="A317">
        <v>315</v>
      </c>
      <c r="B317" s="18">
        <f>IF(B316=0,0,MAX(0,B316*(1+'Debt Payoff'!D10/12)-MIN(B316*(1+'Debt Payoff'!D10/12),'Debt Payoff'!E10+'Debt Payoff'!C2)))</f>
        <v>0</v>
      </c>
      <c r="C317" s="18">
        <f>IF(C316=0,0,MAX(0,C316*(1+'Debt Payoff'!D4/12)-MIN(C316*(1+'Debt Payoff'!D4/12),IF(COUNTIF(B316:B316,"&gt;0")=0,'Debt Payoff'!E4+'Debt Payoff'!E10+'Debt Payoff'!C2,'Debt Payoff'!E4))))</f>
        <v>0</v>
      </c>
      <c r="D317" s="18">
        <f>IF(D316=0,0,MAX(0,D316*(1+'Debt Payoff'!D5/12)-MIN(D316*(1+'Debt Payoff'!D5/12),IF(COUNTIF(B316:C316,"&gt;0")=0,'Debt Payoff'!E5+'Debt Payoff'!E10+'Debt Payoff'!E4+'Debt Payoff'!C2,'Debt Payoff'!E5))))</f>
        <v>0</v>
      </c>
      <c r="E317" s="18">
        <f>IF(E316=0,0,MAX(0,E316*(1+'Debt Payoff'!D8/12)-MIN(E316*(1+'Debt Payoff'!D8/12),IF(COUNTIF(B316:D316,"&gt;0")=0,'Debt Payoff'!E8+'Debt Payoff'!E10+'Debt Payoff'!E4+'Debt Payoff'!E5+'Debt Payoff'!C2,'Debt Payoff'!E8))))</f>
        <v>0</v>
      </c>
      <c r="F317" s="18">
        <f>IF(F316=0,0,MAX(0,F316*(1+'Debt Payoff'!D11/12)-MIN(F316*(1+'Debt Payoff'!D11/12),IF(COUNTIF(B316:E316,"&gt;0")=0,'Debt Payoff'!E11+'Debt Payoff'!E10+'Debt Payoff'!E4+'Debt Payoff'!E5+'Debt Payoff'!E8+'Debt Payoff'!C2,'Debt Payoff'!E11))))</f>
        <v>0</v>
      </c>
      <c r="G317" s="18">
        <f>IF(G316=0,0,MAX(0,G316*(1+'Debt Payoff'!D6/12)-MIN(G316*(1+'Debt Payoff'!D6/12),IF(COUNTIF(B316:F316,"&gt;0")=0,'Debt Payoff'!E6+'Debt Payoff'!E10+'Debt Payoff'!E4+'Debt Payoff'!E5+'Debt Payoff'!E8+'Debt Payoff'!E11+'Debt Payoff'!C2,'Debt Payoff'!E6))))</f>
        <v>0</v>
      </c>
      <c r="H317" s="18">
        <f>IF(H316=0,0,MAX(0,H316*(1+'Debt Payoff'!D7/12)-MIN(H316*(1+'Debt Payoff'!D7/12),IF(COUNTIF(B316:G316,"&gt;0")=0,'Debt Payoff'!E7+'Debt Payoff'!E10+'Debt Payoff'!E4+'Debt Payoff'!E5+'Debt Payoff'!E8+'Debt Payoff'!E11+'Debt Payoff'!E6+'Debt Payoff'!C2,'Debt Payoff'!E7))))</f>
        <v>0</v>
      </c>
      <c r="I317" s="18">
        <f>IF(I316=0,0,MAX(0,I316*(1+'Debt Payoff'!D9/12)-MIN(I316*(1+'Debt Payoff'!D9/12),IF(COUNTIF(B316:H316,"&gt;0")=0,'Debt Payoff'!E9+'Debt Payoff'!E10+'Debt Payoff'!E4+'Debt Payoff'!E5+'Debt Payoff'!E8+'Debt Payoff'!E11+'Debt Payoff'!E6+'Debt Payoff'!E7+'Debt Payoff'!C2,'Debt Payoff'!E9))))</f>
        <v>0</v>
      </c>
      <c r="J317" s="18">
        <f>IF(B316=0,0,B316*'Debt Payoff'!D10/12)</f>
        <v>0</v>
      </c>
      <c r="K317" s="18">
        <f>IF(C316=0,0,C316*'Debt Payoff'!D4/12)</f>
        <v>0</v>
      </c>
      <c r="L317" s="18">
        <f>IF(D316=0,0,D316*'Debt Payoff'!D5/12)</f>
        <v>0</v>
      </c>
      <c r="M317" s="18">
        <f>IF(E316=0,0,E316*'Debt Payoff'!D8/12)</f>
        <v>0</v>
      </c>
      <c r="N317" s="18">
        <f>IF(F316=0,0,F316*'Debt Payoff'!D11/12)</f>
        <v>0</v>
      </c>
      <c r="O317" s="18">
        <f>IF(G316=0,0,G316*'Debt Payoff'!D6/12)</f>
        <v>0</v>
      </c>
      <c r="P317" s="18">
        <f>IF(H316=0,0,H316*'Debt Payoff'!D7/12)</f>
        <v>0</v>
      </c>
      <c r="Q317" s="18">
        <f>IF(I316=0,0,I316*'Debt Payoff'!D9/12)</f>
        <v>0</v>
      </c>
    </row>
    <row r="318" spans="1:17" x14ac:dyDescent="0.25">
      <c r="A318">
        <v>316</v>
      </c>
      <c r="B318" s="18">
        <f>IF(B317=0,0,MAX(0,B317*(1+'Debt Payoff'!D10/12)-MIN(B317*(1+'Debt Payoff'!D10/12),'Debt Payoff'!E10+'Debt Payoff'!C2)))</f>
        <v>0</v>
      </c>
      <c r="C318" s="18">
        <f>IF(C317=0,0,MAX(0,C317*(1+'Debt Payoff'!D4/12)-MIN(C317*(1+'Debt Payoff'!D4/12),IF(COUNTIF(B317:B317,"&gt;0")=0,'Debt Payoff'!E4+'Debt Payoff'!E10+'Debt Payoff'!C2,'Debt Payoff'!E4))))</f>
        <v>0</v>
      </c>
      <c r="D318" s="18">
        <f>IF(D317=0,0,MAX(0,D317*(1+'Debt Payoff'!D5/12)-MIN(D317*(1+'Debt Payoff'!D5/12),IF(COUNTIF(B317:C317,"&gt;0")=0,'Debt Payoff'!E5+'Debt Payoff'!E10+'Debt Payoff'!E4+'Debt Payoff'!C2,'Debt Payoff'!E5))))</f>
        <v>0</v>
      </c>
      <c r="E318" s="18">
        <f>IF(E317=0,0,MAX(0,E317*(1+'Debt Payoff'!D8/12)-MIN(E317*(1+'Debt Payoff'!D8/12),IF(COUNTIF(B317:D317,"&gt;0")=0,'Debt Payoff'!E8+'Debt Payoff'!E10+'Debt Payoff'!E4+'Debt Payoff'!E5+'Debt Payoff'!C2,'Debt Payoff'!E8))))</f>
        <v>0</v>
      </c>
      <c r="F318" s="18">
        <f>IF(F317=0,0,MAX(0,F317*(1+'Debt Payoff'!D11/12)-MIN(F317*(1+'Debt Payoff'!D11/12),IF(COUNTIF(B317:E317,"&gt;0")=0,'Debt Payoff'!E11+'Debt Payoff'!E10+'Debt Payoff'!E4+'Debt Payoff'!E5+'Debt Payoff'!E8+'Debt Payoff'!C2,'Debt Payoff'!E11))))</f>
        <v>0</v>
      </c>
      <c r="G318" s="18">
        <f>IF(G317=0,0,MAX(0,G317*(1+'Debt Payoff'!D6/12)-MIN(G317*(1+'Debt Payoff'!D6/12),IF(COUNTIF(B317:F317,"&gt;0")=0,'Debt Payoff'!E6+'Debt Payoff'!E10+'Debt Payoff'!E4+'Debt Payoff'!E5+'Debt Payoff'!E8+'Debt Payoff'!E11+'Debt Payoff'!C2,'Debt Payoff'!E6))))</f>
        <v>0</v>
      </c>
      <c r="H318" s="18">
        <f>IF(H317=0,0,MAX(0,H317*(1+'Debt Payoff'!D7/12)-MIN(H317*(1+'Debt Payoff'!D7/12),IF(COUNTIF(B317:G317,"&gt;0")=0,'Debt Payoff'!E7+'Debt Payoff'!E10+'Debt Payoff'!E4+'Debt Payoff'!E5+'Debt Payoff'!E8+'Debt Payoff'!E11+'Debt Payoff'!E6+'Debt Payoff'!C2,'Debt Payoff'!E7))))</f>
        <v>0</v>
      </c>
      <c r="I318" s="18">
        <f>IF(I317=0,0,MAX(0,I317*(1+'Debt Payoff'!D9/12)-MIN(I317*(1+'Debt Payoff'!D9/12),IF(COUNTIF(B317:H317,"&gt;0")=0,'Debt Payoff'!E9+'Debt Payoff'!E10+'Debt Payoff'!E4+'Debt Payoff'!E5+'Debt Payoff'!E8+'Debt Payoff'!E11+'Debt Payoff'!E6+'Debt Payoff'!E7+'Debt Payoff'!C2,'Debt Payoff'!E9))))</f>
        <v>0</v>
      </c>
      <c r="J318" s="18">
        <f>IF(B317=0,0,B317*'Debt Payoff'!D10/12)</f>
        <v>0</v>
      </c>
      <c r="K318" s="18">
        <f>IF(C317=0,0,C317*'Debt Payoff'!D4/12)</f>
        <v>0</v>
      </c>
      <c r="L318" s="18">
        <f>IF(D317=0,0,D317*'Debt Payoff'!D5/12)</f>
        <v>0</v>
      </c>
      <c r="M318" s="18">
        <f>IF(E317=0,0,E317*'Debt Payoff'!D8/12)</f>
        <v>0</v>
      </c>
      <c r="N318" s="18">
        <f>IF(F317=0,0,F317*'Debt Payoff'!D11/12)</f>
        <v>0</v>
      </c>
      <c r="O318" s="18">
        <f>IF(G317=0,0,G317*'Debt Payoff'!D6/12)</f>
        <v>0</v>
      </c>
      <c r="P318" s="18">
        <f>IF(H317=0,0,H317*'Debt Payoff'!D7/12)</f>
        <v>0</v>
      </c>
      <c r="Q318" s="18">
        <f>IF(I317=0,0,I317*'Debt Payoff'!D9/12)</f>
        <v>0</v>
      </c>
    </row>
    <row r="319" spans="1:17" x14ac:dyDescent="0.25">
      <c r="A319">
        <v>317</v>
      </c>
      <c r="B319" s="18">
        <f>IF(B318=0,0,MAX(0,B318*(1+'Debt Payoff'!D10/12)-MIN(B318*(1+'Debt Payoff'!D10/12),'Debt Payoff'!E10+'Debt Payoff'!C2)))</f>
        <v>0</v>
      </c>
      <c r="C319" s="18">
        <f>IF(C318=0,0,MAX(0,C318*(1+'Debt Payoff'!D4/12)-MIN(C318*(1+'Debt Payoff'!D4/12),IF(COUNTIF(B318:B318,"&gt;0")=0,'Debt Payoff'!E4+'Debt Payoff'!E10+'Debt Payoff'!C2,'Debt Payoff'!E4))))</f>
        <v>0</v>
      </c>
      <c r="D319" s="18">
        <f>IF(D318=0,0,MAX(0,D318*(1+'Debt Payoff'!D5/12)-MIN(D318*(1+'Debt Payoff'!D5/12),IF(COUNTIF(B318:C318,"&gt;0")=0,'Debt Payoff'!E5+'Debt Payoff'!E10+'Debt Payoff'!E4+'Debt Payoff'!C2,'Debt Payoff'!E5))))</f>
        <v>0</v>
      </c>
      <c r="E319" s="18">
        <f>IF(E318=0,0,MAX(0,E318*(1+'Debt Payoff'!D8/12)-MIN(E318*(1+'Debt Payoff'!D8/12),IF(COUNTIF(B318:D318,"&gt;0")=0,'Debt Payoff'!E8+'Debt Payoff'!E10+'Debt Payoff'!E4+'Debt Payoff'!E5+'Debt Payoff'!C2,'Debt Payoff'!E8))))</f>
        <v>0</v>
      </c>
      <c r="F319" s="18">
        <f>IF(F318=0,0,MAX(0,F318*(1+'Debt Payoff'!D11/12)-MIN(F318*(1+'Debt Payoff'!D11/12),IF(COUNTIF(B318:E318,"&gt;0")=0,'Debt Payoff'!E11+'Debt Payoff'!E10+'Debt Payoff'!E4+'Debt Payoff'!E5+'Debt Payoff'!E8+'Debt Payoff'!C2,'Debt Payoff'!E11))))</f>
        <v>0</v>
      </c>
      <c r="G319" s="18">
        <f>IF(G318=0,0,MAX(0,G318*(1+'Debt Payoff'!D6/12)-MIN(G318*(1+'Debt Payoff'!D6/12),IF(COUNTIF(B318:F318,"&gt;0")=0,'Debt Payoff'!E6+'Debt Payoff'!E10+'Debt Payoff'!E4+'Debt Payoff'!E5+'Debt Payoff'!E8+'Debt Payoff'!E11+'Debt Payoff'!C2,'Debt Payoff'!E6))))</f>
        <v>0</v>
      </c>
      <c r="H319" s="18">
        <f>IF(H318=0,0,MAX(0,H318*(1+'Debt Payoff'!D7/12)-MIN(H318*(1+'Debt Payoff'!D7/12),IF(COUNTIF(B318:G318,"&gt;0")=0,'Debt Payoff'!E7+'Debt Payoff'!E10+'Debt Payoff'!E4+'Debt Payoff'!E5+'Debt Payoff'!E8+'Debt Payoff'!E11+'Debt Payoff'!E6+'Debt Payoff'!C2,'Debt Payoff'!E7))))</f>
        <v>0</v>
      </c>
      <c r="I319" s="18">
        <f>IF(I318=0,0,MAX(0,I318*(1+'Debt Payoff'!D9/12)-MIN(I318*(1+'Debt Payoff'!D9/12),IF(COUNTIF(B318:H318,"&gt;0")=0,'Debt Payoff'!E9+'Debt Payoff'!E10+'Debt Payoff'!E4+'Debt Payoff'!E5+'Debt Payoff'!E8+'Debt Payoff'!E11+'Debt Payoff'!E6+'Debt Payoff'!E7+'Debt Payoff'!C2,'Debt Payoff'!E9))))</f>
        <v>0</v>
      </c>
      <c r="J319" s="18">
        <f>IF(B318=0,0,B318*'Debt Payoff'!D10/12)</f>
        <v>0</v>
      </c>
      <c r="K319" s="18">
        <f>IF(C318=0,0,C318*'Debt Payoff'!D4/12)</f>
        <v>0</v>
      </c>
      <c r="L319" s="18">
        <f>IF(D318=0,0,D318*'Debt Payoff'!D5/12)</f>
        <v>0</v>
      </c>
      <c r="M319" s="18">
        <f>IF(E318=0,0,E318*'Debt Payoff'!D8/12)</f>
        <v>0</v>
      </c>
      <c r="N319" s="18">
        <f>IF(F318=0,0,F318*'Debt Payoff'!D11/12)</f>
        <v>0</v>
      </c>
      <c r="O319" s="18">
        <f>IF(G318=0,0,G318*'Debt Payoff'!D6/12)</f>
        <v>0</v>
      </c>
      <c r="P319" s="18">
        <f>IF(H318=0,0,H318*'Debt Payoff'!D7/12)</f>
        <v>0</v>
      </c>
      <c r="Q319" s="18">
        <f>IF(I318=0,0,I318*'Debt Payoff'!D9/12)</f>
        <v>0</v>
      </c>
    </row>
    <row r="320" spans="1:17" x14ac:dyDescent="0.25">
      <c r="A320">
        <v>318</v>
      </c>
      <c r="B320" s="18">
        <f>IF(B319=0,0,MAX(0,B319*(1+'Debt Payoff'!D10/12)-MIN(B319*(1+'Debt Payoff'!D10/12),'Debt Payoff'!E10+'Debt Payoff'!C2)))</f>
        <v>0</v>
      </c>
      <c r="C320" s="18">
        <f>IF(C319=0,0,MAX(0,C319*(1+'Debt Payoff'!D4/12)-MIN(C319*(1+'Debt Payoff'!D4/12),IF(COUNTIF(B319:B319,"&gt;0")=0,'Debt Payoff'!E4+'Debt Payoff'!E10+'Debt Payoff'!C2,'Debt Payoff'!E4))))</f>
        <v>0</v>
      </c>
      <c r="D320" s="18">
        <f>IF(D319=0,0,MAX(0,D319*(1+'Debt Payoff'!D5/12)-MIN(D319*(1+'Debt Payoff'!D5/12),IF(COUNTIF(B319:C319,"&gt;0")=0,'Debt Payoff'!E5+'Debt Payoff'!E10+'Debt Payoff'!E4+'Debt Payoff'!C2,'Debt Payoff'!E5))))</f>
        <v>0</v>
      </c>
      <c r="E320" s="18">
        <f>IF(E319=0,0,MAX(0,E319*(1+'Debt Payoff'!D8/12)-MIN(E319*(1+'Debt Payoff'!D8/12),IF(COUNTIF(B319:D319,"&gt;0")=0,'Debt Payoff'!E8+'Debt Payoff'!E10+'Debt Payoff'!E4+'Debt Payoff'!E5+'Debt Payoff'!C2,'Debt Payoff'!E8))))</f>
        <v>0</v>
      </c>
      <c r="F320" s="18">
        <f>IF(F319=0,0,MAX(0,F319*(1+'Debt Payoff'!D11/12)-MIN(F319*(1+'Debt Payoff'!D11/12),IF(COUNTIF(B319:E319,"&gt;0")=0,'Debt Payoff'!E11+'Debt Payoff'!E10+'Debt Payoff'!E4+'Debt Payoff'!E5+'Debt Payoff'!E8+'Debt Payoff'!C2,'Debt Payoff'!E11))))</f>
        <v>0</v>
      </c>
      <c r="G320" s="18">
        <f>IF(G319=0,0,MAX(0,G319*(1+'Debt Payoff'!D6/12)-MIN(G319*(1+'Debt Payoff'!D6/12),IF(COUNTIF(B319:F319,"&gt;0")=0,'Debt Payoff'!E6+'Debt Payoff'!E10+'Debt Payoff'!E4+'Debt Payoff'!E5+'Debt Payoff'!E8+'Debt Payoff'!E11+'Debt Payoff'!C2,'Debt Payoff'!E6))))</f>
        <v>0</v>
      </c>
      <c r="H320" s="18">
        <f>IF(H319=0,0,MAX(0,H319*(1+'Debt Payoff'!D7/12)-MIN(H319*(1+'Debt Payoff'!D7/12),IF(COUNTIF(B319:G319,"&gt;0")=0,'Debt Payoff'!E7+'Debt Payoff'!E10+'Debt Payoff'!E4+'Debt Payoff'!E5+'Debt Payoff'!E8+'Debt Payoff'!E11+'Debt Payoff'!E6+'Debt Payoff'!C2,'Debt Payoff'!E7))))</f>
        <v>0</v>
      </c>
      <c r="I320" s="18">
        <f>IF(I319=0,0,MAX(0,I319*(1+'Debt Payoff'!D9/12)-MIN(I319*(1+'Debt Payoff'!D9/12),IF(COUNTIF(B319:H319,"&gt;0")=0,'Debt Payoff'!E9+'Debt Payoff'!E10+'Debt Payoff'!E4+'Debt Payoff'!E5+'Debt Payoff'!E8+'Debt Payoff'!E11+'Debt Payoff'!E6+'Debt Payoff'!E7+'Debt Payoff'!C2,'Debt Payoff'!E9))))</f>
        <v>0</v>
      </c>
      <c r="J320" s="18">
        <f>IF(B319=0,0,B319*'Debt Payoff'!D10/12)</f>
        <v>0</v>
      </c>
      <c r="K320" s="18">
        <f>IF(C319=0,0,C319*'Debt Payoff'!D4/12)</f>
        <v>0</v>
      </c>
      <c r="L320" s="18">
        <f>IF(D319=0,0,D319*'Debt Payoff'!D5/12)</f>
        <v>0</v>
      </c>
      <c r="M320" s="18">
        <f>IF(E319=0,0,E319*'Debt Payoff'!D8/12)</f>
        <v>0</v>
      </c>
      <c r="N320" s="18">
        <f>IF(F319=0,0,F319*'Debt Payoff'!D11/12)</f>
        <v>0</v>
      </c>
      <c r="O320" s="18">
        <f>IF(G319=0,0,G319*'Debt Payoff'!D6/12)</f>
        <v>0</v>
      </c>
      <c r="P320" s="18">
        <f>IF(H319=0,0,H319*'Debt Payoff'!D7/12)</f>
        <v>0</v>
      </c>
      <c r="Q320" s="18">
        <f>IF(I319=0,0,I319*'Debt Payoff'!D9/12)</f>
        <v>0</v>
      </c>
    </row>
    <row r="321" spans="1:17" x14ac:dyDescent="0.25">
      <c r="A321">
        <v>319</v>
      </c>
      <c r="B321" s="18">
        <f>IF(B320=0,0,MAX(0,B320*(1+'Debt Payoff'!D10/12)-MIN(B320*(1+'Debt Payoff'!D10/12),'Debt Payoff'!E10+'Debt Payoff'!C2)))</f>
        <v>0</v>
      </c>
      <c r="C321" s="18">
        <f>IF(C320=0,0,MAX(0,C320*(1+'Debt Payoff'!D4/12)-MIN(C320*(1+'Debt Payoff'!D4/12),IF(COUNTIF(B320:B320,"&gt;0")=0,'Debt Payoff'!E4+'Debt Payoff'!E10+'Debt Payoff'!C2,'Debt Payoff'!E4))))</f>
        <v>0</v>
      </c>
      <c r="D321" s="18">
        <f>IF(D320=0,0,MAX(0,D320*(1+'Debt Payoff'!D5/12)-MIN(D320*(1+'Debt Payoff'!D5/12),IF(COUNTIF(B320:C320,"&gt;0")=0,'Debt Payoff'!E5+'Debt Payoff'!E10+'Debt Payoff'!E4+'Debt Payoff'!C2,'Debt Payoff'!E5))))</f>
        <v>0</v>
      </c>
      <c r="E321" s="18">
        <f>IF(E320=0,0,MAX(0,E320*(1+'Debt Payoff'!D8/12)-MIN(E320*(1+'Debt Payoff'!D8/12),IF(COUNTIF(B320:D320,"&gt;0")=0,'Debt Payoff'!E8+'Debt Payoff'!E10+'Debt Payoff'!E4+'Debt Payoff'!E5+'Debt Payoff'!C2,'Debt Payoff'!E8))))</f>
        <v>0</v>
      </c>
      <c r="F321" s="18">
        <f>IF(F320=0,0,MAX(0,F320*(1+'Debt Payoff'!D11/12)-MIN(F320*(1+'Debt Payoff'!D11/12),IF(COUNTIF(B320:E320,"&gt;0")=0,'Debt Payoff'!E11+'Debt Payoff'!E10+'Debt Payoff'!E4+'Debt Payoff'!E5+'Debt Payoff'!E8+'Debt Payoff'!C2,'Debt Payoff'!E11))))</f>
        <v>0</v>
      </c>
      <c r="G321" s="18">
        <f>IF(G320=0,0,MAX(0,G320*(1+'Debt Payoff'!D6/12)-MIN(G320*(1+'Debt Payoff'!D6/12),IF(COUNTIF(B320:F320,"&gt;0")=0,'Debt Payoff'!E6+'Debt Payoff'!E10+'Debt Payoff'!E4+'Debt Payoff'!E5+'Debt Payoff'!E8+'Debt Payoff'!E11+'Debt Payoff'!C2,'Debt Payoff'!E6))))</f>
        <v>0</v>
      </c>
      <c r="H321" s="18">
        <f>IF(H320=0,0,MAX(0,H320*(1+'Debt Payoff'!D7/12)-MIN(H320*(1+'Debt Payoff'!D7/12),IF(COUNTIF(B320:G320,"&gt;0")=0,'Debt Payoff'!E7+'Debt Payoff'!E10+'Debt Payoff'!E4+'Debt Payoff'!E5+'Debt Payoff'!E8+'Debt Payoff'!E11+'Debt Payoff'!E6+'Debt Payoff'!C2,'Debt Payoff'!E7))))</f>
        <v>0</v>
      </c>
      <c r="I321" s="18">
        <f>IF(I320=0,0,MAX(0,I320*(1+'Debt Payoff'!D9/12)-MIN(I320*(1+'Debt Payoff'!D9/12),IF(COUNTIF(B320:H320,"&gt;0")=0,'Debt Payoff'!E9+'Debt Payoff'!E10+'Debt Payoff'!E4+'Debt Payoff'!E5+'Debt Payoff'!E8+'Debt Payoff'!E11+'Debt Payoff'!E6+'Debt Payoff'!E7+'Debt Payoff'!C2,'Debt Payoff'!E9))))</f>
        <v>0</v>
      </c>
      <c r="J321" s="18">
        <f>IF(B320=0,0,B320*'Debt Payoff'!D10/12)</f>
        <v>0</v>
      </c>
      <c r="K321" s="18">
        <f>IF(C320=0,0,C320*'Debt Payoff'!D4/12)</f>
        <v>0</v>
      </c>
      <c r="L321" s="18">
        <f>IF(D320=0,0,D320*'Debt Payoff'!D5/12)</f>
        <v>0</v>
      </c>
      <c r="M321" s="18">
        <f>IF(E320=0,0,E320*'Debt Payoff'!D8/12)</f>
        <v>0</v>
      </c>
      <c r="N321" s="18">
        <f>IF(F320=0,0,F320*'Debt Payoff'!D11/12)</f>
        <v>0</v>
      </c>
      <c r="O321" s="18">
        <f>IF(G320=0,0,G320*'Debt Payoff'!D6/12)</f>
        <v>0</v>
      </c>
      <c r="P321" s="18">
        <f>IF(H320=0,0,H320*'Debt Payoff'!D7/12)</f>
        <v>0</v>
      </c>
      <c r="Q321" s="18">
        <f>IF(I320=0,0,I320*'Debt Payoff'!D9/12)</f>
        <v>0</v>
      </c>
    </row>
    <row r="322" spans="1:17" x14ac:dyDescent="0.25">
      <c r="A322">
        <v>320</v>
      </c>
      <c r="B322" s="18">
        <f>IF(B321=0,0,MAX(0,B321*(1+'Debt Payoff'!D10/12)-MIN(B321*(1+'Debt Payoff'!D10/12),'Debt Payoff'!E10+'Debt Payoff'!C2)))</f>
        <v>0</v>
      </c>
      <c r="C322" s="18">
        <f>IF(C321=0,0,MAX(0,C321*(1+'Debt Payoff'!D4/12)-MIN(C321*(1+'Debt Payoff'!D4/12),IF(COUNTIF(B321:B321,"&gt;0")=0,'Debt Payoff'!E4+'Debt Payoff'!E10+'Debt Payoff'!C2,'Debt Payoff'!E4))))</f>
        <v>0</v>
      </c>
      <c r="D322" s="18">
        <f>IF(D321=0,0,MAX(0,D321*(1+'Debt Payoff'!D5/12)-MIN(D321*(1+'Debt Payoff'!D5/12),IF(COUNTIF(B321:C321,"&gt;0")=0,'Debt Payoff'!E5+'Debt Payoff'!E10+'Debt Payoff'!E4+'Debt Payoff'!C2,'Debt Payoff'!E5))))</f>
        <v>0</v>
      </c>
      <c r="E322" s="18">
        <f>IF(E321=0,0,MAX(0,E321*(1+'Debt Payoff'!D8/12)-MIN(E321*(1+'Debt Payoff'!D8/12),IF(COUNTIF(B321:D321,"&gt;0")=0,'Debt Payoff'!E8+'Debt Payoff'!E10+'Debt Payoff'!E4+'Debt Payoff'!E5+'Debt Payoff'!C2,'Debt Payoff'!E8))))</f>
        <v>0</v>
      </c>
      <c r="F322" s="18">
        <f>IF(F321=0,0,MAX(0,F321*(1+'Debt Payoff'!D11/12)-MIN(F321*(1+'Debt Payoff'!D11/12),IF(COUNTIF(B321:E321,"&gt;0")=0,'Debt Payoff'!E11+'Debt Payoff'!E10+'Debt Payoff'!E4+'Debt Payoff'!E5+'Debt Payoff'!E8+'Debt Payoff'!C2,'Debt Payoff'!E11))))</f>
        <v>0</v>
      </c>
      <c r="G322" s="18">
        <f>IF(G321=0,0,MAX(0,G321*(1+'Debt Payoff'!D6/12)-MIN(G321*(1+'Debt Payoff'!D6/12),IF(COUNTIF(B321:F321,"&gt;0")=0,'Debt Payoff'!E6+'Debt Payoff'!E10+'Debt Payoff'!E4+'Debt Payoff'!E5+'Debt Payoff'!E8+'Debt Payoff'!E11+'Debt Payoff'!C2,'Debt Payoff'!E6))))</f>
        <v>0</v>
      </c>
      <c r="H322" s="18">
        <f>IF(H321=0,0,MAX(0,H321*(1+'Debt Payoff'!D7/12)-MIN(H321*(1+'Debt Payoff'!D7/12),IF(COUNTIF(B321:G321,"&gt;0")=0,'Debt Payoff'!E7+'Debt Payoff'!E10+'Debt Payoff'!E4+'Debt Payoff'!E5+'Debt Payoff'!E8+'Debt Payoff'!E11+'Debt Payoff'!E6+'Debt Payoff'!C2,'Debt Payoff'!E7))))</f>
        <v>0</v>
      </c>
      <c r="I322" s="18">
        <f>IF(I321=0,0,MAX(0,I321*(1+'Debt Payoff'!D9/12)-MIN(I321*(1+'Debt Payoff'!D9/12),IF(COUNTIF(B321:H321,"&gt;0")=0,'Debt Payoff'!E9+'Debt Payoff'!E10+'Debt Payoff'!E4+'Debt Payoff'!E5+'Debt Payoff'!E8+'Debt Payoff'!E11+'Debt Payoff'!E6+'Debt Payoff'!E7+'Debt Payoff'!C2,'Debt Payoff'!E9))))</f>
        <v>0</v>
      </c>
      <c r="J322" s="18">
        <f>IF(B321=0,0,B321*'Debt Payoff'!D10/12)</f>
        <v>0</v>
      </c>
      <c r="K322" s="18">
        <f>IF(C321=0,0,C321*'Debt Payoff'!D4/12)</f>
        <v>0</v>
      </c>
      <c r="L322" s="18">
        <f>IF(D321=0,0,D321*'Debt Payoff'!D5/12)</f>
        <v>0</v>
      </c>
      <c r="M322" s="18">
        <f>IF(E321=0,0,E321*'Debt Payoff'!D8/12)</f>
        <v>0</v>
      </c>
      <c r="N322" s="18">
        <f>IF(F321=0,0,F321*'Debt Payoff'!D11/12)</f>
        <v>0</v>
      </c>
      <c r="O322" s="18">
        <f>IF(G321=0,0,G321*'Debt Payoff'!D6/12)</f>
        <v>0</v>
      </c>
      <c r="P322" s="18">
        <f>IF(H321=0,0,H321*'Debt Payoff'!D7/12)</f>
        <v>0</v>
      </c>
      <c r="Q322" s="18">
        <f>IF(I321=0,0,I321*'Debt Payoff'!D9/12)</f>
        <v>0</v>
      </c>
    </row>
    <row r="323" spans="1:17" x14ac:dyDescent="0.25">
      <c r="A323">
        <v>321</v>
      </c>
      <c r="B323" s="18">
        <f>IF(B322=0,0,MAX(0,B322*(1+'Debt Payoff'!D10/12)-MIN(B322*(1+'Debt Payoff'!D10/12),'Debt Payoff'!E10+'Debt Payoff'!C2)))</f>
        <v>0</v>
      </c>
      <c r="C323" s="18">
        <f>IF(C322=0,0,MAX(0,C322*(1+'Debt Payoff'!D4/12)-MIN(C322*(1+'Debt Payoff'!D4/12),IF(COUNTIF(B322:B322,"&gt;0")=0,'Debt Payoff'!E4+'Debt Payoff'!E10+'Debt Payoff'!C2,'Debt Payoff'!E4))))</f>
        <v>0</v>
      </c>
      <c r="D323" s="18">
        <f>IF(D322=0,0,MAX(0,D322*(1+'Debt Payoff'!D5/12)-MIN(D322*(1+'Debt Payoff'!D5/12),IF(COUNTIF(B322:C322,"&gt;0")=0,'Debt Payoff'!E5+'Debt Payoff'!E10+'Debt Payoff'!E4+'Debt Payoff'!C2,'Debt Payoff'!E5))))</f>
        <v>0</v>
      </c>
      <c r="E323" s="18">
        <f>IF(E322=0,0,MAX(0,E322*(1+'Debt Payoff'!D8/12)-MIN(E322*(1+'Debt Payoff'!D8/12),IF(COUNTIF(B322:D322,"&gt;0")=0,'Debt Payoff'!E8+'Debt Payoff'!E10+'Debt Payoff'!E4+'Debt Payoff'!E5+'Debt Payoff'!C2,'Debt Payoff'!E8))))</f>
        <v>0</v>
      </c>
      <c r="F323" s="18">
        <f>IF(F322=0,0,MAX(0,F322*(1+'Debt Payoff'!D11/12)-MIN(F322*(1+'Debt Payoff'!D11/12),IF(COUNTIF(B322:E322,"&gt;0")=0,'Debt Payoff'!E11+'Debt Payoff'!E10+'Debt Payoff'!E4+'Debt Payoff'!E5+'Debt Payoff'!E8+'Debt Payoff'!C2,'Debt Payoff'!E11))))</f>
        <v>0</v>
      </c>
      <c r="G323" s="18">
        <f>IF(G322=0,0,MAX(0,G322*(1+'Debt Payoff'!D6/12)-MIN(G322*(1+'Debt Payoff'!D6/12),IF(COUNTIF(B322:F322,"&gt;0")=0,'Debt Payoff'!E6+'Debt Payoff'!E10+'Debt Payoff'!E4+'Debt Payoff'!E5+'Debt Payoff'!E8+'Debt Payoff'!E11+'Debt Payoff'!C2,'Debt Payoff'!E6))))</f>
        <v>0</v>
      </c>
      <c r="H323" s="18">
        <f>IF(H322=0,0,MAX(0,H322*(1+'Debt Payoff'!D7/12)-MIN(H322*(1+'Debt Payoff'!D7/12),IF(COUNTIF(B322:G322,"&gt;0")=0,'Debt Payoff'!E7+'Debt Payoff'!E10+'Debt Payoff'!E4+'Debt Payoff'!E5+'Debt Payoff'!E8+'Debt Payoff'!E11+'Debt Payoff'!E6+'Debt Payoff'!C2,'Debt Payoff'!E7))))</f>
        <v>0</v>
      </c>
      <c r="I323" s="18">
        <f>IF(I322=0,0,MAX(0,I322*(1+'Debt Payoff'!D9/12)-MIN(I322*(1+'Debt Payoff'!D9/12),IF(COUNTIF(B322:H322,"&gt;0")=0,'Debt Payoff'!E9+'Debt Payoff'!E10+'Debt Payoff'!E4+'Debt Payoff'!E5+'Debt Payoff'!E8+'Debt Payoff'!E11+'Debt Payoff'!E6+'Debt Payoff'!E7+'Debt Payoff'!C2,'Debt Payoff'!E9))))</f>
        <v>0</v>
      </c>
      <c r="J323" s="18">
        <f>IF(B322=0,0,B322*'Debt Payoff'!D10/12)</f>
        <v>0</v>
      </c>
      <c r="K323" s="18">
        <f>IF(C322=0,0,C322*'Debt Payoff'!D4/12)</f>
        <v>0</v>
      </c>
      <c r="L323" s="18">
        <f>IF(D322=0,0,D322*'Debt Payoff'!D5/12)</f>
        <v>0</v>
      </c>
      <c r="M323" s="18">
        <f>IF(E322=0,0,E322*'Debt Payoff'!D8/12)</f>
        <v>0</v>
      </c>
      <c r="N323" s="18">
        <f>IF(F322=0,0,F322*'Debt Payoff'!D11/12)</f>
        <v>0</v>
      </c>
      <c r="O323" s="18">
        <f>IF(G322=0,0,G322*'Debt Payoff'!D6/12)</f>
        <v>0</v>
      </c>
      <c r="P323" s="18">
        <f>IF(H322=0,0,H322*'Debt Payoff'!D7/12)</f>
        <v>0</v>
      </c>
      <c r="Q323" s="18">
        <f>IF(I322=0,0,I322*'Debt Payoff'!D9/12)</f>
        <v>0</v>
      </c>
    </row>
    <row r="324" spans="1:17" x14ac:dyDescent="0.25">
      <c r="A324">
        <v>322</v>
      </c>
      <c r="B324" s="18">
        <f>IF(B323=0,0,MAX(0,B323*(1+'Debt Payoff'!D10/12)-MIN(B323*(1+'Debt Payoff'!D10/12),'Debt Payoff'!E10+'Debt Payoff'!C2)))</f>
        <v>0</v>
      </c>
      <c r="C324" s="18">
        <f>IF(C323=0,0,MAX(0,C323*(1+'Debt Payoff'!D4/12)-MIN(C323*(1+'Debt Payoff'!D4/12),IF(COUNTIF(B323:B323,"&gt;0")=0,'Debt Payoff'!E4+'Debt Payoff'!E10+'Debt Payoff'!C2,'Debt Payoff'!E4))))</f>
        <v>0</v>
      </c>
      <c r="D324" s="18">
        <f>IF(D323=0,0,MAX(0,D323*(1+'Debt Payoff'!D5/12)-MIN(D323*(1+'Debt Payoff'!D5/12),IF(COUNTIF(B323:C323,"&gt;0")=0,'Debt Payoff'!E5+'Debt Payoff'!E10+'Debt Payoff'!E4+'Debt Payoff'!C2,'Debt Payoff'!E5))))</f>
        <v>0</v>
      </c>
      <c r="E324" s="18">
        <f>IF(E323=0,0,MAX(0,E323*(1+'Debt Payoff'!D8/12)-MIN(E323*(1+'Debt Payoff'!D8/12),IF(COUNTIF(B323:D323,"&gt;0")=0,'Debt Payoff'!E8+'Debt Payoff'!E10+'Debt Payoff'!E4+'Debt Payoff'!E5+'Debt Payoff'!C2,'Debt Payoff'!E8))))</f>
        <v>0</v>
      </c>
      <c r="F324" s="18">
        <f>IF(F323=0,0,MAX(0,F323*(1+'Debt Payoff'!D11/12)-MIN(F323*(1+'Debt Payoff'!D11/12),IF(COUNTIF(B323:E323,"&gt;0")=0,'Debt Payoff'!E11+'Debt Payoff'!E10+'Debt Payoff'!E4+'Debt Payoff'!E5+'Debt Payoff'!E8+'Debt Payoff'!C2,'Debt Payoff'!E11))))</f>
        <v>0</v>
      </c>
      <c r="G324" s="18">
        <f>IF(G323=0,0,MAX(0,G323*(1+'Debt Payoff'!D6/12)-MIN(G323*(1+'Debt Payoff'!D6/12),IF(COUNTIF(B323:F323,"&gt;0")=0,'Debt Payoff'!E6+'Debt Payoff'!E10+'Debt Payoff'!E4+'Debt Payoff'!E5+'Debt Payoff'!E8+'Debt Payoff'!E11+'Debt Payoff'!C2,'Debt Payoff'!E6))))</f>
        <v>0</v>
      </c>
      <c r="H324" s="18">
        <f>IF(H323=0,0,MAX(0,H323*(1+'Debt Payoff'!D7/12)-MIN(H323*(1+'Debt Payoff'!D7/12),IF(COUNTIF(B323:G323,"&gt;0")=0,'Debt Payoff'!E7+'Debt Payoff'!E10+'Debt Payoff'!E4+'Debt Payoff'!E5+'Debt Payoff'!E8+'Debt Payoff'!E11+'Debt Payoff'!E6+'Debt Payoff'!C2,'Debt Payoff'!E7))))</f>
        <v>0</v>
      </c>
      <c r="I324" s="18">
        <f>IF(I323=0,0,MAX(0,I323*(1+'Debt Payoff'!D9/12)-MIN(I323*(1+'Debt Payoff'!D9/12),IF(COUNTIF(B323:H323,"&gt;0")=0,'Debt Payoff'!E9+'Debt Payoff'!E10+'Debt Payoff'!E4+'Debt Payoff'!E5+'Debt Payoff'!E8+'Debt Payoff'!E11+'Debt Payoff'!E6+'Debt Payoff'!E7+'Debt Payoff'!C2,'Debt Payoff'!E9))))</f>
        <v>0</v>
      </c>
      <c r="J324" s="18">
        <f>IF(B323=0,0,B323*'Debt Payoff'!D10/12)</f>
        <v>0</v>
      </c>
      <c r="K324" s="18">
        <f>IF(C323=0,0,C323*'Debt Payoff'!D4/12)</f>
        <v>0</v>
      </c>
      <c r="L324" s="18">
        <f>IF(D323=0,0,D323*'Debt Payoff'!D5/12)</f>
        <v>0</v>
      </c>
      <c r="M324" s="18">
        <f>IF(E323=0,0,E323*'Debt Payoff'!D8/12)</f>
        <v>0</v>
      </c>
      <c r="N324" s="18">
        <f>IF(F323=0,0,F323*'Debt Payoff'!D11/12)</f>
        <v>0</v>
      </c>
      <c r="O324" s="18">
        <f>IF(G323=0,0,G323*'Debt Payoff'!D6/12)</f>
        <v>0</v>
      </c>
      <c r="P324" s="18">
        <f>IF(H323=0,0,H323*'Debt Payoff'!D7/12)</f>
        <v>0</v>
      </c>
      <c r="Q324" s="18">
        <f>IF(I323=0,0,I323*'Debt Payoff'!D9/12)</f>
        <v>0</v>
      </c>
    </row>
    <row r="325" spans="1:17" x14ac:dyDescent="0.25">
      <c r="A325">
        <v>323</v>
      </c>
      <c r="B325" s="18">
        <f>IF(B324=0,0,MAX(0,B324*(1+'Debt Payoff'!D10/12)-MIN(B324*(1+'Debt Payoff'!D10/12),'Debt Payoff'!E10+'Debt Payoff'!C2)))</f>
        <v>0</v>
      </c>
      <c r="C325" s="18">
        <f>IF(C324=0,0,MAX(0,C324*(1+'Debt Payoff'!D4/12)-MIN(C324*(1+'Debt Payoff'!D4/12),IF(COUNTIF(B324:B324,"&gt;0")=0,'Debt Payoff'!E4+'Debt Payoff'!E10+'Debt Payoff'!C2,'Debt Payoff'!E4))))</f>
        <v>0</v>
      </c>
      <c r="D325" s="18">
        <f>IF(D324=0,0,MAX(0,D324*(1+'Debt Payoff'!D5/12)-MIN(D324*(1+'Debt Payoff'!D5/12),IF(COUNTIF(B324:C324,"&gt;0")=0,'Debt Payoff'!E5+'Debt Payoff'!E10+'Debt Payoff'!E4+'Debt Payoff'!C2,'Debt Payoff'!E5))))</f>
        <v>0</v>
      </c>
      <c r="E325" s="18">
        <f>IF(E324=0,0,MAX(0,E324*(1+'Debt Payoff'!D8/12)-MIN(E324*(1+'Debt Payoff'!D8/12),IF(COUNTIF(B324:D324,"&gt;0")=0,'Debt Payoff'!E8+'Debt Payoff'!E10+'Debt Payoff'!E4+'Debt Payoff'!E5+'Debt Payoff'!C2,'Debt Payoff'!E8))))</f>
        <v>0</v>
      </c>
      <c r="F325" s="18">
        <f>IF(F324=0,0,MAX(0,F324*(1+'Debt Payoff'!D11/12)-MIN(F324*(1+'Debt Payoff'!D11/12),IF(COUNTIF(B324:E324,"&gt;0")=0,'Debt Payoff'!E11+'Debt Payoff'!E10+'Debt Payoff'!E4+'Debt Payoff'!E5+'Debt Payoff'!E8+'Debt Payoff'!C2,'Debt Payoff'!E11))))</f>
        <v>0</v>
      </c>
      <c r="G325" s="18">
        <f>IF(G324=0,0,MAX(0,G324*(1+'Debt Payoff'!D6/12)-MIN(G324*(1+'Debt Payoff'!D6/12),IF(COUNTIF(B324:F324,"&gt;0")=0,'Debt Payoff'!E6+'Debt Payoff'!E10+'Debt Payoff'!E4+'Debt Payoff'!E5+'Debt Payoff'!E8+'Debt Payoff'!E11+'Debt Payoff'!C2,'Debt Payoff'!E6))))</f>
        <v>0</v>
      </c>
      <c r="H325" s="18">
        <f>IF(H324=0,0,MAX(0,H324*(1+'Debt Payoff'!D7/12)-MIN(H324*(1+'Debt Payoff'!D7/12),IF(COUNTIF(B324:G324,"&gt;0")=0,'Debt Payoff'!E7+'Debt Payoff'!E10+'Debt Payoff'!E4+'Debt Payoff'!E5+'Debt Payoff'!E8+'Debt Payoff'!E11+'Debt Payoff'!E6+'Debt Payoff'!C2,'Debt Payoff'!E7))))</f>
        <v>0</v>
      </c>
      <c r="I325" s="18">
        <f>IF(I324=0,0,MAX(0,I324*(1+'Debt Payoff'!D9/12)-MIN(I324*(1+'Debt Payoff'!D9/12),IF(COUNTIF(B324:H324,"&gt;0")=0,'Debt Payoff'!E9+'Debt Payoff'!E10+'Debt Payoff'!E4+'Debt Payoff'!E5+'Debt Payoff'!E8+'Debt Payoff'!E11+'Debt Payoff'!E6+'Debt Payoff'!E7+'Debt Payoff'!C2,'Debt Payoff'!E9))))</f>
        <v>0</v>
      </c>
      <c r="J325" s="18">
        <f>IF(B324=0,0,B324*'Debt Payoff'!D10/12)</f>
        <v>0</v>
      </c>
      <c r="K325" s="18">
        <f>IF(C324=0,0,C324*'Debt Payoff'!D4/12)</f>
        <v>0</v>
      </c>
      <c r="L325" s="18">
        <f>IF(D324=0,0,D324*'Debt Payoff'!D5/12)</f>
        <v>0</v>
      </c>
      <c r="M325" s="18">
        <f>IF(E324=0,0,E324*'Debt Payoff'!D8/12)</f>
        <v>0</v>
      </c>
      <c r="N325" s="18">
        <f>IF(F324=0,0,F324*'Debt Payoff'!D11/12)</f>
        <v>0</v>
      </c>
      <c r="O325" s="18">
        <f>IF(G324=0,0,G324*'Debt Payoff'!D6/12)</f>
        <v>0</v>
      </c>
      <c r="P325" s="18">
        <f>IF(H324=0,0,H324*'Debt Payoff'!D7/12)</f>
        <v>0</v>
      </c>
      <c r="Q325" s="18">
        <f>IF(I324=0,0,I324*'Debt Payoff'!D9/12)</f>
        <v>0</v>
      </c>
    </row>
    <row r="326" spans="1:17" x14ac:dyDescent="0.25">
      <c r="A326">
        <v>324</v>
      </c>
      <c r="B326" s="18">
        <f>IF(B325=0,0,MAX(0,B325*(1+'Debt Payoff'!D10/12)-MIN(B325*(1+'Debt Payoff'!D10/12),'Debt Payoff'!E10+'Debt Payoff'!C2)))</f>
        <v>0</v>
      </c>
      <c r="C326" s="18">
        <f>IF(C325=0,0,MAX(0,C325*(1+'Debt Payoff'!D4/12)-MIN(C325*(1+'Debt Payoff'!D4/12),IF(COUNTIF(B325:B325,"&gt;0")=0,'Debt Payoff'!E4+'Debt Payoff'!E10+'Debt Payoff'!C2,'Debt Payoff'!E4))))</f>
        <v>0</v>
      </c>
      <c r="D326" s="18">
        <f>IF(D325=0,0,MAX(0,D325*(1+'Debt Payoff'!D5/12)-MIN(D325*(1+'Debt Payoff'!D5/12),IF(COUNTIF(B325:C325,"&gt;0")=0,'Debt Payoff'!E5+'Debt Payoff'!E10+'Debt Payoff'!E4+'Debt Payoff'!C2,'Debt Payoff'!E5))))</f>
        <v>0</v>
      </c>
      <c r="E326" s="18">
        <f>IF(E325=0,0,MAX(0,E325*(1+'Debt Payoff'!D8/12)-MIN(E325*(1+'Debt Payoff'!D8/12),IF(COUNTIF(B325:D325,"&gt;0")=0,'Debt Payoff'!E8+'Debt Payoff'!E10+'Debt Payoff'!E4+'Debt Payoff'!E5+'Debt Payoff'!C2,'Debt Payoff'!E8))))</f>
        <v>0</v>
      </c>
      <c r="F326" s="18">
        <f>IF(F325=0,0,MAX(0,F325*(1+'Debt Payoff'!D11/12)-MIN(F325*(1+'Debt Payoff'!D11/12),IF(COUNTIF(B325:E325,"&gt;0")=0,'Debt Payoff'!E11+'Debt Payoff'!E10+'Debt Payoff'!E4+'Debt Payoff'!E5+'Debt Payoff'!E8+'Debt Payoff'!C2,'Debt Payoff'!E11))))</f>
        <v>0</v>
      </c>
      <c r="G326" s="18">
        <f>IF(G325=0,0,MAX(0,G325*(1+'Debt Payoff'!D6/12)-MIN(G325*(1+'Debt Payoff'!D6/12),IF(COUNTIF(B325:F325,"&gt;0")=0,'Debt Payoff'!E6+'Debt Payoff'!E10+'Debt Payoff'!E4+'Debt Payoff'!E5+'Debt Payoff'!E8+'Debt Payoff'!E11+'Debt Payoff'!C2,'Debt Payoff'!E6))))</f>
        <v>0</v>
      </c>
      <c r="H326" s="18">
        <f>IF(H325=0,0,MAX(0,H325*(1+'Debt Payoff'!D7/12)-MIN(H325*(1+'Debt Payoff'!D7/12),IF(COUNTIF(B325:G325,"&gt;0")=0,'Debt Payoff'!E7+'Debt Payoff'!E10+'Debt Payoff'!E4+'Debt Payoff'!E5+'Debt Payoff'!E8+'Debt Payoff'!E11+'Debt Payoff'!E6+'Debt Payoff'!C2,'Debt Payoff'!E7))))</f>
        <v>0</v>
      </c>
      <c r="I326" s="18">
        <f>IF(I325=0,0,MAX(0,I325*(1+'Debt Payoff'!D9/12)-MIN(I325*(1+'Debt Payoff'!D9/12),IF(COUNTIF(B325:H325,"&gt;0")=0,'Debt Payoff'!E9+'Debt Payoff'!E10+'Debt Payoff'!E4+'Debt Payoff'!E5+'Debt Payoff'!E8+'Debt Payoff'!E11+'Debt Payoff'!E6+'Debt Payoff'!E7+'Debt Payoff'!C2,'Debt Payoff'!E9))))</f>
        <v>0</v>
      </c>
      <c r="J326" s="18">
        <f>IF(B325=0,0,B325*'Debt Payoff'!D10/12)</f>
        <v>0</v>
      </c>
      <c r="K326" s="18">
        <f>IF(C325=0,0,C325*'Debt Payoff'!D4/12)</f>
        <v>0</v>
      </c>
      <c r="L326" s="18">
        <f>IF(D325=0,0,D325*'Debt Payoff'!D5/12)</f>
        <v>0</v>
      </c>
      <c r="M326" s="18">
        <f>IF(E325=0,0,E325*'Debt Payoff'!D8/12)</f>
        <v>0</v>
      </c>
      <c r="N326" s="18">
        <f>IF(F325=0,0,F325*'Debt Payoff'!D11/12)</f>
        <v>0</v>
      </c>
      <c r="O326" s="18">
        <f>IF(G325=0,0,G325*'Debt Payoff'!D6/12)</f>
        <v>0</v>
      </c>
      <c r="P326" s="18">
        <f>IF(H325=0,0,H325*'Debt Payoff'!D7/12)</f>
        <v>0</v>
      </c>
      <c r="Q326" s="18">
        <f>IF(I325=0,0,I325*'Debt Payoff'!D9/12)</f>
        <v>0</v>
      </c>
    </row>
    <row r="327" spans="1:17" x14ac:dyDescent="0.25">
      <c r="A327">
        <v>325</v>
      </c>
      <c r="B327" s="18">
        <f>IF(B326=0,0,MAX(0,B326*(1+'Debt Payoff'!D10/12)-MIN(B326*(1+'Debt Payoff'!D10/12),'Debt Payoff'!E10+'Debt Payoff'!C2)))</f>
        <v>0</v>
      </c>
      <c r="C327" s="18">
        <f>IF(C326=0,0,MAX(0,C326*(1+'Debt Payoff'!D4/12)-MIN(C326*(1+'Debt Payoff'!D4/12),IF(COUNTIF(B326:B326,"&gt;0")=0,'Debt Payoff'!E4+'Debt Payoff'!E10+'Debt Payoff'!C2,'Debt Payoff'!E4))))</f>
        <v>0</v>
      </c>
      <c r="D327" s="18">
        <f>IF(D326=0,0,MAX(0,D326*(1+'Debt Payoff'!D5/12)-MIN(D326*(1+'Debt Payoff'!D5/12),IF(COUNTIF(B326:C326,"&gt;0")=0,'Debt Payoff'!E5+'Debt Payoff'!E10+'Debt Payoff'!E4+'Debt Payoff'!C2,'Debt Payoff'!E5))))</f>
        <v>0</v>
      </c>
      <c r="E327" s="18">
        <f>IF(E326=0,0,MAX(0,E326*(1+'Debt Payoff'!D8/12)-MIN(E326*(1+'Debt Payoff'!D8/12),IF(COUNTIF(B326:D326,"&gt;0")=0,'Debt Payoff'!E8+'Debt Payoff'!E10+'Debt Payoff'!E4+'Debt Payoff'!E5+'Debt Payoff'!C2,'Debt Payoff'!E8))))</f>
        <v>0</v>
      </c>
      <c r="F327" s="18">
        <f>IF(F326=0,0,MAX(0,F326*(1+'Debt Payoff'!D11/12)-MIN(F326*(1+'Debt Payoff'!D11/12),IF(COUNTIF(B326:E326,"&gt;0")=0,'Debt Payoff'!E11+'Debt Payoff'!E10+'Debt Payoff'!E4+'Debt Payoff'!E5+'Debt Payoff'!E8+'Debt Payoff'!C2,'Debt Payoff'!E11))))</f>
        <v>0</v>
      </c>
      <c r="G327" s="18">
        <f>IF(G326=0,0,MAX(0,G326*(1+'Debt Payoff'!D6/12)-MIN(G326*(1+'Debt Payoff'!D6/12),IF(COUNTIF(B326:F326,"&gt;0")=0,'Debt Payoff'!E6+'Debt Payoff'!E10+'Debt Payoff'!E4+'Debt Payoff'!E5+'Debt Payoff'!E8+'Debt Payoff'!E11+'Debt Payoff'!C2,'Debt Payoff'!E6))))</f>
        <v>0</v>
      </c>
      <c r="H327" s="18">
        <f>IF(H326=0,0,MAX(0,H326*(1+'Debt Payoff'!D7/12)-MIN(H326*(1+'Debt Payoff'!D7/12),IF(COUNTIF(B326:G326,"&gt;0")=0,'Debt Payoff'!E7+'Debt Payoff'!E10+'Debt Payoff'!E4+'Debt Payoff'!E5+'Debt Payoff'!E8+'Debt Payoff'!E11+'Debt Payoff'!E6+'Debt Payoff'!C2,'Debt Payoff'!E7))))</f>
        <v>0</v>
      </c>
      <c r="I327" s="18">
        <f>IF(I326=0,0,MAX(0,I326*(1+'Debt Payoff'!D9/12)-MIN(I326*(1+'Debt Payoff'!D9/12),IF(COUNTIF(B326:H326,"&gt;0")=0,'Debt Payoff'!E9+'Debt Payoff'!E10+'Debt Payoff'!E4+'Debt Payoff'!E5+'Debt Payoff'!E8+'Debt Payoff'!E11+'Debt Payoff'!E6+'Debt Payoff'!E7+'Debt Payoff'!C2,'Debt Payoff'!E9))))</f>
        <v>0</v>
      </c>
      <c r="J327" s="18">
        <f>IF(B326=0,0,B326*'Debt Payoff'!D10/12)</f>
        <v>0</v>
      </c>
      <c r="K327" s="18">
        <f>IF(C326=0,0,C326*'Debt Payoff'!D4/12)</f>
        <v>0</v>
      </c>
      <c r="L327" s="18">
        <f>IF(D326=0,0,D326*'Debt Payoff'!D5/12)</f>
        <v>0</v>
      </c>
      <c r="M327" s="18">
        <f>IF(E326=0,0,E326*'Debt Payoff'!D8/12)</f>
        <v>0</v>
      </c>
      <c r="N327" s="18">
        <f>IF(F326=0,0,F326*'Debt Payoff'!D11/12)</f>
        <v>0</v>
      </c>
      <c r="O327" s="18">
        <f>IF(G326=0,0,G326*'Debt Payoff'!D6/12)</f>
        <v>0</v>
      </c>
      <c r="P327" s="18">
        <f>IF(H326=0,0,H326*'Debt Payoff'!D7/12)</f>
        <v>0</v>
      </c>
      <c r="Q327" s="18">
        <f>IF(I326=0,0,I326*'Debt Payoff'!D9/12)</f>
        <v>0</v>
      </c>
    </row>
    <row r="328" spans="1:17" x14ac:dyDescent="0.25">
      <c r="A328">
        <v>326</v>
      </c>
      <c r="B328" s="18">
        <f>IF(B327=0,0,MAX(0,B327*(1+'Debt Payoff'!D10/12)-MIN(B327*(1+'Debt Payoff'!D10/12),'Debt Payoff'!E10+'Debt Payoff'!C2)))</f>
        <v>0</v>
      </c>
      <c r="C328" s="18">
        <f>IF(C327=0,0,MAX(0,C327*(1+'Debt Payoff'!D4/12)-MIN(C327*(1+'Debt Payoff'!D4/12),IF(COUNTIF(B327:B327,"&gt;0")=0,'Debt Payoff'!E4+'Debt Payoff'!E10+'Debt Payoff'!C2,'Debt Payoff'!E4))))</f>
        <v>0</v>
      </c>
      <c r="D328" s="18">
        <f>IF(D327=0,0,MAX(0,D327*(1+'Debt Payoff'!D5/12)-MIN(D327*(1+'Debt Payoff'!D5/12),IF(COUNTIF(B327:C327,"&gt;0")=0,'Debt Payoff'!E5+'Debt Payoff'!E10+'Debt Payoff'!E4+'Debt Payoff'!C2,'Debt Payoff'!E5))))</f>
        <v>0</v>
      </c>
      <c r="E328" s="18">
        <f>IF(E327=0,0,MAX(0,E327*(1+'Debt Payoff'!D8/12)-MIN(E327*(1+'Debt Payoff'!D8/12),IF(COUNTIF(B327:D327,"&gt;0")=0,'Debt Payoff'!E8+'Debt Payoff'!E10+'Debt Payoff'!E4+'Debt Payoff'!E5+'Debt Payoff'!C2,'Debt Payoff'!E8))))</f>
        <v>0</v>
      </c>
      <c r="F328" s="18">
        <f>IF(F327=0,0,MAX(0,F327*(1+'Debt Payoff'!D11/12)-MIN(F327*(1+'Debt Payoff'!D11/12),IF(COUNTIF(B327:E327,"&gt;0")=0,'Debt Payoff'!E11+'Debt Payoff'!E10+'Debt Payoff'!E4+'Debt Payoff'!E5+'Debt Payoff'!E8+'Debt Payoff'!C2,'Debt Payoff'!E11))))</f>
        <v>0</v>
      </c>
      <c r="G328" s="18">
        <f>IF(G327=0,0,MAX(0,G327*(1+'Debt Payoff'!D6/12)-MIN(G327*(1+'Debt Payoff'!D6/12),IF(COUNTIF(B327:F327,"&gt;0")=0,'Debt Payoff'!E6+'Debt Payoff'!E10+'Debt Payoff'!E4+'Debt Payoff'!E5+'Debt Payoff'!E8+'Debt Payoff'!E11+'Debt Payoff'!C2,'Debt Payoff'!E6))))</f>
        <v>0</v>
      </c>
      <c r="H328" s="18">
        <f>IF(H327=0,0,MAX(0,H327*(1+'Debt Payoff'!D7/12)-MIN(H327*(1+'Debt Payoff'!D7/12),IF(COUNTIF(B327:G327,"&gt;0")=0,'Debt Payoff'!E7+'Debt Payoff'!E10+'Debt Payoff'!E4+'Debt Payoff'!E5+'Debt Payoff'!E8+'Debt Payoff'!E11+'Debt Payoff'!E6+'Debt Payoff'!C2,'Debt Payoff'!E7))))</f>
        <v>0</v>
      </c>
      <c r="I328" s="18">
        <f>IF(I327=0,0,MAX(0,I327*(1+'Debt Payoff'!D9/12)-MIN(I327*(1+'Debt Payoff'!D9/12),IF(COUNTIF(B327:H327,"&gt;0")=0,'Debt Payoff'!E9+'Debt Payoff'!E10+'Debt Payoff'!E4+'Debt Payoff'!E5+'Debt Payoff'!E8+'Debt Payoff'!E11+'Debt Payoff'!E6+'Debt Payoff'!E7+'Debt Payoff'!C2,'Debt Payoff'!E9))))</f>
        <v>0</v>
      </c>
      <c r="J328" s="18">
        <f>IF(B327=0,0,B327*'Debt Payoff'!D10/12)</f>
        <v>0</v>
      </c>
      <c r="K328" s="18">
        <f>IF(C327=0,0,C327*'Debt Payoff'!D4/12)</f>
        <v>0</v>
      </c>
      <c r="L328" s="18">
        <f>IF(D327=0,0,D327*'Debt Payoff'!D5/12)</f>
        <v>0</v>
      </c>
      <c r="M328" s="18">
        <f>IF(E327=0,0,E327*'Debt Payoff'!D8/12)</f>
        <v>0</v>
      </c>
      <c r="N328" s="18">
        <f>IF(F327=0,0,F327*'Debt Payoff'!D11/12)</f>
        <v>0</v>
      </c>
      <c r="O328" s="18">
        <f>IF(G327=0,0,G327*'Debt Payoff'!D6/12)</f>
        <v>0</v>
      </c>
      <c r="P328" s="18">
        <f>IF(H327=0,0,H327*'Debt Payoff'!D7/12)</f>
        <v>0</v>
      </c>
      <c r="Q328" s="18">
        <f>IF(I327=0,0,I327*'Debt Payoff'!D9/12)</f>
        <v>0</v>
      </c>
    </row>
    <row r="329" spans="1:17" x14ac:dyDescent="0.25">
      <c r="A329">
        <v>327</v>
      </c>
      <c r="B329" s="18">
        <f>IF(B328=0,0,MAX(0,B328*(1+'Debt Payoff'!D10/12)-MIN(B328*(1+'Debt Payoff'!D10/12),'Debt Payoff'!E10+'Debt Payoff'!C2)))</f>
        <v>0</v>
      </c>
      <c r="C329" s="18">
        <f>IF(C328=0,0,MAX(0,C328*(1+'Debt Payoff'!D4/12)-MIN(C328*(1+'Debt Payoff'!D4/12),IF(COUNTIF(B328:B328,"&gt;0")=0,'Debt Payoff'!E4+'Debt Payoff'!E10+'Debt Payoff'!C2,'Debt Payoff'!E4))))</f>
        <v>0</v>
      </c>
      <c r="D329" s="18">
        <f>IF(D328=0,0,MAX(0,D328*(1+'Debt Payoff'!D5/12)-MIN(D328*(1+'Debt Payoff'!D5/12),IF(COUNTIF(B328:C328,"&gt;0")=0,'Debt Payoff'!E5+'Debt Payoff'!E10+'Debt Payoff'!E4+'Debt Payoff'!C2,'Debt Payoff'!E5))))</f>
        <v>0</v>
      </c>
      <c r="E329" s="18">
        <f>IF(E328=0,0,MAX(0,E328*(1+'Debt Payoff'!D8/12)-MIN(E328*(1+'Debt Payoff'!D8/12),IF(COUNTIF(B328:D328,"&gt;0")=0,'Debt Payoff'!E8+'Debt Payoff'!E10+'Debt Payoff'!E4+'Debt Payoff'!E5+'Debt Payoff'!C2,'Debt Payoff'!E8))))</f>
        <v>0</v>
      </c>
      <c r="F329" s="18">
        <f>IF(F328=0,0,MAX(0,F328*(1+'Debt Payoff'!D11/12)-MIN(F328*(1+'Debt Payoff'!D11/12),IF(COUNTIF(B328:E328,"&gt;0")=0,'Debt Payoff'!E11+'Debt Payoff'!E10+'Debt Payoff'!E4+'Debt Payoff'!E5+'Debt Payoff'!E8+'Debt Payoff'!C2,'Debt Payoff'!E11))))</f>
        <v>0</v>
      </c>
      <c r="G329" s="18">
        <f>IF(G328=0,0,MAX(0,G328*(1+'Debt Payoff'!D6/12)-MIN(G328*(1+'Debt Payoff'!D6/12),IF(COUNTIF(B328:F328,"&gt;0")=0,'Debt Payoff'!E6+'Debt Payoff'!E10+'Debt Payoff'!E4+'Debt Payoff'!E5+'Debt Payoff'!E8+'Debt Payoff'!E11+'Debt Payoff'!C2,'Debt Payoff'!E6))))</f>
        <v>0</v>
      </c>
      <c r="H329" s="18">
        <f>IF(H328=0,0,MAX(0,H328*(1+'Debt Payoff'!D7/12)-MIN(H328*(1+'Debt Payoff'!D7/12),IF(COUNTIF(B328:G328,"&gt;0")=0,'Debt Payoff'!E7+'Debt Payoff'!E10+'Debt Payoff'!E4+'Debt Payoff'!E5+'Debt Payoff'!E8+'Debt Payoff'!E11+'Debt Payoff'!E6+'Debt Payoff'!C2,'Debt Payoff'!E7))))</f>
        <v>0</v>
      </c>
      <c r="I329" s="18">
        <f>IF(I328=0,0,MAX(0,I328*(1+'Debt Payoff'!D9/12)-MIN(I328*(1+'Debt Payoff'!D9/12),IF(COUNTIF(B328:H328,"&gt;0")=0,'Debt Payoff'!E9+'Debt Payoff'!E10+'Debt Payoff'!E4+'Debt Payoff'!E5+'Debt Payoff'!E8+'Debt Payoff'!E11+'Debt Payoff'!E6+'Debt Payoff'!E7+'Debt Payoff'!C2,'Debt Payoff'!E9))))</f>
        <v>0</v>
      </c>
      <c r="J329" s="18">
        <f>IF(B328=0,0,B328*'Debt Payoff'!D10/12)</f>
        <v>0</v>
      </c>
      <c r="K329" s="18">
        <f>IF(C328=0,0,C328*'Debt Payoff'!D4/12)</f>
        <v>0</v>
      </c>
      <c r="L329" s="18">
        <f>IF(D328=0,0,D328*'Debt Payoff'!D5/12)</f>
        <v>0</v>
      </c>
      <c r="M329" s="18">
        <f>IF(E328=0,0,E328*'Debt Payoff'!D8/12)</f>
        <v>0</v>
      </c>
      <c r="N329" s="18">
        <f>IF(F328=0,0,F328*'Debt Payoff'!D11/12)</f>
        <v>0</v>
      </c>
      <c r="O329" s="18">
        <f>IF(G328=0,0,G328*'Debt Payoff'!D6/12)</f>
        <v>0</v>
      </c>
      <c r="P329" s="18">
        <f>IF(H328=0,0,H328*'Debt Payoff'!D7/12)</f>
        <v>0</v>
      </c>
      <c r="Q329" s="18">
        <f>IF(I328=0,0,I328*'Debt Payoff'!D9/12)</f>
        <v>0</v>
      </c>
    </row>
    <row r="330" spans="1:17" x14ac:dyDescent="0.25">
      <c r="A330">
        <v>328</v>
      </c>
      <c r="B330" s="18">
        <f>IF(B329=0,0,MAX(0,B329*(1+'Debt Payoff'!D10/12)-MIN(B329*(1+'Debt Payoff'!D10/12),'Debt Payoff'!E10+'Debt Payoff'!C2)))</f>
        <v>0</v>
      </c>
      <c r="C330" s="18">
        <f>IF(C329=0,0,MAX(0,C329*(1+'Debt Payoff'!D4/12)-MIN(C329*(1+'Debt Payoff'!D4/12),IF(COUNTIF(B329:B329,"&gt;0")=0,'Debt Payoff'!E4+'Debt Payoff'!E10+'Debt Payoff'!C2,'Debt Payoff'!E4))))</f>
        <v>0</v>
      </c>
      <c r="D330" s="18">
        <f>IF(D329=0,0,MAX(0,D329*(1+'Debt Payoff'!D5/12)-MIN(D329*(1+'Debt Payoff'!D5/12),IF(COUNTIF(B329:C329,"&gt;0")=0,'Debt Payoff'!E5+'Debt Payoff'!E10+'Debt Payoff'!E4+'Debt Payoff'!C2,'Debt Payoff'!E5))))</f>
        <v>0</v>
      </c>
      <c r="E330" s="18">
        <f>IF(E329=0,0,MAX(0,E329*(1+'Debt Payoff'!D8/12)-MIN(E329*(1+'Debt Payoff'!D8/12),IF(COUNTIF(B329:D329,"&gt;0")=0,'Debt Payoff'!E8+'Debt Payoff'!E10+'Debt Payoff'!E4+'Debt Payoff'!E5+'Debt Payoff'!C2,'Debt Payoff'!E8))))</f>
        <v>0</v>
      </c>
      <c r="F330" s="18">
        <f>IF(F329=0,0,MAX(0,F329*(1+'Debt Payoff'!D11/12)-MIN(F329*(1+'Debt Payoff'!D11/12),IF(COUNTIF(B329:E329,"&gt;0")=0,'Debt Payoff'!E11+'Debt Payoff'!E10+'Debt Payoff'!E4+'Debt Payoff'!E5+'Debt Payoff'!E8+'Debt Payoff'!C2,'Debt Payoff'!E11))))</f>
        <v>0</v>
      </c>
      <c r="G330" s="18">
        <f>IF(G329=0,0,MAX(0,G329*(1+'Debt Payoff'!D6/12)-MIN(G329*(1+'Debt Payoff'!D6/12),IF(COUNTIF(B329:F329,"&gt;0")=0,'Debt Payoff'!E6+'Debt Payoff'!E10+'Debt Payoff'!E4+'Debt Payoff'!E5+'Debt Payoff'!E8+'Debt Payoff'!E11+'Debt Payoff'!C2,'Debt Payoff'!E6))))</f>
        <v>0</v>
      </c>
      <c r="H330" s="18">
        <f>IF(H329=0,0,MAX(0,H329*(1+'Debt Payoff'!D7/12)-MIN(H329*(1+'Debt Payoff'!D7/12),IF(COUNTIF(B329:G329,"&gt;0")=0,'Debt Payoff'!E7+'Debt Payoff'!E10+'Debt Payoff'!E4+'Debt Payoff'!E5+'Debt Payoff'!E8+'Debt Payoff'!E11+'Debt Payoff'!E6+'Debt Payoff'!C2,'Debt Payoff'!E7))))</f>
        <v>0</v>
      </c>
      <c r="I330" s="18">
        <f>IF(I329=0,0,MAX(0,I329*(1+'Debt Payoff'!D9/12)-MIN(I329*(1+'Debt Payoff'!D9/12),IF(COUNTIF(B329:H329,"&gt;0")=0,'Debt Payoff'!E9+'Debt Payoff'!E10+'Debt Payoff'!E4+'Debt Payoff'!E5+'Debt Payoff'!E8+'Debt Payoff'!E11+'Debt Payoff'!E6+'Debt Payoff'!E7+'Debt Payoff'!C2,'Debt Payoff'!E9))))</f>
        <v>0</v>
      </c>
      <c r="J330" s="18">
        <f>IF(B329=0,0,B329*'Debt Payoff'!D10/12)</f>
        <v>0</v>
      </c>
      <c r="K330" s="18">
        <f>IF(C329=0,0,C329*'Debt Payoff'!D4/12)</f>
        <v>0</v>
      </c>
      <c r="L330" s="18">
        <f>IF(D329=0,0,D329*'Debt Payoff'!D5/12)</f>
        <v>0</v>
      </c>
      <c r="M330" s="18">
        <f>IF(E329=0,0,E329*'Debt Payoff'!D8/12)</f>
        <v>0</v>
      </c>
      <c r="N330" s="18">
        <f>IF(F329=0,0,F329*'Debt Payoff'!D11/12)</f>
        <v>0</v>
      </c>
      <c r="O330" s="18">
        <f>IF(G329=0,0,G329*'Debt Payoff'!D6/12)</f>
        <v>0</v>
      </c>
      <c r="P330" s="18">
        <f>IF(H329=0,0,H329*'Debt Payoff'!D7/12)</f>
        <v>0</v>
      </c>
      <c r="Q330" s="18">
        <f>IF(I329=0,0,I329*'Debt Payoff'!D9/12)</f>
        <v>0</v>
      </c>
    </row>
    <row r="331" spans="1:17" x14ac:dyDescent="0.25">
      <c r="A331">
        <v>329</v>
      </c>
      <c r="B331" s="18">
        <f>IF(B330=0,0,MAX(0,B330*(1+'Debt Payoff'!D10/12)-MIN(B330*(1+'Debt Payoff'!D10/12),'Debt Payoff'!E10+'Debt Payoff'!C2)))</f>
        <v>0</v>
      </c>
      <c r="C331" s="18">
        <f>IF(C330=0,0,MAX(0,C330*(1+'Debt Payoff'!D4/12)-MIN(C330*(1+'Debt Payoff'!D4/12),IF(COUNTIF(B330:B330,"&gt;0")=0,'Debt Payoff'!E4+'Debt Payoff'!E10+'Debt Payoff'!C2,'Debt Payoff'!E4))))</f>
        <v>0</v>
      </c>
      <c r="D331" s="18">
        <f>IF(D330=0,0,MAX(0,D330*(1+'Debt Payoff'!D5/12)-MIN(D330*(1+'Debt Payoff'!D5/12),IF(COUNTIF(B330:C330,"&gt;0")=0,'Debt Payoff'!E5+'Debt Payoff'!E10+'Debt Payoff'!E4+'Debt Payoff'!C2,'Debt Payoff'!E5))))</f>
        <v>0</v>
      </c>
      <c r="E331" s="18">
        <f>IF(E330=0,0,MAX(0,E330*(1+'Debt Payoff'!D8/12)-MIN(E330*(1+'Debt Payoff'!D8/12),IF(COUNTIF(B330:D330,"&gt;0")=0,'Debt Payoff'!E8+'Debt Payoff'!E10+'Debt Payoff'!E4+'Debt Payoff'!E5+'Debt Payoff'!C2,'Debt Payoff'!E8))))</f>
        <v>0</v>
      </c>
      <c r="F331" s="18">
        <f>IF(F330=0,0,MAX(0,F330*(1+'Debt Payoff'!D11/12)-MIN(F330*(1+'Debt Payoff'!D11/12),IF(COUNTIF(B330:E330,"&gt;0")=0,'Debt Payoff'!E11+'Debt Payoff'!E10+'Debt Payoff'!E4+'Debt Payoff'!E5+'Debt Payoff'!E8+'Debt Payoff'!C2,'Debt Payoff'!E11))))</f>
        <v>0</v>
      </c>
      <c r="G331" s="18">
        <f>IF(G330=0,0,MAX(0,G330*(1+'Debt Payoff'!D6/12)-MIN(G330*(1+'Debt Payoff'!D6/12),IF(COUNTIF(B330:F330,"&gt;0")=0,'Debt Payoff'!E6+'Debt Payoff'!E10+'Debt Payoff'!E4+'Debt Payoff'!E5+'Debt Payoff'!E8+'Debt Payoff'!E11+'Debt Payoff'!C2,'Debt Payoff'!E6))))</f>
        <v>0</v>
      </c>
      <c r="H331" s="18">
        <f>IF(H330=0,0,MAX(0,H330*(1+'Debt Payoff'!D7/12)-MIN(H330*(1+'Debt Payoff'!D7/12),IF(COUNTIF(B330:G330,"&gt;0")=0,'Debt Payoff'!E7+'Debt Payoff'!E10+'Debt Payoff'!E4+'Debt Payoff'!E5+'Debt Payoff'!E8+'Debt Payoff'!E11+'Debt Payoff'!E6+'Debt Payoff'!C2,'Debt Payoff'!E7))))</f>
        <v>0</v>
      </c>
      <c r="I331" s="18">
        <f>IF(I330=0,0,MAX(0,I330*(1+'Debt Payoff'!D9/12)-MIN(I330*(1+'Debt Payoff'!D9/12),IF(COUNTIF(B330:H330,"&gt;0")=0,'Debt Payoff'!E9+'Debt Payoff'!E10+'Debt Payoff'!E4+'Debt Payoff'!E5+'Debt Payoff'!E8+'Debt Payoff'!E11+'Debt Payoff'!E6+'Debt Payoff'!E7+'Debt Payoff'!C2,'Debt Payoff'!E9))))</f>
        <v>0</v>
      </c>
      <c r="J331" s="18">
        <f>IF(B330=0,0,B330*'Debt Payoff'!D10/12)</f>
        <v>0</v>
      </c>
      <c r="K331" s="18">
        <f>IF(C330=0,0,C330*'Debt Payoff'!D4/12)</f>
        <v>0</v>
      </c>
      <c r="L331" s="18">
        <f>IF(D330=0,0,D330*'Debt Payoff'!D5/12)</f>
        <v>0</v>
      </c>
      <c r="M331" s="18">
        <f>IF(E330=0,0,E330*'Debt Payoff'!D8/12)</f>
        <v>0</v>
      </c>
      <c r="N331" s="18">
        <f>IF(F330=0,0,F330*'Debt Payoff'!D11/12)</f>
        <v>0</v>
      </c>
      <c r="O331" s="18">
        <f>IF(G330=0,0,G330*'Debt Payoff'!D6/12)</f>
        <v>0</v>
      </c>
      <c r="P331" s="18">
        <f>IF(H330=0,0,H330*'Debt Payoff'!D7/12)</f>
        <v>0</v>
      </c>
      <c r="Q331" s="18">
        <f>IF(I330=0,0,I330*'Debt Payoff'!D9/12)</f>
        <v>0</v>
      </c>
    </row>
    <row r="332" spans="1:17" x14ac:dyDescent="0.25">
      <c r="A332">
        <v>330</v>
      </c>
      <c r="B332" s="18">
        <f>IF(B331=0,0,MAX(0,B331*(1+'Debt Payoff'!D10/12)-MIN(B331*(1+'Debt Payoff'!D10/12),'Debt Payoff'!E10+'Debt Payoff'!C2)))</f>
        <v>0</v>
      </c>
      <c r="C332" s="18">
        <f>IF(C331=0,0,MAX(0,C331*(1+'Debt Payoff'!D4/12)-MIN(C331*(1+'Debt Payoff'!D4/12),IF(COUNTIF(B331:B331,"&gt;0")=0,'Debt Payoff'!E4+'Debt Payoff'!E10+'Debt Payoff'!C2,'Debt Payoff'!E4))))</f>
        <v>0</v>
      </c>
      <c r="D332" s="18">
        <f>IF(D331=0,0,MAX(0,D331*(1+'Debt Payoff'!D5/12)-MIN(D331*(1+'Debt Payoff'!D5/12),IF(COUNTIF(B331:C331,"&gt;0")=0,'Debt Payoff'!E5+'Debt Payoff'!E10+'Debt Payoff'!E4+'Debt Payoff'!C2,'Debt Payoff'!E5))))</f>
        <v>0</v>
      </c>
      <c r="E332" s="18">
        <f>IF(E331=0,0,MAX(0,E331*(1+'Debt Payoff'!D8/12)-MIN(E331*(1+'Debt Payoff'!D8/12),IF(COUNTIF(B331:D331,"&gt;0")=0,'Debt Payoff'!E8+'Debt Payoff'!E10+'Debt Payoff'!E4+'Debt Payoff'!E5+'Debt Payoff'!C2,'Debt Payoff'!E8))))</f>
        <v>0</v>
      </c>
      <c r="F332" s="18">
        <f>IF(F331=0,0,MAX(0,F331*(1+'Debt Payoff'!D11/12)-MIN(F331*(1+'Debt Payoff'!D11/12),IF(COUNTIF(B331:E331,"&gt;0")=0,'Debt Payoff'!E11+'Debt Payoff'!E10+'Debt Payoff'!E4+'Debt Payoff'!E5+'Debt Payoff'!E8+'Debt Payoff'!C2,'Debt Payoff'!E11))))</f>
        <v>0</v>
      </c>
      <c r="G332" s="18">
        <f>IF(G331=0,0,MAX(0,G331*(1+'Debt Payoff'!D6/12)-MIN(G331*(1+'Debt Payoff'!D6/12),IF(COUNTIF(B331:F331,"&gt;0")=0,'Debt Payoff'!E6+'Debt Payoff'!E10+'Debt Payoff'!E4+'Debt Payoff'!E5+'Debt Payoff'!E8+'Debt Payoff'!E11+'Debt Payoff'!C2,'Debt Payoff'!E6))))</f>
        <v>0</v>
      </c>
      <c r="H332" s="18">
        <f>IF(H331=0,0,MAX(0,H331*(1+'Debt Payoff'!D7/12)-MIN(H331*(1+'Debt Payoff'!D7/12),IF(COUNTIF(B331:G331,"&gt;0")=0,'Debt Payoff'!E7+'Debt Payoff'!E10+'Debt Payoff'!E4+'Debt Payoff'!E5+'Debt Payoff'!E8+'Debt Payoff'!E11+'Debt Payoff'!E6+'Debt Payoff'!C2,'Debt Payoff'!E7))))</f>
        <v>0</v>
      </c>
      <c r="I332" s="18">
        <f>IF(I331=0,0,MAX(0,I331*(1+'Debt Payoff'!D9/12)-MIN(I331*(1+'Debt Payoff'!D9/12),IF(COUNTIF(B331:H331,"&gt;0")=0,'Debt Payoff'!E9+'Debt Payoff'!E10+'Debt Payoff'!E4+'Debt Payoff'!E5+'Debt Payoff'!E8+'Debt Payoff'!E11+'Debt Payoff'!E6+'Debt Payoff'!E7+'Debt Payoff'!C2,'Debt Payoff'!E9))))</f>
        <v>0</v>
      </c>
      <c r="J332" s="18">
        <f>IF(B331=0,0,B331*'Debt Payoff'!D10/12)</f>
        <v>0</v>
      </c>
      <c r="K332" s="18">
        <f>IF(C331=0,0,C331*'Debt Payoff'!D4/12)</f>
        <v>0</v>
      </c>
      <c r="L332" s="18">
        <f>IF(D331=0,0,D331*'Debt Payoff'!D5/12)</f>
        <v>0</v>
      </c>
      <c r="M332" s="18">
        <f>IF(E331=0,0,E331*'Debt Payoff'!D8/12)</f>
        <v>0</v>
      </c>
      <c r="N332" s="18">
        <f>IF(F331=0,0,F331*'Debt Payoff'!D11/12)</f>
        <v>0</v>
      </c>
      <c r="O332" s="18">
        <f>IF(G331=0,0,G331*'Debt Payoff'!D6/12)</f>
        <v>0</v>
      </c>
      <c r="P332" s="18">
        <f>IF(H331=0,0,H331*'Debt Payoff'!D7/12)</f>
        <v>0</v>
      </c>
      <c r="Q332" s="18">
        <f>IF(I331=0,0,I331*'Debt Payoff'!D9/12)</f>
        <v>0</v>
      </c>
    </row>
    <row r="333" spans="1:17" x14ac:dyDescent="0.25">
      <c r="A333">
        <v>331</v>
      </c>
      <c r="B333" s="18">
        <f>IF(B332=0,0,MAX(0,B332*(1+'Debt Payoff'!D10/12)-MIN(B332*(1+'Debt Payoff'!D10/12),'Debt Payoff'!E10+'Debt Payoff'!C2)))</f>
        <v>0</v>
      </c>
      <c r="C333" s="18">
        <f>IF(C332=0,0,MAX(0,C332*(1+'Debt Payoff'!D4/12)-MIN(C332*(1+'Debt Payoff'!D4/12),IF(COUNTIF(B332:B332,"&gt;0")=0,'Debt Payoff'!E4+'Debt Payoff'!E10+'Debt Payoff'!C2,'Debt Payoff'!E4))))</f>
        <v>0</v>
      </c>
      <c r="D333" s="18">
        <f>IF(D332=0,0,MAX(0,D332*(1+'Debt Payoff'!D5/12)-MIN(D332*(1+'Debt Payoff'!D5/12),IF(COUNTIF(B332:C332,"&gt;0")=0,'Debt Payoff'!E5+'Debt Payoff'!E10+'Debt Payoff'!E4+'Debt Payoff'!C2,'Debt Payoff'!E5))))</f>
        <v>0</v>
      </c>
      <c r="E333" s="18">
        <f>IF(E332=0,0,MAX(0,E332*(1+'Debt Payoff'!D8/12)-MIN(E332*(1+'Debt Payoff'!D8/12),IF(COUNTIF(B332:D332,"&gt;0")=0,'Debt Payoff'!E8+'Debt Payoff'!E10+'Debt Payoff'!E4+'Debt Payoff'!E5+'Debt Payoff'!C2,'Debt Payoff'!E8))))</f>
        <v>0</v>
      </c>
      <c r="F333" s="18">
        <f>IF(F332=0,0,MAX(0,F332*(1+'Debt Payoff'!D11/12)-MIN(F332*(1+'Debt Payoff'!D11/12),IF(COUNTIF(B332:E332,"&gt;0")=0,'Debt Payoff'!E11+'Debt Payoff'!E10+'Debt Payoff'!E4+'Debt Payoff'!E5+'Debt Payoff'!E8+'Debt Payoff'!C2,'Debt Payoff'!E11))))</f>
        <v>0</v>
      </c>
      <c r="G333" s="18">
        <f>IF(G332=0,0,MAX(0,G332*(1+'Debt Payoff'!D6/12)-MIN(G332*(1+'Debt Payoff'!D6/12),IF(COUNTIF(B332:F332,"&gt;0")=0,'Debt Payoff'!E6+'Debt Payoff'!E10+'Debt Payoff'!E4+'Debt Payoff'!E5+'Debt Payoff'!E8+'Debt Payoff'!E11+'Debt Payoff'!C2,'Debt Payoff'!E6))))</f>
        <v>0</v>
      </c>
      <c r="H333" s="18">
        <f>IF(H332=0,0,MAX(0,H332*(1+'Debt Payoff'!D7/12)-MIN(H332*(1+'Debt Payoff'!D7/12),IF(COUNTIF(B332:G332,"&gt;0")=0,'Debt Payoff'!E7+'Debt Payoff'!E10+'Debt Payoff'!E4+'Debt Payoff'!E5+'Debt Payoff'!E8+'Debt Payoff'!E11+'Debt Payoff'!E6+'Debt Payoff'!C2,'Debt Payoff'!E7))))</f>
        <v>0</v>
      </c>
      <c r="I333" s="18">
        <f>IF(I332=0,0,MAX(0,I332*(1+'Debt Payoff'!D9/12)-MIN(I332*(1+'Debt Payoff'!D9/12),IF(COUNTIF(B332:H332,"&gt;0")=0,'Debt Payoff'!E9+'Debt Payoff'!E10+'Debt Payoff'!E4+'Debt Payoff'!E5+'Debt Payoff'!E8+'Debt Payoff'!E11+'Debt Payoff'!E6+'Debt Payoff'!E7+'Debt Payoff'!C2,'Debt Payoff'!E9))))</f>
        <v>0</v>
      </c>
      <c r="J333" s="18">
        <f>IF(B332=0,0,B332*'Debt Payoff'!D10/12)</f>
        <v>0</v>
      </c>
      <c r="K333" s="18">
        <f>IF(C332=0,0,C332*'Debt Payoff'!D4/12)</f>
        <v>0</v>
      </c>
      <c r="L333" s="18">
        <f>IF(D332=0,0,D332*'Debt Payoff'!D5/12)</f>
        <v>0</v>
      </c>
      <c r="M333" s="18">
        <f>IF(E332=0,0,E332*'Debt Payoff'!D8/12)</f>
        <v>0</v>
      </c>
      <c r="N333" s="18">
        <f>IF(F332=0,0,F332*'Debt Payoff'!D11/12)</f>
        <v>0</v>
      </c>
      <c r="O333" s="18">
        <f>IF(G332=0,0,G332*'Debt Payoff'!D6/12)</f>
        <v>0</v>
      </c>
      <c r="P333" s="18">
        <f>IF(H332=0,0,H332*'Debt Payoff'!D7/12)</f>
        <v>0</v>
      </c>
      <c r="Q333" s="18">
        <f>IF(I332=0,0,I332*'Debt Payoff'!D9/12)</f>
        <v>0</v>
      </c>
    </row>
    <row r="334" spans="1:17" x14ac:dyDescent="0.25">
      <c r="A334">
        <v>332</v>
      </c>
      <c r="B334" s="18">
        <f>IF(B333=0,0,MAX(0,B333*(1+'Debt Payoff'!D10/12)-MIN(B333*(1+'Debt Payoff'!D10/12),'Debt Payoff'!E10+'Debt Payoff'!C2)))</f>
        <v>0</v>
      </c>
      <c r="C334" s="18">
        <f>IF(C333=0,0,MAX(0,C333*(1+'Debt Payoff'!D4/12)-MIN(C333*(1+'Debt Payoff'!D4/12),IF(COUNTIF(B333:B333,"&gt;0")=0,'Debt Payoff'!E4+'Debt Payoff'!E10+'Debt Payoff'!C2,'Debt Payoff'!E4))))</f>
        <v>0</v>
      </c>
      <c r="D334" s="18">
        <f>IF(D333=0,0,MAX(0,D333*(1+'Debt Payoff'!D5/12)-MIN(D333*(1+'Debt Payoff'!D5/12),IF(COUNTIF(B333:C333,"&gt;0")=0,'Debt Payoff'!E5+'Debt Payoff'!E10+'Debt Payoff'!E4+'Debt Payoff'!C2,'Debt Payoff'!E5))))</f>
        <v>0</v>
      </c>
      <c r="E334" s="18">
        <f>IF(E333=0,0,MAX(0,E333*(1+'Debt Payoff'!D8/12)-MIN(E333*(1+'Debt Payoff'!D8/12),IF(COUNTIF(B333:D333,"&gt;0")=0,'Debt Payoff'!E8+'Debt Payoff'!E10+'Debt Payoff'!E4+'Debt Payoff'!E5+'Debt Payoff'!C2,'Debt Payoff'!E8))))</f>
        <v>0</v>
      </c>
      <c r="F334" s="18">
        <f>IF(F333=0,0,MAX(0,F333*(1+'Debt Payoff'!D11/12)-MIN(F333*(1+'Debt Payoff'!D11/12),IF(COUNTIF(B333:E333,"&gt;0")=0,'Debt Payoff'!E11+'Debt Payoff'!E10+'Debt Payoff'!E4+'Debt Payoff'!E5+'Debt Payoff'!E8+'Debt Payoff'!C2,'Debt Payoff'!E11))))</f>
        <v>0</v>
      </c>
      <c r="G334" s="18">
        <f>IF(G333=0,0,MAX(0,G333*(1+'Debt Payoff'!D6/12)-MIN(G333*(1+'Debt Payoff'!D6/12),IF(COUNTIF(B333:F333,"&gt;0")=0,'Debt Payoff'!E6+'Debt Payoff'!E10+'Debt Payoff'!E4+'Debt Payoff'!E5+'Debt Payoff'!E8+'Debt Payoff'!E11+'Debt Payoff'!C2,'Debt Payoff'!E6))))</f>
        <v>0</v>
      </c>
      <c r="H334" s="18">
        <f>IF(H333=0,0,MAX(0,H333*(1+'Debt Payoff'!D7/12)-MIN(H333*(1+'Debt Payoff'!D7/12),IF(COUNTIF(B333:G333,"&gt;0")=0,'Debt Payoff'!E7+'Debt Payoff'!E10+'Debt Payoff'!E4+'Debt Payoff'!E5+'Debt Payoff'!E8+'Debt Payoff'!E11+'Debt Payoff'!E6+'Debt Payoff'!C2,'Debt Payoff'!E7))))</f>
        <v>0</v>
      </c>
      <c r="I334" s="18">
        <f>IF(I333=0,0,MAX(0,I333*(1+'Debt Payoff'!D9/12)-MIN(I333*(1+'Debt Payoff'!D9/12),IF(COUNTIF(B333:H333,"&gt;0")=0,'Debt Payoff'!E9+'Debt Payoff'!E10+'Debt Payoff'!E4+'Debt Payoff'!E5+'Debt Payoff'!E8+'Debt Payoff'!E11+'Debt Payoff'!E6+'Debt Payoff'!E7+'Debt Payoff'!C2,'Debt Payoff'!E9))))</f>
        <v>0</v>
      </c>
      <c r="J334" s="18">
        <f>IF(B333=0,0,B333*'Debt Payoff'!D10/12)</f>
        <v>0</v>
      </c>
      <c r="K334" s="18">
        <f>IF(C333=0,0,C333*'Debt Payoff'!D4/12)</f>
        <v>0</v>
      </c>
      <c r="L334" s="18">
        <f>IF(D333=0,0,D333*'Debt Payoff'!D5/12)</f>
        <v>0</v>
      </c>
      <c r="M334" s="18">
        <f>IF(E333=0,0,E333*'Debt Payoff'!D8/12)</f>
        <v>0</v>
      </c>
      <c r="N334" s="18">
        <f>IF(F333=0,0,F333*'Debt Payoff'!D11/12)</f>
        <v>0</v>
      </c>
      <c r="O334" s="18">
        <f>IF(G333=0,0,G333*'Debt Payoff'!D6/12)</f>
        <v>0</v>
      </c>
      <c r="P334" s="18">
        <f>IF(H333=0,0,H333*'Debt Payoff'!D7/12)</f>
        <v>0</v>
      </c>
      <c r="Q334" s="18">
        <f>IF(I333=0,0,I333*'Debt Payoff'!D9/12)</f>
        <v>0</v>
      </c>
    </row>
    <row r="335" spans="1:17" x14ac:dyDescent="0.25">
      <c r="A335">
        <v>333</v>
      </c>
      <c r="B335" s="18">
        <f>IF(B334=0,0,MAX(0,B334*(1+'Debt Payoff'!D10/12)-MIN(B334*(1+'Debt Payoff'!D10/12),'Debt Payoff'!E10+'Debt Payoff'!C2)))</f>
        <v>0</v>
      </c>
      <c r="C335" s="18">
        <f>IF(C334=0,0,MAX(0,C334*(1+'Debt Payoff'!D4/12)-MIN(C334*(1+'Debt Payoff'!D4/12),IF(COUNTIF(B334:B334,"&gt;0")=0,'Debt Payoff'!E4+'Debt Payoff'!E10+'Debt Payoff'!C2,'Debt Payoff'!E4))))</f>
        <v>0</v>
      </c>
      <c r="D335" s="18">
        <f>IF(D334=0,0,MAX(0,D334*(1+'Debt Payoff'!D5/12)-MIN(D334*(1+'Debt Payoff'!D5/12),IF(COUNTIF(B334:C334,"&gt;0")=0,'Debt Payoff'!E5+'Debt Payoff'!E10+'Debt Payoff'!E4+'Debt Payoff'!C2,'Debt Payoff'!E5))))</f>
        <v>0</v>
      </c>
      <c r="E335" s="18">
        <f>IF(E334=0,0,MAX(0,E334*(1+'Debt Payoff'!D8/12)-MIN(E334*(1+'Debt Payoff'!D8/12),IF(COUNTIF(B334:D334,"&gt;0")=0,'Debt Payoff'!E8+'Debt Payoff'!E10+'Debt Payoff'!E4+'Debt Payoff'!E5+'Debt Payoff'!C2,'Debt Payoff'!E8))))</f>
        <v>0</v>
      </c>
      <c r="F335" s="18">
        <f>IF(F334=0,0,MAX(0,F334*(1+'Debt Payoff'!D11/12)-MIN(F334*(1+'Debt Payoff'!D11/12),IF(COUNTIF(B334:E334,"&gt;0")=0,'Debt Payoff'!E11+'Debt Payoff'!E10+'Debt Payoff'!E4+'Debt Payoff'!E5+'Debt Payoff'!E8+'Debt Payoff'!C2,'Debt Payoff'!E11))))</f>
        <v>0</v>
      </c>
      <c r="G335" s="18">
        <f>IF(G334=0,0,MAX(0,G334*(1+'Debt Payoff'!D6/12)-MIN(G334*(1+'Debt Payoff'!D6/12),IF(COUNTIF(B334:F334,"&gt;0")=0,'Debt Payoff'!E6+'Debt Payoff'!E10+'Debt Payoff'!E4+'Debt Payoff'!E5+'Debt Payoff'!E8+'Debt Payoff'!E11+'Debt Payoff'!C2,'Debt Payoff'!E6))))</f>
        <v>0</v>
      </c>
      <c r="H335" s="18">
        <f>IF(H334=0,0,MAX(0,H334*(1+'Debt Payoff'!D7/12)-MIN(H334*(1+'Debt Payoff'!D7/12),IF(COUNTIF(B334:G334,"&gt;0")=0,'Debt Payoff'!E7+'Debt Payoff'!E10+'Debt Payoff'!E4+'Debt Payoff'!E5+'Debt Payoff'!E8+'Debt Payoff'!E11+'Debt Payoff'!E6+'Debt Payoff'!C2,'Debt Payoff'!E7))))</f>
        <v>0</v>
      </c>
      <c r="I335" s="18">
        <f>IF(I334=0,0,MAX(0,I334*(1+'Debt Payoff'!D9/12)-MIN(I334*(1+'Debt Payoff'!D9/12),IF(COUNTIF(B334:H334,"&gt;0")=0,'Debt Payoff'!E9+'Debt Payoff'!E10+'Debt Payoff'!E4+'Debt Payoff'!E5+'Debt Payoff'!E8+'Debt Payoff'!E11+'Debt Payoff'!E6+'Debt Payoff'!E7+'Debt Payoff'!C2,'Debt Payoff'!E9))))</f>
        <v>0</v>
      </c>
      <c r="J335" s="18">
        <f>IF(B334=0,0,B334*'Debt Payoff'!D10/12)</f>
        <v>0</v>
      </c>
      <c r="K335" s="18">
        <f>IF(C334=0,0,C334*'Debt Payoff'!D4/12)</f>
        <v>0</v>
      </c>
      <c r="L335" s="18">
        <f>IF(D334=0,0,D334*'Debt Payoff'!D5/12)</f>
        <v>0</v>
      </c>
      <c r="M335" s="18">
        <f>IF(E334=0,0,E334*'Debt Payoff'!D8/12)</f>
        <v>0</v>
      </c>
      <c r="N335" s="18">
        <f>IF(F334=0,0,F334*'Debt Payoff'!D11/12)</f>
        <v>0</v>
      </c>
      <c r="O335" s="18">
        <f>IF(G334=0,0,G334*'Debt Payoff'!D6/12)</f>
        <v>0</v>
      </c>
      <c r="P335" s="18">
        <f>IF(H334=0,0,H334*'Debt Payoff'!D7/12)</f>
        <v>0</v>
      </c>
      <c r="Q335" s="18">
        <f>IF(I334=0,0,I334*'Debt Payoff'!D9/12)</f>
        <v>0</v>
      </c>
    </row>
    <row r="336" spans="1:17" x14ac:dyDescent="0.25">
      <c r="A336">
        <v>334</v>
      </c>
      <c r="B336" s="18">
        <f>IF(B335=0,0,MAX(0,B335*(1+'Debt Payoff'!D10/12)-MIN(B335*(1+'Debt Payoff'!D10/12),'Debt Payoff'!E10+'Debt Payoff'!C2)))</f>
        <v>0</v>
      </c>
      <c r="C336" s="18">
        <f>IF(C335=0,0,MAX(0,C335*(1+'Debt Payoff'!D4/12)-MIN(C335*(1+'Debt Payoff'!D4/12),IF(COUNTIF(B335:B335,"&gt;0")=0,'Debt Payoff'!E4+'Debt Payoff'!E10+'Debt Payoff'!C2,'Debt Payoff'!E4))))</f>
        <v>0</v>
      </c>
      <c r="D336" s="18">
        <f>IF(D335=0,0,MAX(0,D335*(1+'Debt Payoff'!D5/12)-MIN(D335*(1+'Debt Payoff'!D5/12),IF(COUNTIF(B335:C335,"&gt;0")=0,'Debt Payoff'!E5+'Debt Payoff'!E10+'Debt Payoff'!E4+'Debt Payoff'!C2,'Debt Payoff'!E5))))</f>
        <v>0</v>
      </c>
      <c r="E336" s="18">
        <f>IF(E335=0,0,MAX(0,E335*(1+'Debt Payoff'!D8/12)-MIN(E335*(1+'Debt Payoff'!D8/12),IF(COUNTIF(B335:D335,"&gt;0")=0,'Debt Payoff'!E8+'Debt Payoff'!E10+'Debt Payoff'!E4+'Debt Payoff'!E5+'Debt Payoff'!C2,'Debt Payoff'!E8))))</f>
        <v>0</v>
      </c>
      <c r="F336" s="18">
        <f>IF(F335=0,0,MAX(0,F335*(1+'Debt Payoff'!D11/12)-MIN(F335*(1+'Debt Payoff'!D11/12),IF(COUNTIF(B335:E335,"&gt;0")=0,'Debt Payoff'!E11+'Debt Payoff'!E10+'Debt Payoff'!E4+'Debt Payoff'!E5+'Debt Payoff'!E8+'Debt Payoff'!C2,'Debt Payoff'!E11))))</f>
        <v>0</v>
      </c>
      <c r="G336" s="18">
        <f>IF(G335=0,0,MAX(0,G335*(1+'Debt Payoff'!D6/12)-MIN(G335*(1+'Debt Payoff'!D6/12),IF(COUNTIF(B335:F335,"&gt;0")=0,'Debt Payoff'!E6+'Debt Payoff'!E10+'Debt Payoff'!E4+'Debt Payoff'!E5+'Debt Payoff'!E8+'Debt Payoff'!E11+'Debt Payoff'!C2,'Debt Payoff'!E6))))</f>
        <v>0</v>
      </c>
      <c r="H336" s="18">
        <f>IF(H335=0,0,MAX(0,H335*(1+'Debt Payoff'!D7/12)-MIN(H335*(1+'Debt Payoff'!D7/12),IF(COUNTIF(B335:G335,"&gt;0")=0,'Debt Payoff'!E7+'Debt Payoff'!E10+'Debt Payoff'!E4+'Debt Payoff'!E5+'Debt Payoff'!E8+'Debt Payoff'!E11+'Debt Payoff'!E6+'Debt Payoff'!C2,'Debt Payoff'!E7))))</f>
        <v>0</v>
      </c>
      <c r="I336" s="18">
        <f>IF(I335=0,0,MAX(0,I335*(1+'Debt Payoff'!D9/12)-MIN(I335*(1+'Debt Payoff'!D9/12),IF(COUNTIF(B335:H335,"&gt;0")=0,'Debt Payoff'!E9+'Debt Payoff'!E10+'Debt Payoff'!E4+'Debt Payoff'!E5+'Debt Payoff'!E8+'Debt Payoff'!E11+'Debt Payoff'!E6+'Debt Payoff'!E7+'Debt Payoff'!C2,'Debt Payoff'!E9))))</f>
        <v>0</v>
      </c>
      <c r="J336" s="18">
        <f>IF(B335=0,0,B335*'Debt Payoff'!D10/12)</f>
        <v>0</v>
      </c>
      <c r="K336" s="18">
        <f>IF(C335=0,0,C335*'Debt Payoff'!D4/12)</f>
        <v>0</v>
      </c>
      <c r="L336" s="18">
        <f>IF(D335=0,0,D335*'Debt Payoff'!D5/12)</f>
        <v>0</v>
      </c>
      <c r="M336" s="18">
        <f>IF(E335=0,0,E335*'Debt Payoff'!D8/12)</f>
        <v>0</v>
      </c>
      <c r="N336" s="18">
        <f>IF(F335=0,0,F335*'Debt Payoff'!D11/12)</f>
        <v>0</v>
      </c>
      <c r="O336" s="18">
        <f>IF(G335=0,0,G335*'Debt Payoff'!D6/12)</f>
        <v>0</v>
      </c>
      <c r="P336" s="18">
        <f>IF(H335=0,0,H335*'Debt Payoff'!D7/12)</f>
        <v>0</v>
      </c>
      <c r="Q336" s="18">
        <f>IF(I335=0,0,I335*'Debt Payoff'!D9/12)</f>
        <v>0</v>
      </c>
    </row>
    <row r="337" spans="1:17" x14ac:dyDescent="0.25">
      <c r="A337">
        <v>335</v>
      </c>
      <c r="B337" s="18">
        <f>IF(B336=0,0,MAX(0,B336*(1+'Debt Payoff'!D10/12)-MIN(B336*(1+'Debt Payoff'!D10/12),'Debt Payoff'!E10+'Debt Payoff'!C2)))</f>
        <v>0</v>
      </c>
      <c r="C337" s="18">
        <f>IF(C336=0,0,MAX(0,C336*(1+'Debt Payoff'!D4/12)-MIN(C336*(1+'Debt Payoff'!D4/12),IF(COUNTIF(B336:B336,"&gt;0")=0,'Debt Payoff'!E4+'Debt Payoff'!E10+'Debt Payoff'!C2,'Debt Payoff'!E4))))</f>
        <v>0</v>
      </c>
      <c r="D337" s="18">
        <f>IF(D336=0,0,MAX(0,D336*(1+'Debt Payoff'!D5/12)-MIN(D336*(1+'Debt Payoff'!D5/12),IF(COUNTIF(B336:C336,"&gt;0")=0,'Debt Payoff'!E5+'Debt Payoff'!E10+'Debt Payoff'!E4+'Debt Payoff'!C2,'Debt Payoff'!E5))))</f>
        <v>0</v>
      </c>
      <c r="E337" s="18">
        <f>IF(E336=0,0,MAX(0,E336*(1+'Debt Payoff'!D8/12)-MIN(E336*(1+'Debt Payoff'!D8/12),IF(COUNTIF(B336:D336,"&gt;0")=0,'Debt Payoff'!E8+'Debt Payoff'!E10+'Debt Payoff'!E4+'Debt Payoff'!E5+'Debt Payoff'!C2,'Debt Payoff'!E8))))</f>
        <v>0</v>
      </c>
      <c r="F337" s="18">
        <f>IF(F336=0,0,MAX(0,F336*(1+'Debt Payoff'!D11/12)-MIN(F336*(1+'Debt Payoff'!D11/12),IF(COUNTIF(B336:E336,"&gt;0")=0,'Debt Payoff'!E11+'Debt Payoff'!E10+'Debt Payoff'!E4+'Debt Payoff'!E5+'Debt Payoff'!E8+'Debt Payoff'!C2,'Debt Payoff'!E11))))</f>
        <v>0</v>
      </c>
      <c r="G337" s="18">
        <f>IF(G336=0,0,MAX(0,G336*(1+'Debt Payoff'!D6/12)-MIN(G336*(1+'Debt Payoff'!D6/12),IF(COUNTIF(B336:F336,"&gt;0")=0,'Debt Payoff'!E6+'Debt Payoff'!E10+'Debt Payoff'!E4+'Debt Payoff'!E5+'Debt Payoff'!E8+'Debt Payoff'!E11+'Debt Payoff'!C2,'Debt Payoff'!E6))))</f>
        <v>0</v>
      </c>
      <c r="H337" s="18">
        <f>IF(H336=0,0,MAX(0,H336*(1+'Debt Payoff'!D7/12)-MIN(H336*(1+'Debt Payoff'!D7/12),IF(COUNTIF(B336:G336,"&gt;0")=0,'Debt Payoff'!E7+'Debt Payoff'!E10+'Debt Payoff'!E4+'Debt Payoff'!E5+'Debt Payoff'!E8+'Debt Payoff'!E11+'Debt Payoff'!E6+'Debt Payoff'!C2,'Debt Payoff'!E7))))</f>
        <v>0</v>
      </c>
      <c r="I337" s="18">
        <f>IF(I336=0,0,MAX(0,I336*(1+'Debt Payoff'!D9/12)-MIN(I336*(1+'Debt Payoff'!D9/12),IF(COUNTIF(B336:H336,"&gt;0")=0,'Debt Payoff'!E9+'Debt Payoff'!E10+'Debt Payoff'!E4+'Debt Payoff'!E5+'Debt Payoff'!E8+'Debt Payoff'!E11+'Debt Payoff'!E6+'Debt Payoff'!E7+'Debt Payoff'!C2,'Debt Payoff'!E9))))</f>
        <v>0</v>
      </c>
      <c r="J337" s="18">
        <f>IF(B336=0,0,B336*'Debt Payoff'!D10/12)</f>
        <v>0</v>
      </c>
      <c r="K337" s="18">
        <f>IF(C336=0,0,C336*'Debt Payoff'!D4/12)</f>
        <v>0</v>
      </c>
      <c r="L337" s="18">
        <f>IF(D336=0,0,D336*'Debt Payoff'!D5/12)</f>
        <v>0</v>
      </c>
      <c r="M337" s="18">
        <f>IF(E336=0,0,E336*'Debt Payoff'!D8/12)</f>
        <v>0</v>
      </c>
      <c r="N337" s="18">
        <f>IF(F336=0,0,F336*'Debt Payoff'!D11/12)</f>
        <v>0</v>
      </c>
      <c r="O337" s="18">
        <f>IF(G336=0,0,G336*'Debt Payoff'!D6/12)</f>
        <v>0</v>
      </c>
      <c r="P337" s="18">
        <f>IF(H336=0,0,H336*'Debt Payoff'!D7/12)</f>
        <v>0</v>
      </c>
      <c r="Q337" s="18">
        <f>IF(I336=0,0,I336*'Debt Payoff'!D9/12)</f>
        <v>0</v>
      </c>
    </row>
    <row r="338" spans="1:17" x14ac:dyDescent="0.25">
      <c r="A338">
        <v>336</v>
      </c>
      <c r="B338" s="18">
        <f>IF(B337=0,0,MAX(0,B337*(1+'Debt Payoff'!D10/12)-MIN(B337*(1+'Debt Payoff'!D10/12),'Debt Payoff'!E10+'Debt Payoff'!C2)))</f>
        <v>0</v>
      </c>
      <c r="C338" s="18">
        <f>IF(C337=0,0,MAX(0,C337*(1+'Debt Payoff'!D4/12)-MIN(C337*(1+'Debt Payoff'!D4/12),IF(COUNTIF(B337:B337,"&gt;0")=0,'Debt Payoff'!E4+'Debt Payoff'!E10+'Debt Payoff'!C2,'Debt Payoff'!E4))))</f>
        <v>0</v>
      </c>
      <c r="D338" s="18">
        <f>IF(D337=0,0,MAX(0,D337*(1+'Debt Payoff'!D5/12)-MIN(D337*(1+'Debt Payoff'!D5/12),IF(COUNTIF(B337:C337,"&gt;0")=0,'Debt Payoff'!E5+'Debt Payoff'!E10+'Debt Payoff'!E4+'Debt Payoff'!C2,'Debt Payoff'!E5))))</f>
        <v>0</v>
      </c>
      <c r="E338" s="18">
        <f>IF(E337=0,0,MAX(0,E337*(1+'Debt Payoff'!D8/12)-MIN(E337*(1+'Debt Payoff'!D8/12),IF(COUNTIF(B337:D337,"&gt;0")=0,'Debt Payoff'!E8+'Debt Payoff'!E10+'Debt Payoff'!E4+'Debt Payoff'!E5+'Debt Payoff'!C2,'Debt Payoff'!E8))))</f>
        <v>0</v>
      </c>
      <c r="F338" s="18">
        <f>IF(F337=0,0,MAX(0,F337*(1+'Debt Payoff'!D11/12)-MIN(F337*(1+'Debt Payoff'!D11/12),IF(COUNTIF(B337:E337,"&gt;0")=0,'Debt Payoff'!E11+'Debt Payoff'!E10+'Debt Payoff'!E4+'Debt Payoff'!E5+'Debt Payoff'!E8+'Debt Payoff'!C2,'Debt Payoff'!E11))))</f>
        <v>0</v>
      </c>
      <c r="G338" s="18">
        <f>IF(G337=0,0,MAX(0,G337*(1+'Debt Payoff'!D6/12)-MIN(G337*(1+'Debt Payoff'!D6/12),IF(COUNTIF(B337:F337,"&gt;0")=0,'Debt Payoff'!E6+'Debt Payoff'!E10+'Debt Payoff'!E4+'Debt Payoff'!E5+'Debt Payoff'!E8+'Debt Payoff'!E11+'Debt Payoff'!C2,'Debt Payoff'!E6))))</f>
        <v>0</v>
      </c>
      <c r="H338" s="18">
        <f>IF(H337=0,0,MAX(0,H337*(1+'Debt Payoff'!D7/12)-MIN(H337*(1+'Debt Payoff'!D7/12),IF(COUNTIF(B337:G337,"&gt;0")=0,'Debt Payoff'!E7+'Debt Payoff'!E10+'Debt Payoff'!E4+'Debt Payoff'!E5+'Debt Payoff'!E8+'Debt Payoff'!E11+'Debt Payoff'!E6+'Debt Payoff'!C2,'Debt Payoff'!E7))))</f>
        <v>0</v>
      </c>
      <c r="I338" s="18">
        <f>IF(I337=0,0,MAX(0,I337*(1+'Debt Payoff'!D9/12)-MIN(I337*(1+'Debt Payoff'!D9/12),IF(COUNTIF(B337:H337,"&gt;0")=0,'Debt Payoff'!E9+'Debt Payoff'!E10+'Debt Payoff'!E4+'Debt Payoff'!E5+'Debt Payoff'!E8+'Debt Payoff'!E11+'Debt Payoff'!E6+'Debt Payoff'!E7+'Debt Payoff'!C2,'Debt Payoff'!E9))))</f>
        <v>0</v>
      </c>
      <c r="J338" s="18">
        <f>IF(B337=0,0,B337*'Debt Payoff'!D10/12)</f>
        <v>0</v>
      </c>
      <c r="K338" s="18">
        <f>IF(C337=0,0,C337*'Debt Payoff'!D4/12)</f>
        <v>0</v>
      </c>
      <c r="L338" s="18">
        <f>IF(D337=0,0,D337*'Debt Payoff'!D5/12)</f>
        <v>0</v>
      </c>
      <c r="M338" s="18">
        <f>IF(E337=0,0,E337*'Debt Payoff'!D8/12)</f>
        <v>0</v>
      </c>
      <c r="N338" s="18">
        <f>IF(F337=0,0,F337*'Debt Payoff'!D11/12)</f>
        <v>0</v>
      </c>
      <c r="O338" s="18">
        <f>IF(G337=0,0,G337*'Debt Payoff'!D6/12)</f>
        <v>0</v>
      </c>
      <c r="P338" s="18">
        <f>IF(H337=0,0,H337*'Debt Payoff'!D7/12)</f>
        <v>0</v>
      </c>
      <c r="Q338" s="18">
        <f>IF(I337=0,0,I337*'Debt Payoff'!D9/12)</f>
        <v>0</v>
      </c>
    </row>
    <row r="339" spans="1:17" x14ac:dyDescent="0.25">
      <c r="A339">
        <v>337</v>
      </c>
      <c r="B339" s="18">
        <f>IF(B338=0,0,MAX(0,B338*(1+'Debt Payoff'!D10/12)-MIN(B338*(1+'Debt Payoff'!D10/12),'Debt Payoff'!E10+'Debt Payoff'!C2)))</f>
        <v>0</v>
      </c>
      <c r="C339" s="18">
        <f>IF(C338=0,0,MAX(0,C338*(1+'Debt Payoff'!D4/12)-MIN(C338*(1+'Debt Payoff'!D4/12),IF(COUNTIF(B338:B338,"&gt;0")=0,'Debt Payoff'!E4+'Debt Payoff'!E10+'Debt Payoff'!C2,'Debt Payoff'!E4))))</f>
        <v>0</v>
      </c>
      <c r="D339" s="18">
        <f>IF(D338=0,0,MAX(0,D338*(1+'Debt Payoff'!D5/12)-MIN(D338*(1+'Debt Payoff'!D5/12),IF(COUNTIF(B338:C338,"&gt;0")=0,'Debt Payoff'!E5+'Debt Payoff'!E10+'Debt Payoff'!E4+'Debt Payoff'!C2,'Debt Payoff'!E5))))</f>
        <v>0</v>
      </c>
      <c r="E339" s="18">
        <f>IF(E338=0,0,MAX(0,E338*(1+'Debt Payoff'!D8/12)-MIN(E338*(1+'Debt Payoff'!D8/12),IF(COUNTIF(B338:D338,"&gt;0")=0,'Debt Payoff'!E8+'Debt Payoff'!E10+'Debt Payoff'!E4+'Debt Payoff'!E5+'Debt Payoff'!C2,'Debt Payoff'!E8))))</f>
        <v>0</v>
      </c>
      <c r="F339" s="18">
        <f>IF(F338=0,0,MAX(0,F338*(1+'Debt Payoff'!D11/12)-MIN(F338*(1+'Debt Payoff'!D11/12),IF(COUNTIF(B338:E338,"&gt;0")=0,'Debt Payoff'!E11+'Debt Payoff'!E10+'Debt Payoff'!E4+'Debt Payoff'!E5+'Debt Payoff'!E8+'Debt Payoff'!C2,'Debt Payoff'!E11))))</f>
        <v>0</v>
      </c>
      <c r="G339" s="18">
        <f>IF(G338=0,0,MAX(0,G338*(1+'Debt Payoff'!D6/12)-MIN(G338*(1+'Debt Payoff'!D6/12),IF(COUNTIF(B338:F338,"&gt;0")=0,'Debt Payoff'!E6+'Debt Payoff'!E10+'Debt Payoff'!E4+'Debt Payoff'!E5+'Debt Payoff'!E8+'Debt Payoff'!E11+'Debt Payoff'!C2,'Debt Payoff'!E6))))</f>
        <v>0</v>
      </c>
      <c r="H339" s="18">
        <f>IF(H338=0,0,MAX(0,H338*(1+'Debt Payoff'!D7/12)-MIN(H338*(1+'Debt Payoff'!D7/12),IF(COUNTIF(B338:G338,"&gt;0")=0,'Debt Payoff'!E7+'Debt Payoff'!E10+'Debt Payoff'!E4+'Debt Payoff'!E5+'Debt Payoff'!E8+'Debt Payoff'!E11+'Debt Payoff'!E6+'Debt Payoff'!C2,'Debt Payoff'!E7))))</f>
        <v>0</v>
      </c>
      <c r="I339" s="18">
        <f>IF(I338=0,0,MAX(0,I338*(1+'Debt Payoff'!D9/12)-MIN(I338*(1+'Debt Payoff'!D9/12),IF(COUNTIF(B338:H338,"&gt;0")=0,'Debt Payoff'!E9+'Debt Payoff'!E10+'Debt Payoff'!E4+'Debt Payoff'!E5+'Debt Payoff'!E8+'Debt Payoff'!E11+'Debt Payoff'!E6+'Debt Payoff'!E7+'Debt Payoff'!C2,'Debt Payoff'!E9))))</f>
        <v>0</v>
      </c>
      <c r="J339" s="18">
        <f>IF(B338=0,0,B338*'Debt Payoff'!D10/12)</f>
        <v>0</v>
      </c>
      <c r="K339" s="18">
        <f>IF(C338=0,0,C338*'Debt Payoff'!D4/12)</f>
        <v>0</v>
      </c>
      <c r="L339" s="18">
        <f>IF(D338=0,0,D338*'Debt Payoff'!D5/12)</f>
        <v>0</v>
      </c>
      <c r="M339" s="18">
        <f>IF(E338=0,0,E338*'Debt Payoff'!D8/12)</f>
        <v>0</v>
      </c>
      <c r="N339" s="18">
        <f>IF(F338=0,0,F338*'Debt Payoff'!D11/12)</f>
        <v>0</v>
      </c>
      <c r="O339" s="18">
        <f>IF(G338=0,0,G338*'Debt Payoff'!D6/12)</f>
        <v>0</v>
      </c>
      <c r="P339" s="18">
        <f>IF(H338=0,0,H338*'Debt Payoff'!D7/12)</f>
        <v>0</v>
      </c>
      <c r="Q339" s="18">
        <f>IF(I338=0,0,I338*'Debt Payoff'!D9/12)</f>
        <v>0</v>
      </c>
    </row>
    <row r="340" spans="1:17" x14ac:dyDescent="0.25">
      <c r="A340">
        <v>338</v>
      </c>
      <c r="B340" s="18">
        <f>IF(B339=0,0,MAX(0,B339*(1+'Debt Payoff'!D10/12)-MIN(B339*(1+'Debt Payoff'!D10/12),'Debt Payoff'!E10+'Debt Payoff'!C2)))</f>
        <v>0</v>
      </c>
      <c r="C340" s="18">
        <f>IF(C339=0,0,MAX(0,C339*(1+'Debt Payoff'!D4/12)-MIN(C339*(1+'Debt Payoff'!D4/12),IF(COUNTIF(B339:B339,"&gt;0")=0,'Debt Payoff'!E4+'Debt Payoff'!E10+'Debt Payoff'!C2,'Debt Payoff'!E4))))</f>
        <v>0</v>
      </c>
      <c r="D340" s="18">
        <f>IF(D339=0,0,MAX(0,D339*(1+'Debt Payoff'!D5/12)-MIN(D339*(1+'Debt Payoff'!D5/12),IF(COUNTIF(B339:C339,"&gt;0")=0,'Debt Payoff'!E5+'Debt Payoff'!E10+'Debt Payoff'!E4+'Debt Payoff'!C2,'Debt Payoff'!E5))))</f>
        <v>0</v>
      </c>
      <c r="E340" s="18">
        <f>IF(E339=0,0,MAX(0,E339*(1+'Debt Payoff'!D8/12)-MIN(E339*(1+'Debt Payoff'!D8/12),IF(COUNTIF(B339:D339,"&gt;0")=0,'Debt Payoff'!E8+'Debt Payoff'!E10+'Debt Payoff'!E4+'Debt Payoff'!E5+'Debt Payoff'!C2,'Debt Payoff'!E8))))</f>
        <v>0</v>
      </c>
      <c r="F340" s="18">
        <f>IF(F339=0,0,MAX(0,F339*(1+'Debt Payoff'!D11/12)-MIN(F339*(1+'Debt Payoff'!D11/12),IF(COUNTIF(B339:E339,"&gt;0")=0,'Debt Payoff'!E11+'Debt Payoff'!E10+'Debt Payoff'!E4+'Debt Payoff'!E5+'Debt Payoff'!E8+'Debt Payoff'!C2,'Debt Payoff'!E11))))</f>
        <v>0</v>
      </c>
      <c r="G340" s="18">
        <f>IF(G339=0,0,MAX(0,G339*(1+'Debt Payoff'!D6/12)-MIN(G339*(1+'Debt Payoff'!D6/12),IF(COUNTIF(B339:F339,"&gt;0")=0,'Debt Payoff'!E6+'Debt Payoff'!E10+'Debt Payoff'!E4+'Debt Payoff'!E5+'Debt Payoff'!E8+'Debt Payoff'!E11+'Debt Payoff'!C2,'Debt Payoff'!E6))))</f>
        <v>0</v>
      </c>
      <c r="H340" s="18">
        <f>IF(H339=0,0,MAX(0,H339*(1+'Debt Payoff'!D7/12)-MIN(H339*(1+'Debt Payoff'!D7/12),IF(COUNTIF(B339:G339,"&gt;0")=0,'Debt Payoff'!E7+'Debt Payoff'!E10+'Debt Payoff'!E4+'Debt Payoff'!E5+'Debt Payoff'!E8+'Debt Payoff'!E11+'Debt Payoff'!E6+'Debt Payoff'!C2,'Debt Payoff'!E7))))</f>
        <v>0</v>
      </c>
      <c r="I340" s="18">
        <f>IF(I339=0,0,MAX(0,I339*(1+'Debt Payoff'!D9/12)-MIN(I339*(1+'Debt Payoff'!D9/12),IF(COUNTIF(B339:H339,"&gt;0")=0,'Debt Payoff'!E9+'Debt Payoff'!E10+'Debt Payoff'!E4+'Debt Payoff'!E5+'Debt Payoff'!E8+'Debt Payoff'!E11+'Debt Payoff'!E6+'Debt Payoff'!E7+'Debt Payoff'!C2,'Debt Payoff'!E9))))</f>
        <v>0</v>
      </c>
      <c r="J340" s="18">
        <f>IF(B339=0,0,B339*'Debt Payoff'!D10/12)</f>
        <v>0</v>
      </c>
      <c r="K340" s="18">
        <f>IF(C339=0,0,C339*'Debt Payoff'!D4/12)</f>
        <v>0</v>
      </c>
      <c r="L340" s="18">
        <f>IF(D339=0,0,D339*'Debt Payoff'!D5/12)</f>
        <v>0</v>
      </c>
      <c r="M340" s="18">
        <f>IF(E339=0,0,E339*'Debt Payoff'!D8/12)</f>
        <v>0</v>
      </c>
      <c r="N340" s="18">
        <f>IF(F339=0,0,F339*'Debt Payoff'!D11/12)</f>
        <v>0</v>
      </c>
      <c r="O340" s="18">
        <f>IF(G339=0,0,G339*'Debt Payoff'!D6/12)</f>
        <v>0</v>
      </c>
      <c r="P340" s="18">
        <f>IF(H339=0,0,H339*'Debt Payoff'!D7/12)</f>
        <v>0</v>
      </c>
      <c r="Q340" s="18">
        <f>IF(I339=0,0,I339*'Debt Payoff'!D9/12)</f>
        <v>0</v>
      </c>
    </row>
    <row r="341" spans="1:17" x14ac:dyDescent="0.25">
      <c r="A341">
        <v>339</v>
      </c>
      <c r="B341" s="18">
        <f>IF(B340=0,0,MAX(0,B340*(1+'Debt Payoff'!D10/12)-MIN(B340*(1+'Debt Payoff'!D10/12),'Debt Payoff'!E10+'Debt Payoff'!C2)))</f>
        <v>0</v>
      </c>
      <c r="C341" s="18">
        <f>IF(C340=0,0,MAX(0,C340*(1+'Debt Payoff'!D4/12)-MIN(C340*(1+'Debt Payoff'!D4/12),IF(COUNTIF(B340:B340,"&gt;0")=0,'Debt Payoff'!E4+'Debt Payoff'!E10+'Debt Payoff'!C2,'Debt Payoff'!E4))))</f>
        <v>0</v>
      </c>
      <c r="D341" s="18">
        <f>IF(D340=0,0,MAX(0,D340*(1+'Debt Payoff'!D5/12)-MIN(D340*(1+'Debt Payoff'!D5/12),IF(COUNTIF(B340:C340,"&gt;0")=0,'Debt Payoff'!E5+'Debt Payoff'!E10+'Debt Payoff'!E4+'Debt Payoff'!C2,'Debt Payoff'!E5))))</f>
        <v>0</v>
      </c>
      <c r="E341" s="18">
        <f>IF(E340=0,0,MAX(0,E340*(1+'Debt Payoff'!D8/12)-MIN(E340*(1+'Debt Payoff'!D8/12),IF(COUNTIF(B340:D340,"&gt;0")=0,'Debt Payoff'!E8+'Debt Payoff'!E10+'Debt Payoff'!E4+'Debt Payoff'!E5+'Debt Payoff'!C2,'Debt Payoff'!E8))))</f>
        <v>0</v>
      </c>
      <c r="F341" s="18">
        <f>IF(F340=0,0,MAX(0,F340*(1+'Debt Payoff'!D11/12)-MIN(F340*(1+'Debt Payoff'!D11/12),IF(COUNTIF(B340:E340,"&gt;0")=0,'Debt Payoff'!E11+'Debt Payoff'!E10+'Debt Payoff'!E4+'Debt Payoff'!E5+'Debt Payoff'!E8+'Debt Payoff'!C2,'Debt Payoff'!E11))))</f>
        <v>0</v>
      </c>
      <c r="G341" s="18">
        <f>IF(G340=0,0,MAX(0,G340*(1+'Debt Payoff'!D6/12)-MIN(G340*(1+'Debt Payoff'!D6/12),IF(COUNTIF(B340:F340,"&gt;0")=0,'Debt Payoff'!E6+'Debt Payoff'!E10+'Debt Payoff'!E4+'Debt Payoff'!E5+'Debt Payoff'!E8+'Debt Payoff'!E11+'Debt Payoff'!C2,'Debt Payoff'!E6))))</f>
        <v>0</v>
      </c>
      <c r="H341" s="18">
        <f>IF(H340=0,0,MAX(0,H340*(1+'Debt Payoff'!D7/12)-MIN(H340*(1+'Debt Payoff'!D7/12),IF(COUNTIF(B340:G340,"&gt;0")=0,'Debt Payoff'!E7+'Debt Payoff'!E10+'Debt Payoff'!E4+'Debt Payoff'!E5+'Debt Payoff'!E8+'Debt Payoff'!E11+'Debt Payoff'!E6+'Debt Payoff'!C2,'Debt Payoff'!E7))))</f>
        <v>0</v>
      </c>
      <c r="I341" s="18">
        <f>IF(I340=0,0,MAX(0,I340*(1+'Debt Payoff'!D9/12)-MIN(I340*(1+'Debt Payoff'!D9/12),IF(COUNTIF(B340:H340,"&gt;0")=0,'Debt Payoff'!E9+'Debt Payoff'!E10+'Debt Payoff'!E4+'Debt Payoff'!E5+'Debt Payoff'!E8+'Debt Payoff'!E11+'Debt Payoff'!E6+'Debt Payoff'!E7+'Debt Payoff'!C2,'Debt Payoff'!E9))))</f>
        <v>0</v>
      </c>
      <c r="J341" s="18">
        <f>IF(B340=0,0,B340*'Debt Payoff'!D10/12)</f>
        <v>0</v>
      </c>
      <c r="K341" s="18">
        <f>IF(C340=0,0,C340*'Debt Payoff'!D4/12)</f>
        <v>0</v>
      </c>
      <c r="L341" s="18">
        <f>IF(D340=0,0,D340*'Debt Payoff'!D5/12)</f>
        <v>0</v>
      </c>
      <c r="M341" s="18">
        <f>IF(E340=0,0,E340*'Debt Payoff'!D8/12)</f>
        <v>0</v>
      </c>
      <c r="N341" s="18">
        <f>IF(F340=0,0,F340*'Debt Payoff'!D11/12)</f>
        <v>0</v>
      </c>
      <c r="O341" s="18">
        <f>IF(G340=0,0,G340*'Debt Payoff'!D6/12)</f>
        <v>0</v>
      </c>
      <c r="P341" s="18">
        <f>IF(H340=0,0,H340*'Debt Payoff'!D7/12)</f>
        <v>0</v>
      </c>
      <c r="Q341" s="18">
        <f>IF(I340=0,0,I340*'Debt Payoff'!D9/12)</f>
        <v>0</v>
      </c>
    </row>
    <row r="342" spans="1:17" x14ac:dyDescent="0.25">
      <c r="A342">
        <v>340</v>
      </c>
      <c r="B342" s="18">
        <f>IF(B341=0,0,MAX(0,B341*(1+'Debt Payoff'!D10/12)-MIN(B341*(1+'Debt Payoff'!D10/12),'Debt Payoff'!E10+'Debt Payoff'!C2)))</f>
        <v>0</v>
      </c>
      <c r="C342" s="18">
        <f>IF(C341=0,0,MAX(0,C341*(1+'Debt Payoff'!D4/12)-MIN(C341*(1+'Debt Payoff'!D4/12),IF(COUNTIF(B341:B341,"&gt;0")=0,'Debt Payoff'!E4+'Debt Payoff'!E10+'Debt Payoff'!C2,'Debt Payoff'!E4))))</f>
        <v>0</v>
      </c>
      <c r="D342" s="18">
        <f>IF(D341=0,0,MAX(0,D341*(1+'Debt Payoff'!D5/12)-MIN(D341*(1+'Debt Payoff'!D5/12),IF(COUNTIF(B341:C341,"&gt;0")=0,'Debt Payoff'!E5+'Debt Payoff'!E10+'Debt Payoff'!E4+'Debt Payoff'!C2,'Debt Payoff'!E5))))</f>
        <v>0</v>
      </c>
      <c r="E342" s="18">
        <f>IF(E341=0,0,MAX(0,E341*(1+'Debt Payoff'!D8/12)-MIN(E341*(1+'Debt Payoff'!D8/12),IF(COUNTIF(B341:D341,"&gt;0")=0,'Debt Payoff'!E8+'Debt Payoff'!E10+'Debt Payoff'!E4+'Debt Payoff'!E5+'Debt Payoff'!C2,'Debt Payoff'!E8))))</f>
        <v>0</v>
      </c>
      <c r="F342" s="18">
        <f>IF(F341=0,0,MAX(0,F341*(1+'Debt Payoff'!D11/12)-MIN(F341*(1+'Debt Payoff'!D11/12),IF(COUNTIF(B341:E341,"&gt;0")=0,'Debt Payoff'!E11+'Debt Payoff'!E10+'Debt Payoff'!E4+'Debt Payoff'!E5+'Debt Payoff'!E8+'Debt Payoff'!C2,'Debt Payoff'!E11))))</f>
        <v>0</v>
      </c>
      <c r="G342" s="18">
        <f>IF(G341=0,0,MAX(0,G341*(1+'Debt Payoff'!D6/12)-MIN(G341*(1+'Debt Payoff'!D6/12),IF(COUNTIF(B341:F341,"&gt;0")=0,'Debt Payoff'!E6+'Debt Payoff'!E10+'Debt Payoff'!E4+'Debt Payoff'!E5+'Debt Payoff'!E8+'Debt Payoff'!E11+'Debt Payoff'!C2,'Debt Payoff'!E6))))</f>
        <v>0</v>
      </c>
      <c r="H342" s="18">
        <f>IF(H341=0,0,MAX(0,H341*(1+'Debt Payoff'!D7/12)-MIN(H341*(1+'Debt Payoff'!D7/12),IF(COUNTIF(B341:G341,"&gt;0")=0,'Debt Payoff'!E7+'Debt Payoff'!E10+'Debt Payoff'!E4+'Debt Payoff'!E5+'Debt Payoff'!E8+'Debt Payoff'!E11+'Debt Payoff'!E6+'Debt Payoff'!C2,'Debt Payoff'!E7))))</f>
        <v>0</v>
      </c>
      <c r="I342" s="18">
        <f>IF(I341=0,0,MAX(0,I341*(1+'Debt Payoff'!D9/12)-MIN(I341*(1+'Debt Payoff'!D9/12),IF(COUNTIF(B341:H341,"&gt;0")=0,'Debt Payoff'!E9+'Debt Payoff'!E10+'Debt Payoff'!E4+'Debt Payoff'!E5+'Debt Payoff'!E8+'Debt Payoff'!E11+'Debt Payoff'!E6+'Debt Payoff'!E7+'Debt Payoff'!C2,'Debt Payoff'!E9))))</f>
        <v>0</v>
      </c>
      <c r="J342" s="18">
        <f>IF(B341=0,0,B341*'Debt Payoff'!D10/12)</f>
        <v>0</v>
      </c>
      <c r="K342" s="18">
        <f>IF(C341=0,0,C341*'Debt Payoff'!D4/12)</f>
        <v>0</v>
      </c>
      <c r="L342" s="18">
        <f>IF(D341=0,0,D341*'Debt Payoff'!D5/12)</f>
        <v>0</v>
      </c>
      <c r="M342" s="18">
        <f>IF(E341=0,0,E341*'Debt Payoff'!D8/12)</f>
        <v>0</v>
      </c>
      <c r="N342" s="18">
        <f>IF(F341=0,0,F341*'Debt Payoff'!D11/12)</f>
        <v>0</v>
      </c>
      <c r="O342" s="18">
        <f>IF(G341=0,0,G341*'Debt Payoff'!D6/12)</f>
        <v>0</v>
      </c>
      <c r="P342" s="18">
        <f>IF(H341=0,0,H341*'Debt Payoff'!D7/12)</f>
        <v>0</v>
      </c>
      <c r="Q342" s="18">
        <f>IF(I341=0,0,I341*'Debt Payoff'!D9/12)</f>
        <v>0</v>
      </c>
    </row>
    <row r="343" spans="1:17" x14ac:dyDescent="0.25">
      <c r="A343">
        <v>341</v>
      </c>
      <c r="B343" s="18">
        <f>IF(B342=0,0,MAX(0,B342*(1+'Debt Payoff'!D10/12)-MIN(B342*(1+'Debt Payoff'!D10/12),'Debt Payoff'!E10+'Debt Payoff'!C2)))</f>
        <v>0</v>
      </c>
      <c r="C343" s="18">
        <f>IF(C342=0,0,MAX(0,C342*(1+'Debt Payoff'!D4/12)-MIN(C342*(1+'Debt Payoff'!D4/12),IF(COUNTIF(B342:B342,"&gt;0")=0,'Debt Payoff'!E4+'Debt Payoff'!E10+'Debt Payoff'!C2,'Debt Payoff'!E4))))</f>
        <v>0</v>
      </c>
      <c r="D343" s="18">
        <f>IF(D342=0,0,MAX(0,D342*(1+'Debt Payoff'!D5/12)-MIN(D342*(1+'Debt Payoff'!D5/12),IF(COUNTIF(B342:C342,"&gt;0")=0,'Debt Payoff'!E5+'Debt Payoff'!E10+'Debt Payoff'!E4+'Debt Payoff'!C2,'Debt Payoff'!E5))))</f>
        <v>0</v>
      </c>
      <c r="E343" s="18">
        <f>IF(E342=0,0,MAX(0,E342*(1+'Debt Payoff'!D8/12)-MIN(E342*(1+'Debt Payoff'!D8/12),IF(COUNTIF(B342:D342,"&gt;0")=0,'Debt Payoff'!E8+'Debt Payoff'!E10+'Debt Payoff'!E4+'Debt Payoff'!E5+'Debt Payoff'!C2,'Debt Payoff'!E8))))</f>
        <v>0</v>
      </c>
      <c r="F343" s="18">
        <f>IF(F342=0,0,MAX(0,F342*(1+'Debt Payoff'!D11/12)-MIN(F342*(1+'Debt Payoff'!D11/12),IF(COUNTIF(B342:E342,"&gt;0")=0,'Debt Payoff'!E11+'Debt Payoff'!E10+'Debt Payoff'!E4+'Debt Payoff'!E5+'Debt Payoff'!E8+'Debt Payoff'!C2,'Debt Payoff'!E11))))</f>
        <v>0</v>
      </c>
      <c r="G343" s="18">
        <f>IF(G342=0,0,MAX(0,G342*(1+'Debt Payoff'!D6/12)-MIN(G342*(1+'Debt Payoff'!D6/12),IF(COUNTIF(B342:F342,"&gt;0")=0,'Debt Payoff'!E6+'Debt Payoff'!E10+'Debt Payoff'!E4+'Debt Payoff'!E5+'Debt Payoff'!E8+'Debt Payoff'!E11+'Debt Payoff'!C2,'Debt Payoff'!E6))))</f>
        <v>0</v>
      </c>
      <c r="H343" s="18">
        <f>IF(H342=0,0,MAX(0,H342*(1+'Debt Payoff'!D7/12)-MIN(H342*(1+'Debt Payoff'!D7/12),IF(COUNTIF(B342:G342,"&gt;0")=0,'Debt Payoff'!E7+'Debt Payoff'!E10+'Debt Payoff'!E4+'Debt Payoff'!E5+'Debt Payoff'!E8+'Debt Payoff'!E11+'Debt Payoff'!E6+'Debt Payoff'!C2,'Debt Payoff'!E7))))</f>
        <v>0</v>
      </c>
      <c r="I343" s="18">
        <f>IF(I342=0,0,MAX(0,I342*(1+'Debt Payoff'!D9/12)-MIN(I342*(1+'Debt Payoff'!D9/12),IF(COUNTIF(B342:H342,"&gt;0")=0,'Debt Payoff'!E9+'Debt Payoff'!E10+'Debt Payoff'!E4+'Debt Payoff'!E5+'Debt Payoff'!E8+'Debt Payoff'!E11+'Debt Payoff'!E6+'Debt Payoff'!E7+'Debt Payoff'!C2,'Debt Payoff'!E9))))</f>
        <v>0</v>
      </c>
      <c r="J343" s="18">
        <f>IF(B342=0,0,B342*'Debt Payoff'!D10/12)</f>
        <v>0</v>
      </c>
      <c r="K343" s="18">
        <f>IF(C342=0,0,C342*'Debt Payoff'!D4/12)</f>
        <v>0</v>
      </c>
      <c r="L343" s="18">
        <f>IF(D342=0,0,D342*'Debt Payoff'!D5/12)</f>
        <v>0</v>
      </c>
      <c r="M343" s="18">
        <f>IF(E342=0,0,E342*'Debt Payoff'!D8/12)</f>
        <v>0</v>
      </c>
      <c r="N343" s="18">
        <f>IF(F342=0,0,F342*'Debt Payoff'!D11/12)</f>
        <v>0</v>
      </c>
      <c r="O343" s="18">
        <f>IF(G342=0,0,G342*'Debt Payoff'!D6/12)</f>
        <v>0</v>
      </c>
      <c r="P343" s="18">
        <f>IF(H342=0,0,H342*'Debt Payoff'!D7/12)</f>
        <v>0</v>
      </c>
      <c r="Q343" s="18">
        <f>IF(I342=0,0,I342*'Debt Payoff'!D9/12)</f>
        <v>0</v>
      </c>
    </row>
    <row r="344" spans="1:17" x14ac:dyDescent="0.25">
      <c r="A344">
        <v>342</v>
      </c>
      <c r="B344" s="18">
        <f>IF(B343=0,0,MAX(0,B343*(1+'Debt Payoff'!D10/12)-MIN(B343*(1+'Debt Payoff'!D10/12),'Debt Payoff'!E10+'Debt Payoff'!C2)))</f>
        <v>0</v>
      </c>
      <c r="C344" s="18">
        <f>IF(C343=0,0,MAX(0,C343*(1+'Debt Payoff'!D4/12)-MIN(C343*(1+'Debt Payoff'!D4/12),IF(COUNTIF(B343:B343,"&gt;0")=0,'Debt Payoff'!E4+'Debt Payoff'!E10+'Debt Payoff'!C2,'Debt Payoff'!E4))))</f>
        <v>0</v>
      </c>
      <c r="D344" s="18">
        <f>IF(D343=0,0,MAX(0,D343*(1+'Debt Payoff'!D5/12)-MIN(D343*(1+'Debt Payoff'!D5/12),IF(COUNTIF(B343:C343,"&gt;0")=0,'Debt Payoff'!E5+'Debt Payoff'!E10+'Debt Payoff'!E4+'Debt Payoff'!C2,'Debt Payoff'!E5))))</f>
        <v>0</v>
      </c>
      <c r="E344" s="18">
        <f>IF(E343=0,0,MAX(0,E343*(1+'Debt Payoff'!D8/12)-MIN(E343*(1+'Debt Payoff'!D8/12),IF(COUNTIF(B343:D343,"&gt;0")=0,'Debt Payoff'!E8+'Debt Payoff'!E10+'Debt Payoff'!E4+'Debt Payoff'!E5+'Debt Payoff'!C2,'Debt Payoff'!E8))))</f>
        <v>0</v>
      </c>
      <c r="F344" s="18">
        <f>IF(F343=0,0,MAX(0,F343*(1+'Debt Payoff'!D11/12)-MIN(F343*(1+'Debt Payoff'!D11/12),IF(COUNTIF(B343:E343,"&gt;0")=0,'Debt Payoff'!E11+'Debt Payoff'!E10+'Debt Payoff'!E4+'Debt Payoff'!E5+'Debt Payoff'!E8+'Debt Payoff'!C2,'Debt Payoff'!E11))))</f>
        <v>0</v>
      </c>
      <c r="G344" s="18">
        <f>IF(G343=0,0,MAX(0,G343*(1+'Debt Payoff'!D6/12)-MIN(G343*(1+'Debt Payoff'!D6/12),IF(COUNTIF(B343:F343,"&gt;0")=0,'Debt Payoff'!E6+'Debt Payoff'!E10+'Debt Payoff'!E4+'Debt Payoff'!E5+'Debt Payoff'!E8+'Debt Payoff'!E11+'Debt Payoff'!C2,'Debt Payoff'!E6))))</f>
        <v>0</v>
      </c>
      <c r="H344" s="18">
        <f>IF(H343=0,0,MAX(0,H343*(1+'Debt Payoff'!D7/12)-MIN(H343*(1+'Debt Payoff'!D7/12),IF(COUNTIF(B343:G343,"&gt;0")=0,'Debt Payoff'!E7+'Debt Payoff'!E10+'Debt Payoff'!E4+'Debt Payoff'!E5+'Debt Payoff'!E8+'Debt Payoff'!E11+'Debt Payoff'!E6+'Debt Payoff'!C2,'Debt Payoff'!E7))))</f>
        <v>0</v>
      </c>
      <c r="I344" s="18">
        <f>IF(I343=0,0,MAX(0,I343*(1+'Debt Payoff'!D9/12)-MIN(I343*(1+'Debt Payoff'!D9/12),IF(COUNTIF(B343:H343,"&gt;0")=0,'Debt Payoff'!E9+'Debt Payoff'!E10+'Debt Payoff'!E4+'Debt Payoff'!E5+'Debt Payoff'!E8+'Debt Payoff'!E11+'Debt Payoff'!E6+'Debt Payoff'!E7+'Debt Payoff'!C2,'Debt Payoff'!E9))))</f>
        <v>0</v>
      </c>
      <c r="J344" s="18">
        <f>IF(B343=0,0,B343*'Debt Payoff'!D10/12)</f>
        <v>0</v>
      </c>
      <c r="K344" s="18">
        <f>IF(C343=0,0,C343*'Debt Payoff'!D4/12)</f>
        <v>0</v>
      </c>
      <c r="L344" s="18">
        <f>IF(D343=0,0,D343*'Debt Payoff'!D5/12)</f>
        <v>0</v>
      </c>
      <c r="M344" s="18">
        <f>IF(E343=0,0,E343*'Debt Payoff'!D8/12)</f>
        <v>0</v>
      </c>
      <c r="N344" s="18">
        <f>IF(F343=0,0,F343*'Debt Payoff'!D11/12)</f>
        <v>0</v>
      </c>
      <c r="O344" s="18">
        <f>IF(G343=0,0,G343*'Debt Payoff'!D6/12)</f>
        <v>0</v>
      </c>
      <c r="P344" s="18">
        <f>IF(H343=0,0,H343*'Debt Payoff'!D7/12)</f>
        <v>0</v>
      </c>
      <c r="Q344" s="18">
        <f>IF(I343=0,0,I343*'Debt Payoff'!D9/12)</f>
        <v>0</v>
      </c>
    </row>
    <row r="345" spans="1:17" x14ac:dyDescent="0.25">
      <c r="A345">
        <v>343</v>
      </c>
      <c r="B345" s="18">
        <f>IF(B344=0,0,MAX(0,B344*(1+'Debt Payoff'!D10/12)-MIN(B344*(1+'Debt Payoff'!D10/12),'Debt Payoff'!E10+'Debt Payoff'!C2)))</f>
        <v>0</v>
      </c>
      <c r="C345" s="18">
        <f>IF(C344=0,0,MAX(0,C344*(1+'Debt Payoff'!D4/12)-MIN(C344*(1+'Debt Payoff'!D4/12),IF(COUNTIF(B344:B344,"&gt;0")=0,'Debt Payoff'!E4+'Debt Payoff'!E10+'Debt Payoff'!C2,'Debt Payoff'!E4))))</f>
        <v>0</v>
      </c>
      <c r="D345" s="18">
        <f>IF(D344=0,0,MAX(0,D344*(1+'Debt Payoff'!D5/12)-MIN(D344*(1+'Debt Payoff'!D5/12),IF(COUNTIF(B344:C344,"&gt;0")=0,'Debt Payoff'!E5+'Debt Payoff'!E10+'Debt Payoff'!E4+'Debt Payoff'!C2,'Debt Payoff'!E5))))</f>
        <v>0</v>
      </c>
      <c r="E345" s="18">
        <f>IF(E344=0,0,MAX(0,E344*(1+'Debt Payoff'!D8/12)-MIN(E344*(1+'Debt Payoff'!D8/12),IF(COUNTIF(B344:D344,"&gt;0")=0,'Debt Payoff'!E8+'Debt Payoff'!E10+'Debt Payoff'!E4+'Debt Payoff'!E5+'Debt Payoff'!C2,'Debt Payoff'!E8))))</f>
        <v>0</v>
      </c>
      <c r="F345" s="18">
        <f>IF(F344=0,0,MAX(0,F344*(1+'Debt Payoff'!D11/12)-MIN(F344*(1+'Debt Payoff'!D11/12),IF(COUNTIF(B344:E344,"&gt;0")=0,'Debt Payoff'!E11+'Debt Payoff'!E10+'Debt Payoff'!E4+'Debt Payoff'!E5+'Debt Payoff'!E8+'Debt Payoff'!C2,'Debt Payoff'!E11))))</f>
        <v>0</v>
      </c>
      <c r="G345" s="18">
        <f>IF(G344=0,0,MAX(0,G344*(1+'Debt Payoff'!D6/12)-MIN(G344*(1+'Debt Payoff'!D6/12),IF(COUNTIF(B344:F344,"&gt;0")=0,'Debt Payoff'!E6+'Debt Payoff'!E10+'Debt Payoff'!E4+'Debt Payoff'!E5+'Debt Payoff'!E8+'Debt Payoff'!E11+'Debt Payoff'!C2,'Debt Payoff'!E6))))</f>
        <v>0</v>
      </c>
      <c r="H345" s="18">
        <f>IF(H344=0,0,MAX(0,H344*(1+'Debt Payoff'!D7/12)-MIN(H344*(1+'Debt Payoff'!D7/12),IF(COUNTIF(B344:G344,"&gt;0")=0,'Debt Payoff'!E7+'Debt Payoff'!E10+'Debt Payoff'!E4+'Debt Payoff'!E5+'Debt Payoff'!E8+'Debt Payoff'!E11+'Debt Payoff'!E6+'Debt Payoff'!C2,'Debt Payoff'!E7))))</f>
        <v>0</v>
      </c>
      <c r="I345" s="18">
        <f>IF(I344=0,0,MAX(0,I344*(1+'Debt Payoff'!D9/12)-MIN(I344*(1+'Debt Payoff'!D9/12),IF(COUNTIF(B344:H344,"&gt;0")=0,'Debt Payoff'!E9+'Debt Payoff'!E10+'Debt Payoff'!E4+'Debt Payoff'!E5+'Debt Payoff'!E8+'Debt Payoff'!E11+'Debt Payoff'!E6+'Debt Payoff'!E7+'Debt Payoff'!C2,'Debt Payoff'!E9))))</f>
        <v>0</v>
      </c>
      <c r="J345" s="18">
        <f>IF(B344=0,0,B344*'Debt Payoff'!D10/12)</f>
        <v>0</v>
      </c>
      <c r="K345" s="18">
        <f>IF(C344=0,0,C344*'Debt Payoff'!D4/12)</f>
        <v>0</v>
      </c>
      <c r="L345" s="18">
        <f>IF(D344=0,0,D344*'Debt Payoff'!D5/12)</f>
        <v>0</v>
      </c>
      <c r="M345" s="18">
        <f>IF(E344=0,0,E344*'Debt Payoff'!D8/12)</f>
        <v>0</v>
      </c>
      <c r="N345" s="18">
        <f>IF(F344=0,0,F344*'Debt Payoff'!D11/12)</f>
        <v>0</v>
      </c>
      <c r="O345" s="18">
        <f>IF(G344=0,0,G344*'Debt Payoff'!D6/12)</f>
        <v>0</v>
      </c>
      <c r="P345" s="18">
        <f>IF(H344=0,0,H344*'Debt Payoff'!D7/12)</f>
        <v>0</v>
      </c>
      <c r="Q345" s="18">
        <f>IF(I344=0,0,I344*'Debt Payoff'!D9/12)</f>
        <v>0</v>
      </c>
    </row>
    <row r="346" spans="1:17" x14ac:dyDescent="0.25">
      <c r="A346">
        <v>344</v>
      </c>
      <c r="B346" s="18">
        <f>IF(B345=0,0,MAX(0,B345*(1+'Debt Payoff'!D10/12)-MIN(B345*(1+'Debt Payoff'!D10/12),'Debt Payoff'!E10+'Debt Payoff'!C2)))</f>
        <v>0</v>
      </c>
      <c r="C346" s="18">
        <f>IF(C345=0,0,MAX(0,C345*(1+'Debt Payoff'!D4/12)-MIN(C345*(1+'Debt Payoff'!D4/12),IF(COUNTIF(B345:B345,"&gt;0")=0,'Debt Payoff'!E4+'Debt Payoff'!E10+'Debt Payoff'!C2,'Debt Payoff'!E4))))</f>
        <v>0</v>
      </c>
      <c r="D346" s="18">
        <f>IF(D345=0,0,MAX(0,D345*(1+'Debt Payoff'!D5/12)-MIN(D345*(1+'Debt Payoff'!D5/12),IF(COUNTIF(B345:C345,"&gt;0")=0,'Debt Payoff'!E5+'Debt Payoff'!E10+'Debt Payoff'!E4+'Debt Payoff'!C2,'Debt Payoff'!E5))))</f>
        <v>0</v>
      </c>
      <c r="E346" s="18">
        <f>IF(E345=0,0,MAX(0,E345*(1+'Debt Payoff'!D8/12)-MIN(E345*(1+'Debt Payoff'!D8/12),IF(COUNTIF(B345:D345,"&gt;0")=0,'Debt Payoff'!E8+'Debt Payoff'!E10+'Debt Payoff'!E4+'Debt Payoff'!E5+'Debt Payoff'!C2,'Debt Payoff'!E8))))</f>
        <v>0</v>
      </c>
      <c r="F346" s="18">
        <f>IF(F345=0,0,MAX(0,F345*(1+'Debt Payoff'!D11/12)-MIN(F345*(1+'Debt Payoff'!D11/12),IF(COUNTIF(B345:E345,"&gt;0")=0,'Debt Payoff'!E11+'Debt Payoff'!E10+'Debt Payoff'!E4+'Debt Payoff'!E5+'Debt Payoff'!E8+'Debt Payoff'!C2,'Debt Payoff'!E11))))</f>
        <v>0</v>
      </c>
      <c r="G346" s="18">
        <f>IF(G345=0,0,MAX(0,G345*(1+'Debt Payoff'!D6/12)-MIN(G345*(1+'Debt Payoff'!D6/12),IF(COUNTIF(B345:F345,"&gt;0")=0,'Debt Payoff'!E6+'Debt Payoff'!E10+'Debt Payoff'!E4+'Debt Payoff'!E5+'Debt Payoff'!E8+'Debt Payoff'!E11+'Debt Payoff'!C2,'Debt Payoff'!E6))))</f>
        <v>0</v>
      </c>
      <c r="H346" s="18">
        <f>IF(H345=0,0,MAX(0,H345*(1+'Debt Payoff'!D7/12)-MIN(H345*(1+'Debt Payoff'!D7/12),IF(COUNTIF(B345:G345,"&gt;0")=0,'Debt Payoff'!E7+'Debt Payoff'!E10+'Debt Payoff'!E4+'Debt Payoff'!E5+'Debt Payoff'!E8+'Debt Payoff'!E11+'Debt Payoff'!E6+'Debt Payoff'!C2,'Debt Payoff'!E7))))</f>
        <v>0</v>
      </c>
      <c r="I346" s="18">
        <f>IF(I345=0,0,MAX(0,I345*(1+'Debt Payoff'!D9/12)-MIN(I345*(1+'Debt Payoff'!D9/12),IF(COUNTIF(B345:H345,"&gt;0")=0,'Debt Payoff'!E9+'Debt Payoff'!E10+'Debt Payoff'!E4+'Debt Payoff'!E5+'Debt Payoff'!E8+'Debt Payoff'!E11+'Debt Payoff'!E6+'Debt Payoff'!E7+'Debt Payoff'!C2,'Debt Payoff'!E9))))</f>
        <v>0</v>
      </c>
      <c r="J346" s="18">
        <f>IF(B345=0,0,B345*'Debt Payoff'!D10/12)</f>
        <v>0</v>
      </c>
      <c r="K346" s="18">
        <f>IF(C345=0,0,C345*'Debt Payoff'!D4/12)</f>
        <v>0</v>
      </c>
      <c r="L346" s="18">
        <f>IF(D345=0,0,D345*'Debt Payoff'!D5/12)</f>
        <v>0</v>
      </c>
      <c r="M346" s="18">
        <f>IF(E345=0,0,E345*'Debt Payoff'!D8/12)</f>
        <v>0</v>
      </c>
      <c r="N346" s="18">
        <f>IF(F345=0,0,F345*'Debt Payoff'!D11/12)</f>
        <v>0</v>
      </c>
      <c r="O346" s="18">
        <f>IF(G345=0,0,G345*'Debt Payoff'!D6/12)</f>
        <v>0</v>
      </c>
      <c r="P346" s="18">
        <f>IF(H345=0,0,H345*'Debt Payoff'!D7/12)</f>
        <v>0</v>
      </c>
      <c r="Q346" s="18">
        <f>IF(I345=0,0,I345*'Debt Payoff'!D9/12)</f>
        <v>0</v>
      </c>
    </row>
    <row r="347" spans="1:17" x14ac:dyDescent="0.25">
      <c r="A347">
        <v>345</v>
      </c>
      <c r="B347" s="18">
        <f>IF(B346=0,0,MAX(0,B346*(1+'Debt Payoff'!D10/12)-MIN(B346*(1+'Debt Payoff'!D10/12),'Debt Payoff'!E10+'Debt Payoff'!C2)))</f>
        <v>0</v>
      </c>
      <c r="C347" s="18">
        <f>IF(C346=0,0,MAX(0,C346*(1+'Debt Payoff'!D4/12)-MIN(C346*(1+'Debt Payoff'!D4/12),IF(COUNTIF(B346:B346,"&gt;0")=0,'Debt Payoff'!E4+'Debt Payoff'!E10+'Debt Payoff'!C2,'Debt Payoff'!E4))))</f>
        <v>0</v>
      </c>
      <c r="D347" s="18">
        <f>IF(D346=0,0,MAX(0,D346*(1+'Debt Payoff'!D5/12)-MIN(D346*(1+'Debt Payoff'!D5/12),IF(COUNTIF(B346:C346,"&gt;0")=0,'Debt Payoff'!E5+'Debt Payoff'!E10+'Debt Payoff'!E4+'Debt Payoff'!C2,'Debt Payoff'!E5))))</f>
        <v>0</v>
      </c>
      <c r="E347" s="18">
        <f>IF(E346=0,0,MAX(0,E346*(1+'Debt Payoff'!D8/12)-MIN(E346*(1+'Debt Payoff'!D8/12),IF(COUNTIF(B346:D346,"&gt;0")=0,'Debt Payoff'!E8+'Debt Payoff'!E10+'Debt Payoff'!E4+'Debt Payoff'!E5+'Debt Payoff'!C2,'Debt Payoff'!E8))))</f>
        <v>0</v>
      </c>
      <c r="F347" s="18">
        <f>IF(F346=0,0,MAX(0,F346*(1+'Debt Payoff'!D11/12)-MIN(F346*(1+'Debt Payoff'!D11/12),IF(COUNTIF(B346:E346,"&gt;0")=0,'Debt Payoff'!E11+'Debt Payoff'!E10+'Debt Payoff'!E4+'Debt Payoff'!E5+'Debt Payoff'!E8+'Debt Payoff'!C2,'Debt Payoff'!E11))))</f>
        <v>0</v>
      </c>
      <c r="G347" s="18">
        <f>IF(G346=0,0,MAX(0,G346*(1+'Debt Payoff'!D6/12)-MIN(G346*(1+'Debt Payoff'!D6/12),IF(COUNTIF(B346:F346,"&gt;0")=0,'Debt Payoff'!E6+'Debt Payoff'!E10+'Debt Payoff'!E4+'Debt Payoff'!E5+'Debt Payoff'!E8+'Debt Payoff'!E11+'Debt Payoff'!C2,'Debt Payoff'!E6))))</f>
        <v>0</v>
      </c>
      <c r="H347" s="18">
        <f>IF(H346=0,0,MAX(0,H346*(1+'Debt Payoff'!D7/12)-MIN(H346*(1+'Debt Payoff'!D7/12),IF(COUNTIF(B346:G346,"&gt;0")=0,'Debt Payoff'!E7+'Debt Payoff'!E10+'Debt Payoff'!E4+'Debt Payoff'!E5+'Debt Payoff'!E8+'Debt Payoff'!E11+'Debt Payoff'!E6+'Debt Payoff'!C2,'Debt Payoff'!E7))))</f>
        <v>0</v>
      </c>
      <c r="I347" s="18">
        <f>IF(I346=0,0,MAX(0,I346*(1+'Debt Payoff'!D9/12)-MIN(I346*(1+'Debt Payoff'!D9/12),IF(COUNTIF(B346:H346,"&gt;0")=0,'Debt Payoff'!E9+'Debt Payoff'!E10+'Debt Payoff'!E4+'Debt Payoff'!E5+'Debt Payoff'!E8+'Debt Payoff'!E11+'Debt Payoff'!E6+'Debt Payoff'!E7+'Debt Payoff'!C2,'Debt Payoff'!E9))))</f>
        <v>0</v>
      </c>
      <c r="J347" s="18">
        <f>IF(B346=0,0,B346*'Debt Payoff'!D10/12)</f>
        <v>0</v>
      </c>
      <c r="K347" s="18">
        <f>IF(C346=0,0,C346*'Debt Payoff'!D4/12)</f>
        <v>0</v>
      </c>
      <c r="L347" s="18">
        <f>IF(D346=0,0,D346*'Debt Payoff'!D5/12)</f>
        <v>0</v>
      </c>
      <c r="M347" s="18">
        <f>IF(E346=0,0,E346*'Debt Payoff'!D8/12)</f>
        <v>0</v>
      </c>
      <c r="N347" s="18">
        <f>IF(F346=0,0,F346*'Debt Payoff'!D11/12)</f>
        <v>0</v>
      </c>
      <c r="O347" s="18">
        <f>IF(G346=0,0,G346*'Debt Payoff'!D6/12)</f>
        <v>0</v>
      </c>
      <c r="P347" s="18">
        <f>IF(H346=0,0,H346*'Debt Payoff'!D7/12)</f>
        <v>0</v>
      </c>
      <c r="Q347" s="18">
        <f>IF(I346=0,0,I346*'Debt Payoff'!D9/12)</f>
        <v>0</v>
      </c>
    </row>
    <row r="348" spans="1:17" x14ac:dyDescent="0.25">
      <c r="A348">
        <v>346</v>
      </c>
      <c r="B348" s="18">
        <f>IF(B347=0,0,MAX(0,B347*(1+'Debt Payoff'!D10/12)-MIN(B347*(1+'Debt Payoff'!D10/12),'Debt Payoff'!E10+'Debt Payoff'!C2)))</f>
        <v>0</v>
      </c>
      <c r="C348" s="18">
        <f>IF(C347=0,0,MAX(0,C347*(1+'Debt Payoff'!D4/12)-MIN(C347*(1+'Debt Payoff'!D4/12),IF(COUNTIF(B347:B347,"&gt;0")=0,'Debt Payoff'!E4+'Debt Payoff'!E10+'Debt Payoff'!C2,'Debt Payoff'!E4))))</f>
        <v>0</v>
      </c>
      <c r="D348" s="18">
        <f>IF(D347=0,0,MAX(0,D347*(1+'Debt Payoff'!D5/12)-MIN(D347*(1+'Debt Payoff'!D5/12),IF(COUNTIF(B347:C347,"&gt;0")=0,'Debt Payoff'!E5+'Debt Payoff'!E10+'Debt Payoff'!E4+'Debt Payoff'!C2,'Debt Payoff'!E5))))</f>
        <v>0</v>
      </c>
      <c r="E348" s="18">
        <f>IF(E347=0,0,MAX(0,E347*(1+'Debt Payoff'!D8/12)-MIN(E347*(1+'Debt Payoff'!D8/12),IF(COUNTIF(B347:D347,"&gt;0")=0,'Debt Payoff'!E8+'Debt Payoff'!E10+'Debt Payoff'!E4+'Debt Payoff'!E5+'Debt Payoff'!C2,'Debt Payoff'!E8))))</f>
        <v>0</v>
      </c>
      <c r="F348" s="18">
        <f>IF(F347=0,0,MAX(0,F347*(1+'Debt Payoff'!D11/12)-MIN(F347*(1+'Debt Payoff'!D11/12),IF(COUNTIF(B347:E347,"&gt;0")=0,'Debt Payoff'!E11+'Debt Payoff'!E10+'Debt Payoff'!E4+'Debt Payoff'!E5+'Debt Payoff'!E8+'Debt Payoff'!C2,'Debt Payoff'!E11))))</f>
        <v>0</v>
      </c>
      <c r="G348" s="18">
        <f>IF(G347=0,0,MAX(0,G347*(1+'Debt Payoff'!D6/12)-MIN(G347*(1+'Debt Payoff'!D6/12),IF(COUNTIF(B347:F347,"&gt;0")=0,'Debt Payoff'!E6+'Debt Payoff'!E10+'Debt Payoff'!E4+'Debt Payoff'!E5+'Debt Payoff'!E8+'Debt Payoff'!E11+'Debt Payoff'!C2,'Debt Payoff'!E6))))</f>
        <v>0</v>
      </c>
      <c r="H348" s="18">
        <f>IF(H347=0,0,MAX(0,H347*(1+'Debt Payoff'!D7/12)-MIN(H347*(1+'Debt Payoff'!D7/12),IF(COUNTIF(B347:G347,"&gt;0")=0,'Debt Payoff'!E7+'Debt Payoff'!E10+'Debt Payoff'!E4+'Debt Payoff'!E5+'Debt Payoff'!E8+'Debt Payoff'!E11+'Debt Payoff'!E6+'Debt Payoff'!C2,'Debt Payoff'!E7))))</f>
        <v>0</v>
      </c>
      <c r="I348" s="18">
        <f>IF(I347=0,0,MAX(0,I347*(1+'Debt Payoff'!D9/12)-MIN(I347*(1+'Debt Payoff'!D9/12),IF(COUNTIF(B347:H347,"&gt;0")=0,'Debt Payoff'!E9+'Debt Payoff'!E10+'Debt Payoff'!E4+'Debt Payoff'!E5+'Debt Payoff'!E8+'Debt Payoff'!E11+'Debt Payoff'!E6+'Debt Payoff'!E7+'Debt Payoff'!C2,'Debt Payoff'!E9))))</f>
        <v>0</v>
      </c>
      <c r="J348" s="18">
        <f>IF(B347=0,0,B347*'Debt Payoff'!D10/12)</f>
        <v>0</v>
      </c>
      <c r="K348" s="18">
        <f>IF(C347=0,0,C347*'Debt Payoff'!D4/12)</f>
        <v>0</v>
      </c>
      <c r="L348" s="18">
        <f>IF(D347=0,0,D347*'Debt Payoff'!D5/12)</f>
        <v>0</v>
      </c>
      <c r="M348" s="18">
        <f>IF(E347=0,0,E347*'Debt Payoff'!D8/12)</f>
        <v>0</v>
      </c>
      <c r="N348" s="18">
        <f>IF(F347=0,0,F347*'Debt Payoff'!D11/12)</f>
        <v>0</v>
      </c>
      <c r="O348" s="18">
        <f>IF(G347=0,0,G347*'Debt Payoff'!D6/12)</f>
        <v>0</v>
      </c>
      <c r="P348" s="18">
        <f>IF(H347=0,0,H347*'Debt Payoff'!D7/12)</f>
        <v>0</v>
      </c>
      <c r="Q348" s="18">
        <f>IF(I347=0,0,I347*'Debt Payoff'!D9/12)</f>
        <v>0</v>
      </c>
    </row>
    <row r="349" spans="1:17" x14ac:dyDescent="0.25">
      <c r="A349">
        <v>347</v>
      </c>
      <c r="B349" s="18">
        <f>IF(B348=0,0,MAX(0,B348*(1+'Debt Payoff'!D10/12)-MIN(B348*(1+'Debt Payoff'!D10/12),'Debt Payoff'!E10+'Debt Payoff'!C2)))</f>
        <v>0</v>
      </c>
      <c r="C349" s="18">
        <f>IF(C348=0,0,MAX(0,C348*(1+'Debt Payoff'!D4/12)-MIN(C348*(1+'Debt Payoff'!D4/12),IF(COUNTIF(B348:B348,"&gt;0")=0,'Debt Payoff'!E4+'Debt Payoff'!E10+'Debt Payoff'!C2,'Debt Payoff'!E4))))</f>
        <v>0</v>
      </c>
      <c r="D349" s="18">
        <f>IF(D348=0,0,MAX(0,D348*(1+'Debt Payoff'!D5/12)-MIN(D348*(1+'Debt Payoff'!D5/12),IF(COUNTIF(B348:C348,"&gt;0")=0,'Debt Payoff'!E5+'Debt Payoff'!E10+'Debt Payoff'!E4+'Debt Payoff'!C2,'Debt Payoff'!E5))))</f>
        <v>0</v>
      </c>
      <c r="E349" s="18">
        <f>IF(E348=0,0,MAX(0,E348*(1+'Debt Payoff'!D8/12)-MIN(E348*(1+'Debt Payoff'!D8/12),IF(COUNTIF(B348:D348,"&gt;0")=0,'Debt Payoff'!E8+'Debt Payoff'!E10+'Debt Payoff'!E4+'Debt Payoff'!E5+'Debt Payoff'!C2,'Debt Payoff'!E8))))</f>
        <v>0</v>
      </c>
      <c r="F349" s="18">
        <f>IF(F348=0,0,MAX(0,F348*(1+'Debt Payoff'!D11/12)-MIN(F348*(1+'Debt Payoff'!D11/12),IF(COUNTIF(B348:E348,"&gt;0")=0,'Debt Payoff'!E11+'Debt Payoff'!E10+'Debt Payoff'!E4+'Debt Payoff'!E5+'Debt Payoff'!E8+'Debt Payoff'!C2,'Debt Payoff'!E11))))</f>
        <v>0</v>
      </c>
      <c r="G349" s="18">
        <f>IF(G348=0,0,MAX(0,G348*(1+'Debt Payoff'!D6/12)-MIN(G348*(1+'Debt Payoff'!D6/12),IF(COUNTIF(B348:F348,"&gt;0")=0,'Debt Payoff'!E6+'Debt Payoff'!E10+'Debt Payoff'!E4+'Debt Payoff'!E5+'Debt Payoff'!E8+'Debt Payoff'!E11+'Debt Payoff'!C2,'Debt Payoff'!E6))))</f>
        <v>0</v>
      </c>
      <c r="H349" s="18">
        <f>IF(H348=0,0,MAX(0,H348*(1+'Debt Payoff'!D7/12)-MIN(H348*(1+'Debt Payoff'!D7/12),IF(COUNTIF(B348:G348,"&gt;0")=0,'Debt Payoff'!E7+'Debt Payoff'!E10+'Debt Payoff'!E4+'Debt Payoff'!E5+'Debt Payoff'!E8+'Debt Payoff'!E11+'Debt Payoff'!E6+'Debt Payoff'!C2,'Debt Payoff'!E7))))</f>
        <v>0</v>
      </c>
      <c r="I349" s="18">
        <f>IF(I348=0,0,MAX(0,I348*(1+'Debt Payoff'!D9/12)-MIN(I348*(1+'Debt Payoff'!D9/12),IF(COUNTIF(B348:H348,"&gt;0")=0,'Debt Payoff'!E9+'Debt Payoff'!E10+'Debt Payoff'!E4+'Debt Payoff'!E5+'Debt Payoff'!E8+'Debt Payoff'!E11+'Debt Payoff'!E6+'Debt Payoff'!E7+'Debt Payoff'!C2,'Debt Payoff'!E9))))</f>
        <v>0</v>
      </c>
      <c r="J349" s="18">
        <f>IF(B348=0,0,B348*'Debt Payoff'!D10/12)</f>
        <v>0</v>
      </c>
      <c r="K349" s="18">
        <f>IF(C348=0,0,C348*'Debt Payoff'!D4/12)</f>
        <v>0</v>
      </c>
      <c r="L349" s="18">
        <f>IF(D348=0,0,D348*'Debt Payoff'!D5/12)</f>
        <v>0</v>
      </c>
      <c r="M349" s="18">
        <f>IF(E348=0,0,E348*'Debt Payoff'!D8/12)</f>
        <v>0</v>
      </c>
      <c r="N349" s="18">
        <f>IF(F348=0,0,F348*'Debt Payoff'!D11/12)</f>
        <v>0</v>
      </c>
      <c r="O349" s="18">
        <f>IF(G348=0,0,G348*'Debt Payoff'!D6/12)</f>
        <v>0</v>
      </c>
      <c r="P349" s="18">
        <f>IF(H348=0,0,H348*'Debt Payoff'!D7/12)</f>
        <v>0</v>
      </c>
      <c r="Q349" s="18">
        <f>IF(I348=0,0,I348*'Debt Payoff'!D9/12)</f>
        <v>0</v>
      </c>
    </row>
    <row r="350" spans="1:17" x14ac:dyDescent="0.25">
      <c r="A350">
        <v>348</v>
      </c>
      <c r="B350" s="18">
        <f>IF(B349=0,0,MAX(0,B349*(1+'Debt Payoff'!D10/12)-MIN(B349*(1+'Debt Payoff'!D10/12),'Debt Payoff'!E10+'Debt Payoff'!C2)))</f>
        <v>0</v>
      </c>
      <c r="C350" s="18">
        <f>IF(C349=0,0,MAX(0,C349*(1+'Debt Payoff'!D4/12)-MIN(C349*(1+'Debt Payoff'!D4/12),IF(COUNTIF(B349:B349,"&gt;0")=0,'Debt Payoff'!E4+'Debt Payoff'!E10+'Debt Payoff'!C2,'Debt Payoff'!E4))))</f>
        <v>0</v>
      </c>
      <c r="D350" s="18">
        <f>IF(D349=0,0,MAX(0,D349*(1+'Debt Payoff'!D5/12)-MIN(D349*(1+'Debt Payoff'!D5/12),IF(COUNTIF(B349:C349,"&gt;0")=0,'Debt Payoff'!E5+'Debt Payoff'!E10+'Debt Payoff'!E4+'Debt Payoff'!C2,'Debt Payoff'!E5))))</f>
        <v>0</v>
      </c>
      <c r="E350" s="18">
        <f>IF(E349=0,0,MAX(0,E349*(1+'Debt Payoff'!D8/12)-MIN(E349*(1+'Debt Payoff'!D8/12),IF(COUNTIF(B349:D349,"&gt;0")=0,'Debt Payoff'!E8+'Debt Payoff'!E10+'Debt Payoff'!E4+'Debt Payoff'!E5+'Debt Payoff'!C2,'Debt Payoff'!E8))))</f>
        <v>0</v>
      </c>
      <c r="F350" s="18">
        <f>IF(F349=0,0,MAX(0,F349*(1+'Debt Payoff'!D11/12)-MIN(F349*(1+'Debt Payoff'!D11/12),IF(COUNTIF(B349:E349,"&gt;0")=0,'Debt Payoff'!E11+'Debt Payoff'!E10+'Debt Payoff'!E4+'Debt Payoff'!E5+'Debt Payoff'!E8+'Debt Payoff'!C2,'Debt Payoff'!E11))))</f>
        <v>0</v>
      </c>
      <c r="G350" s="18">
        <f>IF(G349=0,0,MAX(0,G349*(1+'Debt Payoff'!D6/12)-MIN(G349*(1+'Debt Payoff'!D6/12),IF(COUNTIF(B349:F349,"&gt;0")=0,'Debt Payoff'!E6+'Debt Payoff'!E10+'Debt Payoff'!E4+'Debt Payoff'!E5+'Debt Payoff'!E8+'Debt Payoff'!E11+'Debt Payoff'!C2,'Debt Payoff'!E6))))</f>
        <v>0</v>
      </c>
      <c r="H350" s="18">
        <f>IF(H349=0,0,MAX(0,H349*(1+'Debt Payoff'!D7/12)-MIN(H349*(1+'Debt Payoff'!D7/12),IF(COUNTIF(B349:G349,"&gt;0")=0,'Debt Payoff'!E7+'Debt Payoff'!E10+'Debt Payoff'!E4+'Debt Payoff'!E5+'Debt Payoff'!E8+'Debt Payoff'!E11+'Debt Payoff'!E6+'Debt Payoff'!C2,'Debt Payoff'!E7))))</f>
        <v>0</v>
      </c>
      <c r="I350" s="18">
        <f>IF(I349=0,0,MAX(0,I349*(1+'Debt Payoff'!D9/12)-MIN(I349*(1+'Debt Payoff'!D9/12),IF(COUNTIF(B349:H349,"&gt;0")=0,'Debt Payoff'!E9+'Debt Payoff'!E10+'Debt Payoff'!E4+'Debt Payoff'!E5+'Debt Payoff'!E8+'Debt Payoff'!E11+'Debt Payoff'!E6+'Debt Payoff'!E7+'Debt Payoff'!C2,'Debt Payoff'!E9))))</f>
        <v>0</v>
      </c>
      <c r="J350" s="18">
        <f>IF(B349=0,0,B349*'Debt Payoff'!D10/12)</f>
        <v>0</v>
      </c>
      <c r="K350" s="18">
        <f>IF(C349=0,0,C349*'Debt Payoff'!D4/12)</f>
        <v>0</v>
      </c>
      <c r="L350" s="18">
        <f>IF(D349=0,0,D349*'Debt Payoff'!D5/12)</f>
        <v>0</v>
      </c>
      <c r="M350" s="18">
        <f>IF(E349=0,0,E349*'Debt Payoff'!D8/12)</f>
        <v>0</v>
      </c>
      <c r="N350" s="18">
        <f>IF(F349=0,0,F349*'Debt Payoff'!D11/12)</f>
        <v>0</v>
      </c>
      <c r="O350" s="18">
        <f>IF(G349=0,0,G349*'Debt Payoff'!D6/12)</f>
        <v>0</v>
      </c>
      <c r="P350" s="18">
        <f>IF(H349=0,0,H349*'Debt Payoff'!D7/12)</f>
        <v>0</v>
      </c>
      <c r="Q350" s="18">
        <f>IF(I349=0,0,I349*'Debt Payoff'!D9/12)</f>
        <v>0</v>
      </c>
    </row>
    <row r="351" spans="1:17" x14ac:dyDescent="0.25">
      <c r="A351">
        <v>349</v>
      </c>
      <c r="B351" s="18">
        <f>IF(B350=0,0,MAX(0,B350*(1+'Debt Payoff'!D10/12)-MIN(B350*(1+'Debt Payoff'!D10/12),'Debt Payoff'!E10+'Debt Payoff'!C2)))</f>
        <v>0</v>
      </c>
      <c r="C351" s="18">
        <f>IF(C350=0,0,MAX(0,C350*(1+'Debt Payoff'!D4/12)-MIN(C350*(1+'Debt Payoff'!D4/12),IF(COUNTIF(B350:B350,"&gt;0")=0,'Debt Payoff'!E4+'Debt Payoff'!E10+'Debt Payoff'!C2,'Debt Payoff'!E4))))</f>
        <v>0</v>
      </c>
      <c r="D351" s="18">
        <f>IF(D350=0,0,MAX(0,D350*(1+'Debt Payoff'!D5/12)-MIN(D350*(1+'Debt Payoff'!D5/12),IF(COUNTIF(B350:C350,"&gt;0")=0,'Debt Payoff'!E5+'Debt Payoff'!E10+'Debt Payoff'!E4+'Debt Payoff'!C2,'Debt Payoff'!E5))))</f>
        <v>0</v>
      </c>
      <c r="E351" s="18">
        <f>IF(E350=0,0,MAX(0,E350*(1+'Debt Payoff'!D8/12)-MIN(E350*(1+'Debt Payoff'!D8/12),IF(COUNTIF(B350:D350,"&gt;0")=0,'Debt Payoff'!E8+'Debt Payoff'!E10+'Debt Payoff'!E4+'Debt Payoff'!E5+'Debt Payoff'!C2,'Debt Payoff'!E8))))</f>
        <v>0</v>
      </c>
      <c r="F351" s="18">
        <f>IF(F350=0,0,MAX(0,F350*(1+'Debt Payoff'!D11/12)-MIN(F350*(1+'Debt Payoff'!D11/12),IF(COUNTIF(B350:E350,"&gt;0")=0,'Debt Payoff'!E11+'Debt Payoff'!E10+'Debt Payoff'!E4+'Debt Payoff'!E5+'Debt Payoff'!E8+'Debt Payoff'!C2,'Debt Payoff'!E11))))</f>
        <v>0</v>
      </c>
      <c r="G351" s="18">
        <f>IF(G350=0,0,MAX(0,G350*(1+'Debt Payoff'!D6/12)-MIN(G350*(1+'Debt Payoff'!D6/12),IF(COUNTIF(B350:F350,"&gt;0")=0,'Debt Payoff'!E6+'Debt Payoff'!E10+'Debt Payoff'!E4+'Debt Payoff'!E5+'Debt Payoff'!E8+'Debt Payoff'!E11+'Debt Payoff'!C2,'Debt Payoff'!E6))))</f>
        <v>0</v>
      </c>
      <c r="H351" s="18">
        <f>IF(H350=0,0,MAX(0,H350*(1+'Debt Payoff'!D7/12)-MIN(H350*(1+'Debt Payoff'!D7/12),IF(COUNTIF(B350:G350,"&gt;0")=0,'Debt Payoff'!E7+'Debt Payoff'!E10+'Debt Payoff'!E4+'Debt Payoff'!E5+'Debt Payoff'!E8+'Debt Payoff'!E11+'Debt Payoff'!E6+'Debt Payoff'!C2,'Debt Payoff'!E7))))</f>
        <v>0</v>
      </c>
      <c r="I351" s="18">
        <f>IF(I350=0,0,MAX(0,I350*(1+'Debt Payoff'!D9/12)-MIN(I350*(1+'Debt Payoff'!D9/12),IF(COUNTIF(B350:H350,"&gt;0")=0,'Debt Payoff'!E9+'Debt Payoff'!E10+'Debt Payoff'!E4+'Debt Payoff'!E5+'Debt Payoff'!E8+'Debt Payoff'!E11+'Debt Payoff'!E6+'Debt Payoff'!E7+'Debt Payoff'!C2,'Debt Payoff'!E9))))</f>
        <v>0</v>
      </c>
      <c r="J351" s="18">
        <f>IF(B350=0,0,B350*'Debt Payoff'!D10/12)</f>
        <v>0</v>
      </c>
      <c r="K351" s="18">
        <f>IF(C350=0,0,C350*'Debt Payoff'!D4/12)</f>
        <v>0</v>
      </c>
      <c r="L351" s="18">
        <f>IF(D350=0,0,D350*'Debt Payoff'!D5/12)</f>
        <v>0</v>
      </c>
      <c r="M351" s="18">
        <f>IF(E350=0,0,E350*'Debt Payoff'!D8/12)</f>
        <v>0</v>
      </c>
      <c r="N351" s="18">
        <f>IF(F350=0,0,F350*'Debt Payoff'!D11/12)</f>
        <v>0</v>
      </c>
      <c r="O351" s="18">
        <f>IF(G350=0,0,G350*'Debt Payoff'!D6/12)</f>
        <v>0</v>
      </c>
      <c r="P351" s="18">
        <f>IF(H350=0,0,H350*'Debt Payoff'!D7/12)</f>
        <v>0</v>
      </c>
      <c r="Q351" s="18">
        <f>IF(I350=0,0,I350*'Debt Payoff'!D9/12)</f>
        <v>0</v>
      </c>
    </row>
    <row r="352" spans="1:17" x14ac:dyDescent="0.25">
      <c r="A352">
        <v>350</v>
      </c>
      <c r="B352" s="18">
        <f>IF(B351=0,0,MAX(0,B351*(1+'Debt Payoff'!D10/12)-MIN(B351*(1+'Debt Payoff'!D10/12),'Debt Payoff'!E10+'Debt Payoff'!C2)))</f>
        <v>0</v>
      </c>
      <c r="C352" s="18">
        <f>IF(C351=0,0,MAX(0,C351*(1+'Debt Payoff'!D4/12)-MIN(C351*(1+'Debt Payoff'!D4/12),IF(COUNTIF(B351:B351,"&gt;0")=0,'Debt Payoff'!E4+'Debt Payoff'!E10+'Debt Payoff'!C2,'Debt Payoff'!E4))))</f>
        <v>0</v>
      </c>
      <c r="D352" s="18">
        <f>IF(D351=0,0,MAX(0,D351*(1+'Debt Payoff'!D5/12)-MIN(D351*(1+'Debt Payoff'!D5/12),IF(COUNTIF(B351:C351,"&gt;0")=0,'Debt Payoff'!E5+'Debt Payoff'!E10+'Debt Payoff'!E4+'Debt Payoff'!C2,'Debt Payoff'!E5))))</f>
        <v>0</v>
      </c>
      <c r="E352" s="18">
        <f>IF(E351=0,0,MAX(0,E351*(1+'Debt Payoff'!D8/12)-MIN(E351*(1+'Debt Payoff'!D8/12),IF(COUNTIF(B351:D351,"&gt;0")=0,'Debt Payoff'!E8+'Debt Payoff'!E10+'Debt Payoff'!E4+'Debt Payoff'!E5+'Debt Payoff'!C2,'Debt Payoff'!E8))))</f>
        <v>0</v>
      </c>
      <c r="F352" s="18">
        <f>IF(F351=0,0,MAX(0,F351*(1+'Debt Payoff'!D11/12)-MIN(F351*(1+'Debt Payoff'!D11/12),IF(COUNTIF(B351:E351,"&gt;0")=0,'Debt Payoff'!E11+'Debt Payoff'!E10+'Debt Payoff'!E4+'Debt Payoff'!E5+'Debt Payoff'!E8+'Debt Payoff'!C2,'Debt Payoff'!E11))))</f>
        <v>0</v>
      </c>
      <c r="G352" s="18">
        <f>IF(G351=0,0,MAX(0,G351*(1+'Debt Payoff'!D6/12)-MIN(G351*(1+'Debt Payoff'!D6/12),IF(COUNTIF(B351:F351,"&gt;0")=0,'Debt Payoff'!E6+'Debt Payoff'!E10+'Debt Payoff'!E4+'Debt Payoff'!E5+'Debt Payoff'!E8+'Debt Payoff'!E11+'Debt Payoff'!C2,'Debt Payoff'!E6))))</f>
        <v>0</v>
      </c>
      <c r="H352" s="18">
        <f>IF(H351=0,0,MAX(0,H351*(1+'Debt Payoff'!D7/12)-MIN(H351*(1+'Debt Payoff'!D7/12),IF(COUNTIF(B351:G351,"&gt;0")=0,'Debt Payoff'!E7+'Debt Payoff'!E10+'Debt Payoff'!E4+'Debt Payoff'!E5+'Debt Payoff'!E8+'Debt Payoff'!E11+'Debt Payoff'!E6+'Debt Payoff'!C2,'Debt Payoff'!E7))))</f>
        <v>0</v>
      </c>
      <c r="I352" s="18">
        <f>IF(I351=0,0,MAX(0,I351*(1+'Debt Payoff'!D9/12)-MIN(I351*(1+'Debt Payoff'!D9/12),IF(COUNTIF(B351:H351,"&gt;0")=0,'Debt Payoff'!E9+'Debt Payoff'!E10+'Debt Payoff'!E4+'Debt Payoff'!E5+'Debt Payoff'!E8+'Debt Payoff'!E11+'Debt Payoff'!E6+'Debt Payoff'!E7+'Debt Payoff'!C2,'Debt Payoff'!E9))))</f>
        <v>0</v>
      </c>
      <c r="J352" s="18">
        <f>IF(B351=0,0,B351*'Debt Payoff'!D10/12)</f>
        <v>0</v>
      </c>
      <c r="K352" s="18">
        <f>IF(C351=0,0,C351*'Debt Payoff'!D4/12)</f>
        <v>0</v>
      </c>
      <c r="L352" s="18">
        <f>IF(D351=0,0,D351*'Debt Payoff'!D5/12)</f>
        <v>0</v>
      </c>
      <c r="M352" s="18">
        <f>IF(E351=0,0,E351*'Debt Payoff'!D8/12)</f>
        <v>0</v>
      </c>
      <c r="N352" s="18">
        <f>IF(F351=0,0,F351*'Debt Payoff'!D11/12)</f>
        <v>0</v>
      </c>
      <c r="O352" s="18">
        <f>IF(G351=0,0,G351*'Debt Payoff'!D6/12)</f>
        <v>0</v>
      </c>
      <c r="P352" s="18">
        <f>IF(H351=0,0,H351*'Debt Payoff'!D7/12)</f>
        <v>0</v>
      </c>
      <c r="Q352" s="18">
        <f>IF(I351=0,0,I351*'Debt Payoff'!D9/12)</f>
        <v>0</v>
      </c>
    </row>
    <row r="353" spans="1:17" x14ac:dyDescent="0.25">
      <c r="A353">
        <v>351</v>
      </c>
      <c r="B353" s="18">
        <f>IF(B352=0,0,MAX(0,B352*(1+'Debt Payoff'!D10/12)-MIN(B352*(1+'Debt Payoff'!D10/12),'Debt Payoff'!E10+'Debt Payoff'!C2)))</f>
        <v>0</v>
      </c>
      <c r="C353" s="18">
        <f>IF(C352=0,0,MAX(0,C352*(1+'Debt Payoff'!D4/12)-MIN(C352*(1+'Debt Payoff'!D4/12),IF(COUNTIF(B352:B352,"&gt;0")=0,'Debt Payoff'!E4+'Debt Payoff'!E10+'Debt Payoff'!C2,'Debt Payoff'!E4))))</f>
        <v>0</v>
      </c>
      <c r="D353" s="18">
        <f>IF(D352=0,0,MAX(0,D352*(1+'Debt Payoff'!D5/12)-MIN(D352*(1+'Debt Payoff'!D5/12),IF(COUNTIF(B352:C352,"&gt;0")=0,'Debt Payoff'!E5+'Debt Payoff'!E10+'Debt Payoff'!E4+'Debt Payoff'!C2,'Debt Payoff'!E5))))</f>
        <v>0</v>
      </c>
      <c r="E353" s="18">
        <f>IF(E352=0,0,MAX(0,E352*(1+'Debt Payoff'!D8/12)-MIN(E352*(1+'Debt Payoff'!D8/12),IF(COUNTIF(B352:D352,"&gt;0")=0,'Debt Payoff'!E8+'Debt Payoff'!E10+'Debt Payoff'!E4+'Debt Payoff'!E5+'Debt Payoff'!C2,'Debt Payoff'!E8))))</f>
        <v>0</v>
      </c>
      <c r="F353" s="18">
        <f>IF(F352=0,0,MAX(0,F352*(1+'Debt Payoff'!D11/12)-MIN(F352*(1+'Debt Payoff'!D11/12),IF(COUNTIF(B352:E352,"&gt;0")=0,'Debt Payoff'!E11+'Debt Payoff'!E10+'Debt Payoff'!E4+'Debt Payoff'!E5+'Debt Payoff'!E8+'Debt Payoff'!C2,'Debt Payoff'!E11))))</f>
        <v>0</v>
      </c>
      <c r="G353" s="18">
        <f>IF(G352=0,0,MAX(0,G352*(1+'Debt Payoff'!D6/12)-MIN(G352*(1+'Debt Payoff'!D6/12),IF(COUNTIF(B352:F352,"&gt;0")=0,'Debt Payoff'!E6+'Debt Payoff'!E10+'Debt Payoff'!E4+'Debt Payoff'!E5+'Debt Payoff'!E8+'Debt Payoff'!E11+'Debt Payoff'!C2,'Debt Payoff'!E6))))</f>
        <v>0</v>
      </c>
      <c r="H353" s="18">
        <f>IF(H352=0,0,MAX(0,H352*(1+'Debt Payoff'!D7/12)-MIN(H352*(1+'Debt Payoff'!D7/12),IF(COUNTIF(B352:G352,"&gt;0")=0,'Debt Payoff'!E7+'Debt Payoff'!E10+'Debt Payoff'!E4+'Debt Payoff'!E5+'Debt Payoff'!E8+'Debt Payoff'!E11+'Debt Payoff'!E6+'Debt Payoff'!C2,'Debt Payoff'!E7))))</f>
        <v>0</v>
      </c>
      <c r="I353" s="18">
        <f>IF(I352=0,0,MAX(0,I352*(1+'Debt Payoff'!D9/12)-MIN(I352*(1+'Debt Payoff'!D9/12),IF(COUNTIF(B352:H352,"&gt;0")=0,'Debt Payoff'!E9+'Debt Payoff'!E10+'Debt Payoff'!E4+'Debt Payoff'!E5+'Debt Payoff'!E8+'Debt Payoff'!E11+'Debt Payoff'!E6+'Debt Payoff'!E7+'Debt Payoff'!C2,'Debt Payoff'!E9))))</f>
        <v>0</v>
      </c>
      <c r="J353" s="18">
        <f>IF(B352=0,0,B352*'Debt Payoff'!D10/12)</f>
        <v>0</v>
      </c>
      <c r="K353" s="18">
        <f>IF(C352=0,0,C352*'Debt Payoff'!D4/12)</f>
        <v>0</v>
      </c>
      <c r="L353" s="18">
        <f>IF(D352=0,0,D352*'Debt Payoff'!D5/12)</f>
        <v>0</v>
      </c>
      <c r="M353" s="18">
        <f>IF(E352=0,0,E352*'Debt Payoff'!D8/12)</f>
        <v>0</v>
      </c>
      <c r="N353" s="18">
        <f>IF(F352=0,0,F352*'Debt Payoff'!D11/12)</f>
        <v>0</v>
      </c>
      <c r="O353" s="18">
        <f>IF(G352=0,0,G352*'Debt Payoff'!D6/12)</f>
        <v>0</v>
      </c>
      <c r="P353" s="18">
        <f>IF(H352=0,0,H352*'Debt Payoff'!D7/12)</f>
        <v>0</v>
      </c>
      <c r="Q353" s="18">
        <f>IF(I352=0,0,I352*'Debt Payoff'!D9/12)</f>
        <v>0</v>
      </c>
    </row>
    <row r="354" spans="1:17" x14ac:dyDescent="0.25">
      <c r="A354">
        <v>352</v>
      </c>
      <c r="B354" s="18">
        <f>IF(B353=0,0,MAX(0,B353*(1+'Debt Payoff'!D10/12)-MIN(B353*(1+'Debt Payoff'!D10/12),'Debt Payoff'!E10+'Debt Payoff'!C2)))</f>
        <v>0</v>
      </c>
      <c r="C354" s="18">
        <f>IF(C353=0,0,MAX(0,C353*(1+'Debt Payoff'!D4/12)-MIN(C353*(1+'Debt Payoff'!D4/12),IF(COUNTIF(B353:B353,"&gt;0")=0,'Debt Payoff'!E4+'Debt Payoff'!E10+'Debt Payoff'!C2,'Debt Payoff'!E4))))</f>
        <v>0</v>
      </c>
      <c r="D354" s="18">
        <f>IF(D353=0,0,MAX(0,D353*(1+'Debt Payoff'!D5/12)-MIN(D353*(1+'Debt Payoff'!D5/12),IF(COUNTIF(B353:C353,"&gt;0")=0,'Debt Payoff'!E5+'Debt Payoff'!E10+'Debt Payoff'!E4+'Debt Payoff'!C2,'Debt Payoff'!E5))))</f>
        <v>0</v>
      </c>
      <c r="E354" s="18">
        <f>IF(E353=0,0,MAX(0,E353*(1+'Debt Payoff'!D8/12)-MIN(E353*(1+'Debt Payoff'!D8/12),IF(COUNTIF(B353:D353,"&gt;0")=0,'Debt Payoff'!E8+'Debt Payoff'!E10+'Debt Payoff'!E4+'Debt Payoff'!E5+'Debt Payoff'!C2,'Debt Payoff'!E8))))</f>
        <v>0</v>
      </c>
      <c r="F354" s="18">
        <f>IF(F353=0,0,MAX(0,F353*(1+'Debt Payoff'!D11/12)-MIN(F353*(1+'Debt Payoff'!D11/12),IF(COUNTIF(B353:E353,"&gt;0")=0,'Debt Payoff'!E11+'Debt Payoff'!E10+'Debt Payoff'!E4+'Debt Payoff'!E5+'Debt Payoff'!E8+'Debt Payoff'!C2,'Debt Payoff'!E11))))</f>
        <v>0</v>
      </c>
      <c r="G354" s="18">
        <f>IF(G353=0,0,MAX(0,G353*(1+'Debt Payoff'!D6/12)-MIN(G353*(1+'Debt Payoff'!D6/12),IF(COUNTIF(B353:F353,"&gt;0")=0,'Debt Payoff'!E6+'Debt Payoff'!E10+'Debt Payoff'!E4+'Debt Payoff'!E5+'Debt Payoff'!E8+'Debt Payoff'!E11+'Debt Payoff'!C2,'Debt Payoff'!E6))))</f>
        <v>0</v>
      </c>
      <c r="H354" s="18">
        <f>IF(H353=0,0,MAX(0,H353*(1+'Debt Payoff'!D7/12)-MIN(H353*(1+'Debt Payoff'!D7/12),IF(COUNTIF(B353:G353,"&gt;0")=0,'Debt Payoff'!E7+'Debt Payoff'!E10+'Debt Payoff'!E4+'Debt Payoff'!E5+'Debt Payoff'!E8+'Debt Payoff'!E11+'Debt Payoff'!E6+'Debt Payoff'!C2,'Debt Payoff'!E7))))</f>
        <v>0</v>
      </c>
      <c r="I354" s="18">
        <f>IF(I353=0,0,MAX(0,I353*(1+'Debt Payoff'!D9/12)-MIN(I353*(1+'Debt Payoff'!D9/12),IF(COUNTIF(B353:H353,"&gt;0")=0,'Debt Payoff'!E9+'Debt Payoff'!E10+'Debt Payoff'!E4+'Debt Payoff'!E5+'Debt Payoff'!E8+'Debt Payoff'!E11+'Debt Payoff'!E6+'Debt Payoff'!E7+'Debt Payoff'!C2,'Debt Payoff'!E9))))</f>
        <v>0</v>
      </c>
      <c r="J354" s="18">
        <f>IF(B353=0,0,B353*'Debt Payoff'!D10/12)</f>
        <v>0</v>
      </c>
      <c r="K354" s="18">
        <f>IF(C353=0,0,C353*'Debt Payoff'!D4/12)</f>
        <v>0</v>
      </c>
      <c r="L354" s="18">
        <f>IF(D353=0,0,D353*'Debt Payoff'!D5/12)</f>
        <v>0</v>
      </c>
      <c r="M354" s="18">
        <f>IF(E353=0,0,E353*'Debt Payoff'!D8/12)</f>
        <v>0</v>
      </c>
      <c r="N354" s="18">
        <f>IF(F353=0,0,F353*'Debt Payoff'!D11/12)</f>
        <v>0</v>
      </c>
      <c r="O354" s="18">
        <f>IF(G353=0,0,G353*'Debt Payoff'!D6/12)</f>
        <v>0</v>
      </c>
      <c r="P354" s="18">
        <f>IF(H353=0,0,H353*'Debt Payoff'!D7/12)</f>
        <v>0</v>
      </c>
      <c r="Q354" s="18">
        <f>IF(I353=0,0,I353*'Debt Payoff'!D9/12)</f>
        <v>0</v>
      </c>
    </row>
    <row r="355" spans="1:17" x14ac:dyDescent="0.25">
      <c r="A355">
        <v>353</v>
      </c>
      <c r="B355" s="18">
        <f>IF(B354=0,0,MAX(0,B354*(1+'Debt Payoff'!D10/12)-MIN(B354*(1+'Debt Payoff'!D10/12),'Debt Payoff'!E10+'Debt Payoff'!C2)))</f>
        <v>0</v>
      </c>
      <c r="C355" s="18">
        <f>IF(C354=0,0,MAX(0,C354*(1+'Debt Payoff'!D4/12)-MIN(C354*(1+'Debt Payoff'!D4/12),IF(COUNTIF(B354:B354,"&gt;0")=0,'Debt Payoff'!E4+'Debt Payoff'!E10+'Debt Payoff'!C2,'Debt Payoff'!E4))))</f>
        <v>0</v>
      </c>
      <c r="D355" s="18">
        <f>IF(D354=0,0,MAX(0,D354*(1+'Debt Payoff'!D5/12)-MIN(D354*(1+'Debt Payoff'!D5/12),IF(COUNTIF(B354:C354,"&gt;0")=0,'Debt Payoff'!E5+'Debt Payoff'!E10+'Debt Payoff'!E4+'Debt Payoff'!C2,'Debt Payoff'!E5))))</f>
        <v>0</v>
      </c>
      <c r="E355" s="18">
        <f>IF(E354=0,0,MAX(0,E354*(1+'Debt Payoff'!D8/12)-MIN(E354*(1+'Debt Payoff'!D8/12),IF(COUNTIF(B354:D354,"&gt;0")=0,'Debt Payoff'!E8+'Debt Payoff'!E10+'Debt Payoff'!E4+'Debt Payoff'!E5+'Debt Payoff'!C2,'Debt Payoff'!E8))))</f>
        <v>0</v>
      </c>
      <c r="F355" s="18">
        <f>IF(F354=0,0,MAX(0,F354*(1+'Debt Payoff'!D11/12)-MIN(F354*(1+'Debt Payoff'!D11/12),IF(COUNTIF(B354:E354,"&gt;0")=0,'Debt Payoff'!E11+'Debt Payoff'!E10+'Debt Payoff'!E4+'Debt Payoff'!E5+'Debt Payoff'!E8+'Debt Payoff'!C2,'Debt Payoff'!E11))))</f>
        <v>0</v>
      </c>
      <c r="G355" s="18">
        <f>IF(G354=0,0,MAX(0,G354*(1+'Debt Payoff'!D6/12)-MIN(G354*(1+'Debt Payoff'!D6/12),IF(COUNTIF(B354:F354,"&gt;0")=0,'Debt Payoff'!E6+'Debt Payoff'!E10+'Debt Payoff'!E4+'Debt Payoff'!E5+'Debt Payoff'!E8+'Debt Payoff'!E11+'Debt Payoff'!C2,'Debt Payoff'!E6))))</f>
        <v>0</v>
      </c>
      <c r="H355" s="18">
        <f>IF(H354=0,0,MAX(0,H354*(1+'Debt Payoff'!D7/12)-MIN(H354*(1+'Debt Payoff'!D7/12),IF(COUNTIF(B354:G354,"&gt;0")=0,'Debt Payoff'!E7+'Debt Payoff'!E10+'Debt Payoff'!E4+'Debt Payoff'!E5+'Debt Payoff'!E8+'Debt Payoff'!E11+'Debt Payoff'!E6+'Debt Payoff'!C2,'Debt Payoff'!E7))))</f>
        <v>0</v>
      </c>
      <c r="I355" s="18">
        <f>IF(I354=0,0,MAX(0,I354*(1+'Debt Payoff'!D9/12)-MIN(I354*(1+'Debt Payoff'!D9/12),IF(COUNTIF(B354:H354,"&gt;0")=0,'Debt Payoff'!E9+'Debt Payoff'!E10+'Debt Payoff'!E4+'Debt Payoff'!E5+'Debt Payoff'!E8+'Debt Payoff'!E11+'Debt Payoff'!E6+'Debt Payoff'!E7+'Debt Payoff'!C2,'Debt Payoff'!E9))))</f>
        <v>0</v>
      </c>
      <c r="J355" s="18">
        <f>IF(B354=0,0,B354*'Debt Payoff'!D10/12)</f>
        <v>0</v>
      </c>
      <c r="K355" s="18">
        <f>IF(C354=0,0,C354*'Debt Payoff'!D4/12)</f>
        <v>0</v>
      </c>
      <c r="L355" s="18">
        <f>IF(D354=0,0,D354*'Debt Payoff'!D5/12)</f>
        <v>0</v>
      </c>
      <c r="M355" s="18">
        <f>IF(E354=0,0,E354*'Debt Payoff'!D8/12)</f>
        <v>0</v>
      </c>
      <c r="N355" s="18">
        <f>IF(F354=0,0,F354*'Debt Payoff'!D11/12)</f>
        <v>0</v>
      </c>
      <c r="O355" s="18">
        <f>IF(G354=0,0,G354*'Debt Payoff'!D6/12)</f>
        <v>0</v>
      </c>
      <c r="P355" s="18">
        <f>IF(H354=0,0,H354*'Debt Payoff'!D7/12)</f>
        <v>0</v>
      </c>
      <c r="Q355" s="18">
        <f>IF(I354=0,0,I354*'Debt Payoff'!D9/12)</f>
        <v>0</v>
      </c>
    </row>
    <row r="356" spans="1:17" x14ac:dyDescent="0.25">
      <c r="A356">
        <v>354</v>
      </c>
      <c r="B356" s="18">
        <f>IF(B355=0,0,MAX(0,B355*(1+'Debt Payoff'!D10/12)-MIN(B355*(1+'Debt Payoff'!D10/12),'Debt Payoff'!E10+'Debt Payoff'!C2)))</f>
        <v>0</v>
      </c>
      <c r="C356" s="18">
        <f>IF(C355=0,0,MAX(0,C355*(1+'Debt Payoff'!D4/12)-MIN(C355*(1+'Debt Payoff'!D4/12),IF(COUNTIF(B355:B355,"&gt;0")=0,'Debt Payoff'!E4+'Debt Payoff'!E10+'Debt Payoff'!C2,'Debt Payoff'!E4))))</f>
        <v>0</v>
      </c>
      <c r="D356" s="18">
        <f>IF(D355=0,0,MAX(0,D355*(1+'Debt Payoff'!D5/12)-MIN(D355*(1+'Debt Payoff'!D5/12),IF(COUNTIF(B355:C355,"&gt;0")=0,'Debt Payoff'!E5+'Debt Payoff'!E10+'Debt Payoff'!E4+'Debt Payoff'!C2,'Debt Payoff'!E5))))</f>
        <v>0</v>
      </c>
      <c r="E356" s="18">
        <f>IF(E355=0,0,MAX(0,E355*(1+'Debt Payoff'!D8/12)-MIN(E355*(1+'Debt Payoff'!D8/12),IF(COUNTIF(B355:D355,"&gt;0")=0,'Debt Payoff'!E8+'Debt Payoff'!E10+'Debt Payoff'!E4+'Debt Payoff'!E5+'Debt Payoff'!C2,'Debt Payoff'!E8))))</f>
        <v>0</v>
      </c>
      <c r="F356" s="18">
        <f>IF(F355=0,0,MAX(0,F355*(1+'Debt Payoff'!D11/12)-MIN(F355*(1+'Debt Payoff'!D11/12),IF(COUNTIF(B355:E355,"&gt;0")=0,'Debt Payoff'!E11+'Debt Payoff'!E10+'Debt Payoff'!E4+'Debt Payoff'!E5+'Debt Payoff'!E8+'Debt Payoff'!C2,'Debt Payoff'!E11))))</f>
        <v>0</v>
      </c>
      <c r="G356" s="18">
        <f>IF(G355=0,0,MAX(0,G355*(1+'Debt Payoff'!D6/12)-MIN(G355*(1+'Debt Payoff'!D6/12),IF(COUNTIF(B355:F355,"&gt;0")=0,'Debt Payoff'!E6+'Debt Payoff'!E10+'Debt Payoff'!E4+'Debt Payoff'!E5+'Debt Payoff'!E8+'Debt Payoff'!E11+'Debt Payoff'!C2,'Debt Payoff'!E6))))</f>
        <v>0</v>
      </c>
      <c r="H356" s="18">
        <f>IF(H355=0,0,MAX(0,H355*(1+'Debt Payoff'!D7/12)-MIN(H355*(1+'Debt Payoff'!D7/12),IF(COUNTIF(B355:G355,"&gt;0")=0,'Debt Payoff'!E7+'Debt Payoff'!E10+'Debt Payoff'!E4+'Debt Payoff'!E5+'Debt Payoff'!E8+'Debt Payoff'!E11+'Debt Payoff'!E6+'Debt Payoff'!C2,'Debt Payoff'!E7))))</f>
        <v>0</v>
      </c>
      <c r="I356" s="18">
        <f>IF(I355=0,0,MAX(0,I355*(1+'Debt Payoff'!D9/12)-MIN(I355*(1+'Debt Payoff'!D9/12),IF(COUNTIF(B355:H355,"&gt;0")=0,'Debt Payoff'!E9+'Debt Payoff'!E10+'Debt Payoff'!E4+'Debt Payoff'!E5+'Debt Payoff'!E8+'Debt Payoff'!E11+'Debt Payoff'!E6+'Debt Payoff'!E7+'Debt Payoff'!C2,'Debt Payoff'!E9))))</f>
        <v>0</v>
      </c>
      <c r="J356" s="18">
        <f>IF(B355=0,0,B355*'Debt Payoff'!D10/12)</f>
        <v>0</v>
      </c>
      <c r="K356" s="18">
        <f>IF(C355=0,0,C355*'Debt Payoff'!D4/12)</f>
        <v>0</v>
      </c>
      <c r="L356" s="18">
        <f>IF(D355=0,0,D355*'Debt Payoff'!D5/12)</f>
        <v>0</v>
      </c>
      <c r="M356" s="18">
        <f>IF(E355=0,0,E355*'Debt Payoff'!D8/12)</f>
        <v>0</v>
      </c>
      <c r="N356" s="18">
        <f>IF(F355=0,0,F355*'Debt Payoff'!D11/12)</f>
        <v>0</v>
      </c>
      <c r="O356" s="18">
        <f>IF(G355=0,0,G355*'Debt Payoff'!D6/12)</f>
        <v>0</v>
      </c>
      <c r="P356" s="18">
        <f>IF(H355=0,0,H355*'Debt Payoff'!D7/12)</f>
        <v>0</v>
      </c>
      <c r="Q356" s="18">
        <f>IF(I355=0,0,I355*'Debt Payoff'!D9/12)</f>
        <v>0</v>
      </c>
    </row>
    <row r="357" spans="1:17" x14ac:dyDescent="0.25">
      <c r="A357">
        <v>355</v>
      </c>
      <c r="B357" s="18">
        <f>IF(B356=0,0,MAX(0,B356*(1+'Debt Payoff'!D10/12)-MIN(B356*(1+'Debt Payoff'!D10/12),'Debt Payoff'!E10+'Debt Payoff'!C2)))</f>
        <v>0</v>
      </c>
      <c r="C357" s="18">
        <f>IF(C356=0,0,MAX(0,C356*(1+'Debt Payoff'!D4/12)-MIN(C356*(1+'Debt Payoff'!D4/12),IF(COUNTIF(B356:B356,"&gt;0")=0,'Debt Payoff'!E4+'Debt Payoff'!E10+'Debt Payoff'!C2,'Debt Payoff'!E4))))</f>
        <v>0</v>
      </c>
      <c r="D357" s="18">
        <f>IF(D356=0,0,MAX(0,D356*(1+'Debt Payoff'!D5/12)-MIN(D356*(1+'Debt Payoff'!D5/12),IF(COUNTIF(B356:C356,"&gt;0")=0,'Debt Payoff'!E5+'Debt Payoff'!E10+'Debt Payoff'!E4+'Debt Payoff'!C2,'Debt Payoff'!E5))))</f>
        <v>0</v>
      </c>
      <c r="E357" s="18">
        <f>IF(E356=0,0,MAX(0,E356*(1+'Debt Payoff'!D8/12)-MIN(E356*(1+'Debt Payoff'!D8/12),IF(COUNTIF(B356:D356,"&gt;0")=0,'Debt Payoff'!E8+'Debt Payoff'!E10+'Debt Payoff'!E4+'Debt Payoff'!E5+'Debt Payoff'!C2,'Debt Payoff'!E8))))</f>
        <v>0</v>
      </c>
      <c r="F357" s="18">
        <f>IF(F356=0,0,MAX(0,F356*(1+'Debt Payoff'!D11/12)-MIN(F356*(1+'Debt Payoff'!D11/12),IF(COUNTIF(B356:E356,"&gt;0")=0,'Debt Payoff'!E11+'Debt Payoff'!E10+'Debt Payoff'!E4+'Debt Payoff'!E5+'Debt Payoff'!E8+'Debt Payoff'!C2,'Debt Payoff'!E11))))</f>
        <v>0</v>
      </c>
      <c r="G357" s="18">
        <f>IF(G356=0,0,MAX(0,G356*(1+'Debt Payoff'!D6/12)-MIN(G356*(1+'Debt Payoff'!D6/12),IF(COUNTIF(B356:F356,"&gt;0")=0,'Debt Payoff'!E6+'Debt Payoff'!E10+'Debt Payoff'!E4+'Debt Payoff'!E5+'Debt Payoff'!E8+'Debt Payoff'!E11+'Debt Payoff'!C2,'Debt Payoff'!E6))))</f>
        <v>0</v>
      </c>
      <c r="H357" s="18">
        <f>IF(H356=0,0,MAX(0,H356*(1+'Debt Payoff'!D7/12)-MIN(H356*(1+'Debt Payoff'!D7/12),IF(COUNTIF(B356:G356,"&gt;0")=0,'Debt Payoff'!E7+'Debt Payoff'!E10+'Debt Payoff'!E4+'Debt Payoff'!E5+'Debt Payoff'!E8+'Debt Payoff'!E11+'Debt Payoff'!E6+'Debt Payoff'!C2,'Debt Payoff'!E7))))</f>
        <v>0</v>
      </c>
      <c r="I357" s="18">
        <f>IF(I356=0,0,MAX(0,I356*(1+'Debt Payoff'!D9/12)-MIN(I356*(1+'Debt Payoff'!D9/12),IF(COUNTIF(B356:H356,"&gt;0")=0,'Debt Payoff'!E9+'Debt Payoff'!E10+'Debt Payoff'!E4+'Debt Payoff'!E5+'Debt Payoff'!E8+'Debt Payoff'!E11+'Debt Payoff'!E6+'Debt Payoff'!E7+'Debt Payoff'!C2,'Debt Payoff'!E9))))</f>
        <v>0</v>
      </c>
      <c r="J357" s="18">
        <f>IF(B356=0,0,B356*'Debt Payoff'!D10/12)</f>
        <v>0</v>
      </c>
      <c r="K357" s="18">
        <f>IF(C356=0,0,C356*'Debt Payoff'!D4/12)</f>
        <v>0</v>
      </c>
      <c r="L357" s="18">
        <f>IF(D356=0,0,D356*'Debt Payoff'!D5/12)</f>
        <v>0</v>
      </c>
      <c r="M357" s="18">
        <f>IF(E356=0,0,E356*'Debt Payoff'!D8/12)</f>
        <v>0</v>
      </c>
      <c r="N357" s="18">
        <f>IF(F356=0,0,F356*'Debt Payoff'!D11/12)</f>
        <v>0</v>
      </c>
      <c r="O357" s="18">
        <f>IF(G356=0,0,G356*'Debt Payoff'!D6/12)</f>
        <v>0</v>
      </c>
      <c r="P357" s="18">
        <f>IF(H356=0,0,H356*'Debt Payoff'!D7/12)</f>
        <v>0</v>
      </c>
      <c r="Q357" s="18">
        <f>IF(I356=0,0,I356*'Debt Payoff'!D9/12)</f>
        <v>0</v>
      </c>
    </row>
    <row r="358" spans="1:17" x14ac:dyDescent="0.25">
      <c r="A358">
        <v>356</v>
      </c>
      <c r="B358" s="18">
        <f>IF(B357=0,0,MAX(0,B357*(1+'Debt Payoff'!D10/12)-MIN(B357*(1+'Debt Payoff'!D10/12),'Debt Payoff'!E10+'Debt Payoff'!C2)))</f>
        <v>0</v>
      </c>
      <c r="C358" s="18">
        <f>IF(C357=0,0,MAX(0,C357*(1+'Debt Payoff'!D4/12)-MIN(C357*(1+'Debt Payoff'!D4/12),IF(COUNTIF(B357:B357,"&gt;0")=0,'Debt Payoff'!E4+'Debt Payoff'!E10+'Debt Payoff'!C2,'Debt Payoff'!E4))))</f>
        <v>0</v>
      </c>
      <c r="D358" s="18">
        <f>IF(D357=0,0,MAX(0,D357*(1+'Debt Payoff'!D5/12)-MIN(D357*(1+'Debt Payoff'!D5/12),IF(COUNTIF(B357:C357,"&gt;0")=0,'Debt Payoff'!E5+'Debt Payoff'!E10+'Debt Payoff'!E4+'Debt Payoff'!C2,'Debt Payoff'!E5))))</f>
        <v>0</v>
      </c>
      <c r="E358" s="18">
        <f>IF(E357=0,0,MAX(0,E357*(1+'Debt Payoff'!D8/12)-MIN(E357*(1+'Debt Payoff'!D8/12),IF(COUNTIF(B357:D357,"&gt;0")=0,'Debt Payoff'!E8+'Debt Payoff'!E10+'Debt Payoff'!E4+'Debt Payoff'!E5+'Debt Payoff'!C2,'Debt Payoff'!E8))))</f>
        <v>0</v>
      </c>
      <c r="F358" s="18">
        <f>IF(F357=0,0,MAX(0,F357*(1+'Debt Payoff'!D11/12)-MIN(F357*(1+'Debt Payoff'!D11/12),IF(COUNTIF(B357:E357,"&gt;0")=0,'Debt Payoff'!E11+'Debt Payoff'!E10+'Debt Payoff'!E4+'Debt Payoff'!E5+'Debt Payoff'!E8+'Debt Payoff'!C2,'Debt Payoff'!E11))))</f>
        <v>0</v>
      </c>
      <c r="G358" s="18">
        <f>IF(G357=0,0,MAX(0,G357*(1+'Debt Payoff'!D6/12)-MIN(G357*(1+'Debt Payoff'!D6/12),IF(COUNTIF(B357:F357,"&gt;0")=0,'Debt Payoff'!E6+'Debt Payoff'!E10+'Debt Payoff'!E4+'Debt Payoff'!E5+'Debt Payoff'!E8+'Debt Payoff'!E11+'Debt Payoff'!C2,'Debt Payoff'!E6))))</f>
        <v>0</v>
      </c>
      <c r="H358" s="18">
        <f>IF(H357=0,0,MAX(0,H357*(1+'Debt Payoff'!D7/12)-MIN(H357*(1+'Debt Payoff'!D7/12),IF(COUNTIF(B357:G357,"&gt;0")=0,'Debt Payoff'!E7+'Debt Payoff'!E10+'Debt Payoff'!E4+'Debt Payoff'!E5+'Debt Payoff'!E8+'Debt Payoff'!E11+'Debt Payoff'!E6+'Debt Payoff'!C2,'Debt Payoff'!E7))))</f>
        <v>0</v>
      </c>
      <c r="I358" s="18">
        <f>IF(I357=0,0,MAX(0,I357*(1+'Debt Payoff'!D9/12)-MIN(I357*(1+'Debt Payoff'!D9/12),IF(COUNTIF(B357:H357,"&gt;0")=0,'Debt Payoff'!E9+'Debt Payoff'!E10+'Debt Payoff'!E4+'Debt Payoff'!E5+'Debt Payoff'!E8+'Debt Payoff'!E11+'Debt Payoff'!E6+'Debt Payoff'!E7+'Debt Payoff'!C2,'Debt Payoff'!E9))))</f>
        <v>0</v>
      </c>
      <c r="J358" s="18">
        <f>IF(B357=0,0,B357*'Debt Payoff'!D10/12)</f>
        <v>0</v>
      </c>
      <c r="K358" s="18">
        <f>IF(C357=0,0,C357*'Debt Payoff'!D4/12)</f>
        <v>0</v>
      </c>
      <c r="L358" s="18">
        <f>IF(D357=0,0,D357*'Debt Payoff'!D5/12)</f>
        <v>0</v>
      </c>
      <c r="M358" s="18">
        <f>IF(E357=0,0,E357*'Debt Payoff'!D8/12)</f>
        <v>0</v>
      </c>
      <c r="N358" s="18">
        <f>IF(F357=0,0,F357*'Debt Payoff'!D11/12)</f>
        <v>0</v>
      </c>
      <c r="O358" s="18">
        <f>IF(G357=0,0,G357*'Debt Payoff'!D6/12)</f>
        <v>0</v>
      </c>
      <c r="P358" s="18">
        <f>IF(H357=0,0,H357*'Debt Payoff'!D7/12)</f>
        <v>0</v>
      </c>
      <c r="Q358" s="18">
        <f>IF(I357=0,0,I357*'Debt Payoff'!D9/12)</f>
        <v>0</v>
      </c>
    </row>
    <row r="359" spans="1:17" x14ac:dyDescent="0.25">
      <c r="A359">
        <v>357</v>
      </c>
      <c r="B359" s="18">
        <f>IF(B358=0,0,MAX(0,B358*(1+'Debt Payoff'!D10/12)-MIN(B358*(1+'Debt Payoff'!D10/12),'Debt Payoff'!E10+'Debt Payoff'!C2)))</f>
        <v>0</v>
      </c>
      <c r="C359" s="18">
        <f>IF(C358=0,0,MAX(0,C358*(1+'Debt Payoff'!D4/12)-MIN(C358*(1+'Debt Payoff'!D4/12),IF(COUNTIF(B358:B358,"&gt;0")=0,'Debt Payoff'!E4+'Debt Payoff'!E10+'Debt Payoff'!C2,'Debt Payoff'!E4))))</f>
        <v>0</v>
      </c>
      <c r="D359" s="18">
        <f>IF(D358=0,0,MAX(0,D358*(1+'Debt Payoff'!D5/12)-MIN(D358*(1+'Debt Payoff'!D5/12),IF(COUNTIF(B358:C358,"&gt;0")=0,'Debt Payoff'!E5+'Debt Payoff'!E10+'Debt Payoff'!E4+'Debt Payoff'!C2,'Debt Payoff'!E5))))</f>
        <v>0</v>
      </c>
      <c r="E359" s="18">
        <f>IF(E358=0,0,MAX(0,E358*(1+'Debt Payoff'!D8/12)-MIN(E358*(1+'Debt Payoff'!D8/12),IF(COUNTIF(B358:D358,"&gt;0")=0,'Debt Payoff'!E8+'Debt Payoff'!E10+'Debt Payoff'!E4+'Debt Payoff'!E5+'Debt Payoff'!C2,'Debt Payoff'!E8))))</f>
        <v>0</v>
      </c>
      <c r="F359" s="18">
        <f>IF(F358=0,0,MAX(0,F358*(1+'Debt Payoff'!D11/12)-MIN(F358*(1+'Debt Payoff'!D11/12),IF(COUNTIF(B358:E358,"&gt;0")=0,'Debt Payoff'!E11+'Debt Payoff'!E10+'Debt Payoff'!E4+'Debt Payoff'!E5+'Debt Payoff'!E8+'Debt Payoff'!C2,'Debt Payoff'!E11))))</f>
        <v>0</v>
      </c>
      <c r="G359" s="18">
        <f>IF(G358=0,0,MAX(0,G358*(1+'Debt Payoff'!D6/12)-MIN(G358*(1+'Debt Payoff'!D6/12),IF(COUNTIF(B358:F358,"&gt;0")=0,'Debt Payoff'!E6+'Debt Payoff'!E10+'Debt Payoff'!E4+'Debt Payoff'!E5+'Debt Payoff'!E8+'Debt Payoff'!E11+'Debt Payoff'!C2,'Debt Payoff'!E6))))</f>
        <v>0</v>
      </c>
      <c r="H359" s="18">
        <f>IF(H358=0,0,MAX(0,H358*(1+'Debt Payoff'!D7/12)-MIN(H358*(1+'Debt Payoff'!D7/12),IF(COUNTIF(B358:G358,"&gt;0")=0,'Debt Payoff'!E7+'Debt Payoff'!E10+'Debt Payoff'!E4+'Debt Payoff'!E5+'Debt Payoff'!E8+'Debt Payoff'!E11+'Debt Payoff'!E6+'Debt Payoff'!C2,'Debt Payoff'!E7))))</f>
        <v>0</v>
      </c>
      <c r="I359" s="18">
        <f>IF(I358=0,0,MAX(0,I358*(1+'Debt Payoff'!D9/12)-MIN(I358*(1+'Debt Payoff'!D9/12),IF(COUNTIF(B358:H358,"&gt;0")=0,'Debt Payoff'!E9+'Debt Payoff'!E10+'Debt Payoff'!E4+'Debt Payoff'!E5+'Debt Payoff'!E8+'Debt Payoff'!E11+'Debt Payoff'!E6+'Debt Payoff'!E7+'Debt Payoff'!C2,'Debt Payoff'!E9))))</f>
        <v>0</v>
      </c>
      <c r="J359" s="18">
        <f>IF(B358=0,0,B358*'Debt Payoff'!D10/12)</f>
        <v>0</v>
      </c>
      <c r="K359" s="18">
        <f>IF(C358=0,0,C358*'Debt Payoff'!D4/12)</f>
        <v>0</v>
      </c>
      <c r="L359" s="18">
        <f>IF(D358=0,0,D358*'Debt Payoff'!D5/12)</f>
        <v>0</v>
      </c>
      <c r="M359" s="18">
        <f>IF(E358=0,0,E358*'Debt Payoff'!D8/12)</f>
        <v>0</v>
      </c>
      <c r="N359" s="18">
        <f>IF(F358=0,0,F358*'Debt Payoff'!D11/12)</f>
        <v>0</v>
      </c>
      <c r="O359" s="18">
        <f>IF(G358=0,0,G358*'Debt Payoff'!D6/12)</f>
        <v>0</v>
      </c>
      <c r="P359" s="18">
        <f>IF(H358=0,0,H358*'Debt Payoff'!D7/12)</f>
        <v>0</v>
      </c>
      <c r="Q359" s="18">
        <f>IF(I358=0,0,I358*'Debt Payoff'!D9/12)</f>
        <v>0</v>
      </c>
    </row>
    <row r="360" spans="1:17" x14ac:dyDescent="0.25">
      <c r="A360">
        <v>358</v>
      </c>
      <c r="B360" s="18">
        <f>IF(B359=0,0,MAX(0,B359*(1+'Debt Payoff'!D10/12)-MIN(B359*(1+'Debt Payoff'!D10/12),'Debt Payoff'!E10+'Debt Payoff'!C2)))</f>
        <v>0</v>
      </c>
      <c r="C360" s="18">
        <f>IF(C359=0,0,MAX(0,C359*(1+'Debt Payoff'!D4/12)-MIN(C359*(1+'Debt Payoff'!D4/12),IF(COUNTIF(B359:B359,"&gt;0")=0,'Debt Payoff'!E4+'Debt Payoff'!E10+'Debt Payoff'!C2,'Debt Payoff'!E4))))</f>
        <v>0</v>
      </c>
      <c r="D360" s="18">
        <f>IF(D359=0,0,MAX(0,D359*(1+'Debt Payoff'!D5/12)-MIN(D359*(1+'Debt Payoff'!D5/12),IF(COUNTIF(B359:C359,"&gt;0")=0,'Debt Payoff'!E5+'Debt Payoff'!E10+'Debt Payoff'!E4+'Debt Payoff'!C2,'Debt Payoff'!E5))))</f>
        <v>0</v>
      </c>
      <c r="E360" s="18">
        <f>IF(E359=0,0,MAX(0,E359*(1+'Debt Payoff'!D8/12)-MIN(E359*(1+'Debt Payoff'!D8/12),IF(COUNTIF(B359:D359,"&gt;0")=0,'Debt Payoff'!E8+'Debt Payoff'!E10+'Debt Payoff'!E4+'Debt Payoff'!E5+'Debt Payoff'!C2,'Debt Payoff'!E8))))</f>
        <v>0</v>
      </c>
      <c r="F360" s="18">
        <f>IF(F359=0,0,MAX(0,F359*(1+'Debt Payoff'!D11/12)-MIN(F359*(1+'Debt Payoff'!D11/12),IF(COUNTIF(B359:E359,"&gt;0")=0,'Debt Payoff'!E11+'Debt Payoff'!E10+'Debt Payoff'!E4+'Debt Payoff'!E5+'Debt Payoff'!E8+'Debt Payoff'!C2,'Debt Payoff'!E11))))</f>
        <v>0</v>
      </c>
      <c r="G360" s="18">
        <f>IF(G359=0,0,MAX(0,G359*(1+'Debt Payoff'!D6/12)-MIN(G359*(1+'Debt Payoff'!D6/12),IF(COUNTIF(B359:F359,"&gt;0")=0,'Debt Payoff'!E6+'Debt Payoff'!E10+'Debt Payoff'!E4+'Debt Payoff'!E5+'Debt Payoff'!E8+'Debt Payoff'!E11+'Debt Payoff'!C2,'Debt Payoff'!E6))))</f>
        <v>0</v>
      </c>
      <c r="H360" s="18">
        <f>IF(H359=0,0,MAX(0,H359*(1+'Debt Payoff'!D7/12)-MIN(H359*(1+'Debt Payoff'!D7/12),IF(COUNTIF(B359:G359,"&gt;0")=0,'Debt Payoff'!E7+'Debt Payoff'!E10+'Debt Payoff'!E4+'Debt Payoff'!E5+'Debt Payoff'!E8+'Debt Payoff'!E11+'Debt Payoff'!E6+'Debt Payoff'!C2,'Debt Payoff'!E7))))</f>
        <v>0</v>
      </c>
      <c r="I360" s="18">
        <f>IF(I359=0,0,MAX(0,I359*(1+'Debt Payoff'!D9/12)-MIN(I359*(1+'Debt Payoff'!D9/12),IF(COUNTIF(B359:H359,"&gt;0")=0,'Debt Payoff'!E9+'Debt Payoff'!E10+'Debt Payoff'!E4+'Debt Payoff'!E5+'Debt Payoff'!E8+'Debt Payoff'!E11+'Debt Payoff'!E6+'Debt Payoff'!E7+'Debt Payoff'!C2,'Debt Payoff'!E9))))</f>
        <v>0</v>
      </c>
      <c r="J360" s="18">
        <f>IF(B359=0,0,B359*'Debt Payoff'!D10/12)</f>
        <v>0</v>
      </c>
      <c r="K360" s="18">
        <f>IF(C359=0,0,C359*'Debt Payoff'!D4/12)</f>
        <v>0</v>
      </c>
      <c r="L360" s="18">
        <f>IF(D359=0,0,D359*'Debt Payoff'!D5/12)</f>
        <v>0</v>
      </c>
      <c r="M360" s="18">
        <f>IF(E359=0,0,E359*'Debt Payoff'!D8/12)</f>
        <v>0</v>
      </c>
      <c r="N360" s="18">
        <f>IF(F359=0,0,F359*'Debt Payoff'!D11/12)</f>
        <v>0</v>
      </c>
      <c r="O360" s="18">
        <f>IF(G359=0,0,G359*'Debt Payoff'!D6/12)</f>
        <v>0</v>
      </c>
      <c r="P360" s="18">
        <f>IF(H359=0,0,H359*'Debt Payoff'!D7/12)</f>
        <v>0</v>
      </c>
      <c r="Q360" s="18">
        <f>IF(I359=0,0,I359*'Debt Payoff'!D9/12)</f>
        <v>0</v>
      </c>
    </row>
    <row r="361" spans="1:17" x14ac:dyDescent="0.25">
      <c r="A361">
        <v>359</v>
      </c>
      <c r="B361" s="18">
        <f>IF(B360=0,0,MAX(0,B360*(1+'Debt Payoff'!D10/12)-MIN(B360*(1+'Debt Payoff'!D10/12),'Debt Payoff'!E10+'Debt Payoff'!C2)))</f>
        <v>0</v>
      </c>
      <c r="C361" s="18">
        <f>IF(C360=0,0,MAX(0,C360*(1+'Debt Payoff'!D4/12)-MIN(C360*(1+'Debt Payoff'!D4/12),IF(COUNTIF(B360:B360,"&gt;0")=0,'Debt Payoff'!E4+'Debt Payoff'!E10+'Debt Payoff'!C2,'Debt Payoff'!E4))))</f>
        <v>0</v>
      </c>
      <c r="D361" s="18">
        <f>IF(D360=0,0,MAX(0,D360*(1+'Debt Payoff'!D5/12)-MIN(D360*(1+'Debt Payoff'!D5/12),IF(COUNTIF(B360:C360,"&gt;0")=0,'Debt Payoff'!E5+'Debt Payoff'!E10+'Debt Payoff'!E4+'Debt Payoff'!C2,'Debt Payoff'!E5))))</f>
        <v>0</v>
      </c>
      <c r="E361" s="18">
        <f>IF(E360=0,0,MAX(0,E360*(1+'Debt Payoff'!D8/12)-MIN(E360*(1+'Debt Payoff'!D8/12),IF(COUNTIF(B360:D360,"&gt;0")=0,'Debt Payoff'!E8+'Debt Payoff'!E10+'Debt Payoff'!E4+'Debt Payoff'!E5+'Debt Payoff'!C2,'Debt Payoff'!E8))))</f>
        <v>0</v>
      </c>
      <c r="F361" s="18">
        <f>IF(F360=0,0,MAX(0,F360*(1+'Debt Payoff'!D11/12)-MIN(F360*(1+'Debt Payoff'!D11/12),IF(COUNTIF(B360:E360,"&gt;0")=0,'Debt Payoff'!E11+'Debt Payoff'!E10+'Debt Payoff'!E4+'Debt Payoff'!E5+'Debt Payoff'!E8+'Debt Payoff'!C2,'Debt Payoff'!E11))))</f>
        <v>0</v>
      </c>
      <c r="G361" s="18">
        <f>IF(G360=0,0,MAX(0,G360*(1+'Debt Payoff'!D6/12)-MIN(G360*(1+'Debt Payoff'!D6/12),IF(COUNTIF(B360:F360,"&gt;0")=0,'Debt Payoff'!E6+'Debt Payoff'!E10+'Debt Payoff'!E4+'Debt Payoff'!E5+'Debt Payoff'!E8+'Debt Payoff'!E11+'Debt Payoff'!C2,'Debt Payoff'!E6))))</f>
        <v>0</v>
      </c>
      <c r="H361" s="18">
        <f>IF(H360=0,0,MAX(0,H360*(1+'Debt Payoff'!D7/12)-MIN(H360*(1+'Debt Payoff'!D7/12),IF(COUNTIF(B360:G360,"&gt;0")=0,'Debt Payoff'!E7+'Debt Payoff'!E10+'Debt Payoff'!E4+'Debt Payoff'!E5+'Debt Payoff'!E8+'Debt Payoff'!E11+'Debt Payoff'!E6+'Debt Payoff'!C2,'Debt Payoff'!E7))))</f>
        <v>0</v>
      </c>
      <c r="I361" s="18">
        <f>IF(I360=0,0,MAX(0,I360*(1+'Debt Payoff'!D9/12)-MIN(I360*(1+'Debt Payoff'!D9/12),IF(COUNTIF(B360:H360,"&gt;0")=0,'Debt Payoff'!E9+'Debt Payoff'!E10+'Debt Payoff'!E4+'Debt Payoff'!E5+'Debt Payoff'!E8+'Debt Payoff'!E11+'Debt Payoff'!E6+'Debt Payoff'!E7+'Debt Payoff'!C2,'Debt Payoff'!E9))))</f>
        <v>0</v>
      </c>
      <c r="J361" s="18">
        <f>IF(B360=0,0,B360*'Debt Payoff'!D10/12)</f>
        <v>0</v>
      </c>
      <c r="K361" s="18">
        <f>IF(C360=0,0,C360*'Debt Payoff'!D4/12)</f>
        <v>0</v>
      </c>
      <c r="L361" s="18">
        <f>IF(D360=0,0,D360*'Debt Payoff'!D5/12)</f>
        <v>0</v>
      </c>
      <c r="M361" s="18">
        <f>IF(E360=0,0,E360*'Debt Payoff'!D8/12)</f>
        <v>0</v>
      </c>
      <c r="N361" s="18">
        <f>IF(F360=0,0,F360*'Debt Payoff'!D11/12)</f>
        <v>0</v>
      </c>
      <c r="O361" s="18">
        <f>IF(G360=0,0,G360*'Debt Payoff'!D6/12)</f>
        <v>0</v>
      </c>
      <c r="P361" s="18">
        <f>IF(H360=0,0,H360*'Debt Payoff'!D7/12)</f>
        <v>0</v>
      </c>
      <c r="Q361" s="18">
        <f>IF(I360=0,0,I360*'Debt Payoff'!D9/12)</f>
        <v>0</v>
      </c>
    </row>
    <row r="362" spans="1:17" x14ac:dyDescent="0.25">
      <c r="A362">
        <v>360</v>
      </c>
      <c r="B362" s="18">
        <f>IF(B361=0,0,MAX(0,B361*(1+'Debt Payoff'!D10/12)-MIN(B361*(1+'Debt Payoff'!D10/12),'Debt Payoff'!E10+'Debt Payoff'!C2)))</f>
        <v>0</v>
      </c>
      <c r="C362" s="18">
        <f>IF(C361=0,0,MAX(0,C361*(1+'Debt Payoff'!D4/12)-MIN(C361*(1+'Debt Payoff'!D4/12),IF(COUNTIF(B361:B361,"&gt;0")=0,'Debt Payoff'!E4+'Debt Payoff'!E10+'Debt Payoff'!C2,'Debt Payoff'!E4))))</f>
        <v>0</v>
      </c>
      <c r="D362" s="18">
        <f>IF(D361=0,0,MAX(0,D361*(1+'Debt Payoff'!D5/12)-MIN(D361*(1+'Debt Payoff'!D5/12),IF(COUNTIF(B361:C361,"&gt;0")=0,'Debt Payoff'!E5+'Debt Payoff'!E10+'Debt Payoff'!E4+'Debt Payoff'!C2,'Debt Payoff'!E5))))</f>
        <v>0</v>
      </c>
      <c r="E362" s="18">
        <f>IF(E361=0,0,MAX(0,E361*(1+'Debt Payoff'!D8/12)-MIN(E361*(1+'Debt Payoff'!D8/12),IF(COUNTIF(B361:D361,"&gt;0")=0,'Debt Payoff'!E8+'Debt Payoff'!E10+'Debt Payoff'!E4+'Debt Payoff'!E5+'Debt Payoff'!C2,'Debt Payoff'!E8))))</f>
        <v>0</v>
      </c>
      <c r="F362" s="18">
        <f>IF(F361=0,0,MAX(0,F361*(1+'Debt Payoff'!D11/12)-MIN(F361*(1+'Debt Payoff'!D11/12),IF(COUNTIF(B361:E361,"&gt;0")=0,'Debt Payoff'!E11+'Debt Payoff'!E10+'Debt Payoff'!E4+'Debt Payoff'!E5+'Debt Payoff'!E8+'Debt Payoff'!C2,'Debt Payoff'!E11))))</f>
        <v>0</v>
      </c>
      <c r="G362" s="18">
        <f>IF(G361=0,0,MAX(0,G361*(1+'Debt Payoff'!D6/12)-MIN(G361*(1+'Debt Payoff'!D6/12),IF(COUNTIF(B361:F361,"&gt;0")=0,'Debt Payoff'!E6+'Debt Payoff'!E10+'Debt Payoff'!E4+'Debt Payoff'!E5+'Debt Payoff'!E8+'Debt Payoff'!E11+'Debt Payoff'!C2,'Debt Payoff'!E6))))</f>
        <v>0</v>
      </c>
      <c r="H362" s="18">
        <f>IF(H361=0,0,MAX(0,H361*(1+'Debt Payoff'!D7/12)-MIN(H361*(1+'Debt Payoff'!D7/12),IF(COUNTIF(B361:G361,"&gt;0")=0,'Debt Payoff'!E7+'Debt Payoff'!E10+'Debt Payoff'!E4+'Debt Payoff'!E5+'Debt Payoff'!E8+'Debt Payoff'!E11+'Debt Payoff'!E6+'Debt Payoff'!C2,'Debt Payoff'!E7))))</f>
        <v>0</v>
      </c>
      <c r="I362" s="18">
        <f>IF(I361=0,0,MAX(0,I361*(1+'Debt Payoff'!D9/12)-MIN(I361*(1+'Debt Payoff'!D9/12),IF(COUNTIF(B361:H361,"&gt;0")=0,'Debt Payoff'!E9+'Debt Payoff'!E10+'Debt Payoff'!E4+'Debt Payoff'!E5+'Debt Payoff'!E8+'Debt Payoff'!E11+'Debt Payoff'!E6+'Debt Payoff'!E7+'Debt Payoff'!C2,'Debt Payoff'!E9))))</f>
        <v>0</v>
      </c>
      <c r="J362" s="18">
        <f>IF(B361=0,0,B361*'Debt Payoff'!D10/12)</f>
        <v>0</v>
      </c>
      <c r="K362" s="18">
        <f>IF(C361=0,0,C361*'Debt Payoff'!D4/12)</f>
        <v>0</v>
      </c>
      <c r="L362" s="18">
        <f>IF(D361=0,0,D361*'Debt Payoff'!D5/12)</f>
        <v>0</v>
      </c>
      <c r="M362" s="18">
        <f>IF(E361=0,0,E361*'Debt Payoff'!D8/12)</f>
        <v>0</v>
      </c>
      <c r="N362" s="18">
        <f>IF(F361=0,0,F361*'Debt Payoff'!D11/12)</f>
        <v>0</v>
      </c>
      <c r="O362" s="18">
        <f>IF(G361=0,0,G361*'Debt Payoff'!D6/12)</f>
        <v>0</v>
      </c>
      <c r="P362" s="18">
        <f>IF(H361=0,0,H361*'Debt Payoff'!D7/12)</f>
        <v>0</v>
      </c>
      <c r="Q362" s="18">
        <f>IF(I361=0,0,I361*'Debt Payoff'!D9/12)</f>
        <v>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492D"/>
  </sheetPr>
  <dimension ref="A1:Q362"/>
  <sheetFormatPr defaultRowHeight="15" outlineLevelRow="0" outlineLevelCol="0" x14ac:dyDescent="55"/>
  <cols>
    <col min="1" max="1" width="8" customWidth="1"/>
    <col min="2" max="9" width="14" customWidth="1"/>
    <col min="10" max="17" width="12" customWidth="1"/>
  </cols>
  <sheetData>
    <row r="1" spans="1:17" x14ac:dyDescent="0.25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t="s">
        <v>49</v>
      </c>
      <c r="K1" t="s">
        <v>50</v>
      </c>
      <c r="L1" t="s">
        <v>51</v>
      </c>
      <c r="M1" t="s">
        <v>52</v>
      </c>
      <c r="N1" t="s">
        <v>53</v>
      </c>
      <c r="O1" t="s">
        <v>54</v>
      </c>
      <c r="P1" t="s">
        <v>55</v>
      </c>
      <c r="Q1" t="s">
        <v>56</v>
      </c>
    </row>
    <row r="2" spans="1:17" x14ac:dyDescent="0.25">
      <c r="A2">
        <v>0</v>
      </c>
      <c r="B2" s="18">
        <f>'Debt Payoff'!C10</f>
        <v>0</v>
      </c>
      <c r="C2" s="18">
        <f>'Debt Payoff'!C9</f>
        <v>0</v>
      </c>
      <c r="D2" s="18">
        <f>'Debt Payoff'!C5</f>
        <v>0</v>
      </c>
      <c r="E2" s="18">
        <f>'Debt Payoff'!C8</f>
        <v>0</v>
      </c>
      <c r="F2" s="18">
        <f>'Debt Payoff'!C4</f>
        <v>0</v>
      </c>
      <c r="G2" s="18">
        <f>'Debt Payoff'!C11</f>
        <v>0</v>
      </c>
      <c r="H2" s="18">
        <f>'Debt Payoff'!C6</f>
        <v>0</v>
      </c>
      <c r="I2" s="18">
        <f>'Debt Payoff'!C7</f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</row>
    <row r="3" spans="1:17" x14ac:dyDescent="0.25">
      <c r="A3">
        <v>1</v>
      </c>
      <c r="B3" s="18">
        <f>IF(B2=0,0,MAX(0,B2*(1+'Debt Payoff'!D10/12)-MIN(B2*(1+'Debt Payoff'!D10/12),'Debt Payoff'!E10+'Debt Payoff'!C2)))</f>
        <v>0</v>
      </c>
      <c r="C3" s="18">
        <f>IF(C2=0,0,MAX(0,C2*(1+'Debt Payoff'!D9/12)-MIN(C2*(1+'Debt Payoff'!D9/12),IF(COUNTIF(B2:B2,"&gt;0")=0,'Debt Payoff'!E9+'Debt Payoff'!E10+'Debt Payoff'!C2,'Debt Payoff'!E9))))</f>
        <v>0</v>
      </c>
      <c r="D3" s="18">
        <f>IF(D2=0,0,MAX(0,D2*(1+'Debt Payoff'!D5/12)-MIN(D2*(1+'Debt Payoff'!D5/12),IF(COUNTIF(B2:C2,"&gt;0")=0,'Debt Payoff'!E5+'Debt Payoff'!E10+'Debt Payoff'!E9+'Debt Payoff'!C2,'Debt Payoff'!E5))))</f>
        <v>0</v>
      </c>
      <c r="E3" s="18">
        <f>IF(E2=0,0,MAX(0,E2*(1+'Debt Payoff'!D8/12)-MIN(E2*(1+'Debt Payoff'!D8/12),IF(COUNTIF(B2:D2,"&gt;0")=0,'Debt Payoff'!E8+'Debt Payoff'!E10+'Debt Payoff'!E9+'Debt Payoff'!E5+'Debt Payoff'!C2,'Debt Payoff'!E8))))</f>
        <v>0</v>
      </c>
      <c r="F3" s="18">
        <f>IF(F2=0,0,MAX(0,F2*(1+'Debt Payoff'!D4/12)-MIN(F2*(1+'Debt Payoff'!D4/12),IF(COUNTIF(B2:E2,"&gt;0")=0,'Debt Payoff'!E4+'Debt Payoff'!E10+'Debt Payoff'!E9+'Debt Payoff'!E5+'Debt Payoff'!E8+'Debt Payoff'!C2,'Debt Payoff'!E4))))</f>
        <v>0</v>
      </c>
      <c r="G3" s="18">
        <f>IF(G2=0,0,MAX(0,G2*(1+'Debt Payoff'!D11/12)-MIN(G2*(1+'Debt Payoff'!D11/12),IF(COUNTIF(B2:F2,"&gt;0")=0,'Debt Payoff'!E11+'Debt Payoff'!E10+'Debt Payoff'!E9+'Debt Payoff'!E5+'Debt Payoff'!E8+'Debt Payoff'!E4+'Debt Payoff'!C2,'Debt Payoff'!E11))))</f>
        <v>0</v>
      </c>
      <c r="H3" s="18">
        <f>IF(H2=0,0,MAX(0,H2*(1+'Debt Payoff'!D6/12)-MIN(H2*(1+'Debt Payoff'!D6/12),IF(COUNTIF(B2:G2,"&gt;0")=0,'Debt Payoff'!E6+'Debt Payoff'!E10+'Debt Payoff'!E9+'Debt Payoff'!E5+'Debt Payoff'!E8+'Debt Payoff'!E4+'Debt Payoff'!E11+'Debt Payoff'!C2,'Debt Payoff'!E6))))</f>
        <v>0</v>
      </c>
      <c r="I3" s="18">
        <f>IF(I2=0,0,MAX(0,I2*(1+'Debt Payoff'!D7/12)-MIN(I2*(1+'Debt Payoff'!D7/12),IF(COUNTIF(B2:H2,"&gt;0")=0,'Debt Payoff'!E7+'Debt Payoff'!E10+'Debt Payoff'!E9+'Debt Payoff'!E5+'Debt Payoff'!E8+'Debt Payoff'!E4+'Debt Payoff'!E11+'Debt Payoff'!E6+'Debt Payoff'!C2,'Debt Payoff'!E7))))</f>
        <v>0</v>
      </c>
      <c r="J3" s="18">
        <f>IF(B2=0,0,B2*'Debt Payoff'!D10/12)</f>
        <v>0</v>
      </c>
      <c r="K3" s="18">
        <f>IF(C2=0,0,C2*'Debt Payoff'!D9/12)</f>
        <v>0</v>
      </c>
      <c r="L3" s="18">
        <f>IF(D2=0,0,D2*'Debt Payoff'!D5/12)</f>
        <v>0</v>
      </c>
      <c r="M3" s="18">
        <f>IF(E2=0,0,E2*'Debt Payoff'!D8/12)</f>
        <v>0</v>
      </c>
      <c r="N3" s="18">
        <f>IF(F2=0,0,F2*'Debt Payoff'!D4/12)</f>
        <v>0</v>
      </c>
      <c r="O3" s="18">
        <f>IF(G2=0,0,G2*'Debt Payoff'!D11/12)</f>
        <v>0</v>
      </c>
      <c r="P3" s="18">
        <f>IF(H2=0,0,H2*'Debt Payoff'!D6/12)</f>
        <v>0</v>
      </c>
      <c r="Q3" s="18">
        <f>IF(I2=0,0,I2*'Debt Payoff'!D7/12)</f>
        <v>0</v>
      </c>
    </row>
    <row r="4" spans="1:17" x14ac:dyDescent="0.25">
      <c r="A4">
        <v>2</v>
      </c>
      <c r="B4" s="18">
        <f>IF(B3=0,0,MAX(0,B3*(1+'Debt Payoff'!D10/12)-MIN(B3*(1+'Debt Payoff'!D10/12),'Debt Payoff'!E10+'Debt Payoff'!C2)))</f>
        <v>0</v>
      </c>
      <c r="C4" s="18">
        <f>IF(C3=0,0,MAX(0,C3*(1+'Debt Payoff'!D9/12)-MIN(C3*(1+'Debt Payoff'!D9/12),IF(COUNTIF(B3:B3,"&gt;0")=0,'Debt Payoff'!E9+'Debt Payoff'!E10+'Debt Payoff'!C2,'Debt Payoff'!E9))))</f>
        <v>0</v>
      </c>
      <c r="D4" s="18">
        <f>IF(D3=0,0,MAX(0,D3*(1+'Debt Payoff'!D5/12)-MIN(D3*(1+'Debt Payoff'!D5/12),IF(COUNTIF(B3:C3,"&gt;0")=0,'Debt Payoff'!E5+'Debt Payoff'!E10+'Debt Payoff'!E9+'Debt Payoff'!C2,'Debt Payoff'!E5))))</f>
        <v>0</v>
      </c>
      <c r="E4" s="18">
        <f>IF(E3=0,0,MAX(0,E3*(1+'Debt Payoff'!D8/12)-MIN(E3*(1+'Debt Payoff'!D8/12),IF(COUNTIF(B3:D3,"&gt;0")=0,'Debt Payoff'!E8+'Debt Payoff'!E10+'Debt Payoff'!E9+'Debt Payoff'!E5+'Debt Payoff'!C2,'Debt Payoff'!E8))))</f>
        <v>0</v>
      </c>
      <c r="F4" s="18">
        <f>IF(F3=0,0,MAX(0,F3*(1+'Debt Payoff'!D4/12)-MIN(F3*(1+'Debt Payoff'!D4/12),IF(COUNTIF(B3:E3,"&gt;0")=0,'Debt Payoff'!E4+'Debt Payoff'!E10+'Debt Payoff'!E9+'Debt Payoff'!E5+'Debt Payoff'!E8+'Debt Payoff'!C2,'Debt Payoff'!E4))))</f>
        <v>0</v>
      </c>
      <c r="G4" s="18">
        <f>IF(G3=0,0,MAX(0,G3*(1+'Debt Payoff'!D11/12)-MIN(G3*(1+'Debt Payoff'!D11/12),IF(COUNTIF(B3:F3,"&gt;0")=0,'Debt Payoff'!E11+'Debt Payoff'!E10+'Debt Payoff'!E9+'Debt Payoff'!E5+'Debt Payoff'!E8+'Debt Payoff'!E4+'Debt Payoff'!C2,'Debt Payoff'!E11))))</f>
        <v>0</v>
      </c>
      <c r="H4" s="18">
        <f>IF(H3=0,0,MAX(0,H3*(1+'Debt Payoff'!D6/12)-MIN(H3*(1+'Debt Payoff'!D6/12),IF(COUNTIF(B3:G3,"&gt;0")=0,'Debt Payoff'!E6+'Debt Payoff'!E10+'Debt Payoff'!E9+'Debt Payoff'!E5+'Debt Payoff'!E8+'Debt Payoff'!E4+'Debt Payoff'!E11+'Debt Payoff'!C2,'Debt Payoff'!E6))))</f>
        <v>0</v>
      </c>
      <c r="I4" s="18">
        <f>IF(I3=0,0,MAX(0,I3*(1+'Debt Payoff'!D7/12)-MIN(I3*(1+'Debt Payoff'!D7/12),IF(COUNTIF(B3:H3,"&gt;0")=0,'Debt Payoff'!E7+'Debt Payoff'!E10+'Debt Payoff'!E9+'Debt Payoff'!E5+'Debt Payoff'!E8+'Debt Payoff'!E4+'Debt Payoff'!E11+'Debt Payoff'!E6+'Debt Payoff'!C2,'Debt Payoff'!E7))))</f>
        <v>0</v>
      </c>
      <c r="J4" s="18">
        <f>IF(B3=0,0,B3*'Debt Payoff'!D10/12)</f>
        <v>0</v>
      </c>
      <c r="K4" s="18">
        <f>IF(C3=0,0,C3*'Debt Payoff'!D9/12)</f>
        <v>0</v>
      </c>
      <c r="L4" s="18">
        <f>IF(D3=0,0,D3*'Debt Payoff'!D5/12)</f>
        <v>0</v>
      </c>
      <c r="M4" s="18">
        <f>IF(E3=0,0,E3*'Debt Payoff'!D8/12)</f>
        <v>0</v>
      </c>
      <c r="N4" s="18">
        <f>IF(F3=0,0,F3*'Debt Payoff'!D4/12)</f>
        <v>0</v>
      </c>
      <c r="O4" s="18">
        <f>IF(G3=0,0,G3*'Debt Payoff'!D11/12)</f>
        <v>0</v>
      </c>
      <c r="P4" s="18">
        <f>IF(H3=0,0,H3*'Debt Payoff'!D6/12)</f>
        <v>0</v>
      </c>
      <c r="Q4" s="18">
        <f>IF(I3=0,0,I3*'Debt Payoff'!D7/12)</f>
        <v>0</v>
      </c>
    </row>
    <row r="5" spans="1:17" x14ac:dyDescent="0.25">
      <c r="A5">
        <v>3</v>
      </c>
      <c r="B5" s="18">
        <f>IF(B4=0,0,MAX(0,B4*(1+'Debt Payoff'!D10/12)-MIN(B4*(1+'Debt Payoff'!D10/12),'Debt Payoff'!E10+'Debt Payoff'!C2)))</f>
        <v>0</v>
      </c>
      <c r="C5" s="18">
        <f>IF(C4=0,0,MAX(0,C4*(1+'Debt Payoff'!D9/12)-MIN(C4*(1+'Debt Payoff'!D9/12),IF(COUNTIF(B4:B4,"&gt;0")=0,'Debt Payoff'!E9+'Debt Payoff'!E10+'Debt Payoff'!C2,'Debt Payoff'!E9))))</f>
        <v>0</v>
      </c>
      <c r="D5" s="18">
        <f>IF(D4=0,0,MAX(0,D4*(1+'Debt Payoff'!D5/12)-MIN(D4*(1+'Debt Payoff'!D5/12),IF(COUNTIF(B4:C4,"&gt;0")=0,'Debt Payoff'!E5+'Debt Payoff'!E10+'Debt Payoff'!E9+'Debt Payoff'!C2,'Debt Payoff'!E5))))</f>
        <v>0</v>
      </c>
      <c r="E5" s="18">
        <f>IF(E4=0,0,MAX(0,E4*(1+'Debt Payoff'!D8/12)-MIN(E4*(1+'Debt Payoff'!D8/12),IF(COUNTIF(B4:D4,"&gt;0")=0,'Debt Payoff'!E8+'Debt Payoff'!E10+'Debt Payoff'!E9+'Debt Payoff'!E5+'Debt Payoff'!C2,'Debt Payoff'!E8))))</f>
        <v>0</v>
      </c>
      <c r="F5" s="18">
        <f>IF(F4=0,0,MAX(0,F4*(1+'Debt Payoff'!D4/12)-MIN(F4*(1+'Debt Payoff'!D4/12),IF(COUNTIF(B4:E4,"&gt;0")=0,'Debt Payoff'!E4+'Debt Payoff'!E10+'Debt Payoff'!E9+'Debt Payoff'!E5+'Debt Payoff'!E8+'Debt Payoff'!C2,'Debt Payoff'!E4))))</f>
        <v>0</v>
      </c>
      <c r="G5" s="18">
        <f>IF(G4=0,0,MAX(0,G4*(1+'Debt Payoff'!D11/12)-MIN(G4*(1+'Debt Payoff'!D11/12),IF(COUNTIF(B4:F4,"&gt;0")=0,'Debt Payoff'!E11+'Debt Payoff'!E10+'Debt Payoff'!E9+'Debt Payoff'!E5+'Debt Payoff'!E8+'Debt Payoff'!E4+'Debt Payoff'!C2,'Debt Payoff'!E11))))</f>
        <v>0</v>
      </c>
      <c r="H5" s="18">
        <f>IF(H4=0,0,MAX(0,H4*(1+'Debt Payoff'!D6/12)-MIN(H4*(1+'Debt Payoff'!D6/12),IF(COUNTIF(B4:G4,"&gt;0")=0,'Debt Payoff'!E6+'Debt Payoff'!E10+'Debt Payoff'!E9+'Debt Payoff'!E5+'Debt Payoff'!E8+'Debt Payoff'!E4+'Debt Payoff'!E11+'Debt Payoff'!C2,'Debt Payoff'!E6))))</f>
        <v>0</v>
      </c>
      <c r="I5" s="18">
        <f>IF(I4=0,0,MAX(0,I4*(1+'Debt Payoff'!D7/12)-MIN(I4*(1+'Debt Payoff'!D7/12),IF(COUNTIF(B4:H4,"&gt;0")=0,'Debt Payoff'!E7+'Debt Payoff'!E10+'Debt Payoff'!E9+'Debt Payoff'!E5+'Debt Payoff'!E8+'Debt Payoff'!E4+'Debt Payoff'!E11+'Debt Payoff'!E6+'Debt Payoff'!C2,'Debt Payoff'!E7))))</f>
        <v>0</v>
      </c>
      <c r="J5" s="18">
        <f>IF(B4=0,0,B4*'Debt Payoff'!D10/12)</f>
        <v>0</v>
      </c>
      <c r="K5" s="18">
        <f>IF(C4=0,0,C4*'Debt Payoff'!D9/12)</f>
        <v>0</v>
      </c>
      <c r="L5" s="18">
        <f>IF(D4=0,0,D4*'Debt Payoff'!D5/12)</f>
        <v>0</v>
      </c>
      <c r="M5" s="18">
        <f>IF(E4=0,0,E4*'Debt Payoff'!D8/12)</f>
        <v>0</v>
      </c>
      <c r="N5" s="18">
        <f>IF(F4=0,0,F4*'Debt Payoff'!D4/12)</f>
        <v>0</v>
      </c>
      <c r="O5" s="18">
        <f>IF(G4=0,0,G4*'Debt Payoff'!D11/12)</f>
        <v>0</v>
      </c>
      <c r="P5" s="18">
        <f>IF(H4=0,0,H4*'Debt Payoff'!D6/12)</f>
        <v>0</v>
      </c>
      <c r="Q5" s="18">
        <f>IF(I4=0,0,I4*'Debt Payoff'!D7/12)</f>
        <v>0</v>
      </c>
    </row>
    <row r="6" spans="1:17" x14ac:dyDescent="0.25">
      <c r="A6">
        <v>4</v>
      </c>
      <c r="B6" s="18">
        <f>IF(B5=0,0,MAX(0,B5*(1+'Debt Payoff'!D10/12)-MIN(B5*(1+'Debt Payoff'!D10/12),'Debt Payoff'!E10+'Debt Payoff'!C2)))</f>
        <v>0</v>
      </c>
      <c r="C6" s="18">
        <f>IF(C5=0,0,MAX(0,C5*(1+'Debt Payoff'!D9/12)-MIN(C5*(1+'Debt Payoff'!D9/12),IF(COUNTIF(B5:B5,"&gt;0")=0,'Debt Payoff'!E9+'Debt Payoff'!E10+'Debt Payoff'!C2,'Debt Payoff'!E9))))</f>
        <v>0</v>
      </c>
      <c r="D6" s="18">
        <f>IF(D5=0,0,MAX(0,D5*(1+'Debt Payoff'!D5/12)-MIN(D5*(1+'Debt Payoff'!D5/12),IF(COUNTIF(B5:C5,"&gt;0")=0,'Debt Payoff'!E5+'Debt Payoff'!E10+'Debt Payoff'!E9+'Debt Payoff'!C2,'Debt Payoff'!E5))))</f>
        <v>0</v>
      </c>
      <c r="E6" s="18">
        <f>IF(E5=0,0,MAX(0,E5*(1+'Debt Payoff'!D8/12)-MIN(E5*(1+'Debt Payoff'!D8/12),IF(COUNTIF(B5:D5,"&gt;0")=0,'Debt Payoff'!E8+'Debt Payoff'!E10+'Debt Payoff'!E9+'Debt Payoff'!E5+'Debt Payoff'!C2,'Debt Payoff'!E8))))</f>
        <v>0</v>
      </c>
      <c r="F6" s="18">
        <f>IF(F5=0,0,MAX(0,F5*(1+'Debt Payoff'!D4/12)-MIN(F5*(1+'Debt Payoff'!D4/12),IF(COUNTIF(B5:E5,"&gt;0")=0,'Debt Payoff'!E4+'Debt Payoff'!E10+'Debt Payoff'!E9+'Debt Payoff'!E5+'Debt Payoff'!E8+'Debt Payoff'!C2,'Debt Payoff'!E4))))</f>
        <v>0</v>
      </c>
      <c r="G6" s="18">
        <f>IF(G5=0,0,MAX(0,G5*(1+'Debt Payoff'!D11/12)-MIN(G5*(1+'Debt Payoff'!D11/12),IF(COUNTIF(B5:F5,"&gt;0")=0,'Debt Payoff'!E11+'Debt Payoff'!E10+'Debt Payoff'!E9+'Debt Payoff'!E5+'Debt Payoff'!E8+'Debt Payoff'!E4+'Debt Payoff'!C2,'Debt Payoff'!E11))))</f>
        <v>0</v>
      </c>
      <c r="H6" s="18">
        <f>IF(H5=0,0,MAX(0,H5*(1+'Debt Payoff'!D6/12)-MIN(H5*(1+'Debt Payoff'!D6/12),IF(COUNTIF(B5:G5,"&gt;0")=0,'Debt Payoff'!E6+'Debt Payoff'!E10+'Debt Payoff'!E9+'Debt Payoff'!E5+'Debt Payoff'!E8+'Debt Payoff'!E4+'Debt Payoff'!E11+'Debt Payoff'!C2,'Debt Payoff'!E6))))</f>
        <v>0</v>
      </c>
      <c r="I6" s="18">
        <f>IF(I5=0,0,MAX(0,I5*(1+'Debt Payoff'!D7/12)-MIN(I5*(1+'Debt Payoff'!D7/12),IF(COUNTIF(B5:H5,"&gt;0")=0,'Debt Payoff'!E7+'Debt Payoff'!E10+'Debt Payoff'!E9+'Debt Payoff'!E5+'Debt Payoff'!E8+'Debt Payoff'!E4+'Debt Payoff'!E11+'Debt Payoff'!E6+'Debt Payoff'!C2,'Debt Payoff'!E7))))</f>
        <v>0</v>
      </c>
      <c r="J6" s="18">
        <f>IF(B5=0,0,B5*'Debt Payoff'!D10/12)</f>
        <v>0</v>
      </c>
      <c r="K6" s="18">
        <f>IF(C5=0,0,C5*'Debt Payoff'!D9/12)</f>
        <v>0</v>
      </c>
      <c r="L6" s="18">
        <f>IF(D5=0,0,D5*'Debt Payoff'!D5/12)</f>
        <v>0</v>
      </c>
      <c r="M6" s="18">
        <f>IF(E5=0,0,E5*'Debt Payoff'!D8/12)</f>
        <v>0</v>
      </c>
      <c r="N6" s="18">
        <f>IF(F5=0,0,F5*'Debt Payoff'!D4/12)</f>
        <v>0</v>
      </c>
      <c r="O6" s="18">
        <f>IF(G5=0,0,G5*'Debt Payoff'!D11/12)</f>
        <v>0</v>
      </c>
      <c r="P6" s="18">
        <f>IF(H5=0,0,H5*'Debt Payoff'!D6/12)</f>
        <v>0</v>
      </c>
      <c r="Q6" s="18">
        <f>IF(I5=0,0,I5*'Debt Payoff'!D7/12)</f>
        <v>0</v>
      </c>
    </row>
    <row r="7" spans="1:17" x14ac:dyDescent="0.25">
      <c r="A7">
        <v>5</v>
      </c>
      <c r="B7" s="18">
        <f>IF(B6=0,0,MAX(0,B6*(1+'Debt Payoff'!D10/12)-MIN(B6*(1+'Debt Payoff'!D10/12),'Debt Payoff'!E10+'Debt Payoff'!C2)))</f>
        <v>0</v>
      </c>
      <c r="C7" s="18">
        <f>IF(C6=0,0,MAX(0,C6*(1+'Debt Payoff'!D9/12)-MIN(C6*(1+'Debt Payoff'!D9/12),IF(COUNTIF(B6:B6,"&gt;0")=0,'Debt Payoff'!E9+'Debt Payoff'!E10+'Debt Payoff'!C2,'Debt Payoff'!E9))))</f>
        <v>0</v>
      </c>
      <c r="D7" s="18">
        <f>IF(D6=0,0,MAX(0,D6*(1+'Debt Payoff'!D5/12)-MIN(D6*(1+'Debt Payoff'!D5/12),IF(COUNTIF(B6:C6,"&gt;0")=0,'Debt Payoff'!E5+'Debt Payoff'!E10+'Debt Payoff'!E9+'Debt Payoff'!C2,'Debt Payoff'!E5))))</f>
        <v>0</v>
      </c>
      <c r="E7" s="18">
        <f>IF(E6=0,0,MAX(0,E6*(1+'Debt Payoff'!D8/12)-MIN(E6*(1+'Debt Payoff'!D8/12),IF(COUNTIF(B6:D6,"&gt;0")=0,'Debt Payoff'!E8+'Debt Payoff'!E10+'Debt Payoff'!E9+'Debt Payoff'!E5+'Debt Payoff'!C2,'Debt Payoff'!E8))))</f>
        <v>0</v>
      </c>
      <c r="F7" s="18">
        <f>IF(F6=0,0,MAX(0,F6*(1+'Debt Payoff'!D4/12)-MIN(F6*(1+'Debt Payoff'!D4/12),IF(COUNTIF(B6:E6,"&gt;0")=0,'Debt Payoff'!E4+'Debt Payoff'!E10+'Debt Payoff'!E9+'Debt Payoff'!E5+'Debt Payoff'!E8+'Debt Payoff'!C2,'Debt Payoff'!E4))))</f>
        <v>0</v>
      </c>
      <c r="G7" s="18">
        <f>IF(G6=0,0,MAX(0,G6*(1+'Debt Payoff'!D11/12)-MIN(G6*(1+'Debt Payoff'!D11/12),IF(COUNTIF(B6:F6,"&gt;0")=0,'Debt Payoff'!E11+'Debt Payoff'!E10+'Debt Payoff'!E9+'Debt Payoff'!E5+'Debt Payoff'!E8+'Debt Payoff'!E4+'Debt Payoff'!C2,'Debt Payoff'!E11))))</f>
        <v>0</v>
      </c>
      <c r="H7" s="18">
        <f>IF(H6=0,0,MAX(0,H6*(1+'Debt Payoff'!D6/12)-MIN(H6*(1+'Debt Payoff'!D6/12),IF(COUNTIF(B6:G6,"&gt;0")=0,'Debt Payoff'!E6+'Debt Payoff'!E10+'Debt Payoff'!E9+'Debt Payoff'!E5+'Debt Payoff'!E8+'Debt Payoff'!E4+'Debt Payoff'!E11+'Debt Payoff'!C2,'Debt Payoff'!E6))))</f>
        <v>0</v>
      </c>
      <c r="I7" s="18">
        <f>IF(I6=0,0,MAX(0,I6*(1+'Debt Payoff'!D7/12)-MIN(I6*(1+'Debt Payoff'!D7/12),IF(COUNTIF(B6:H6,"&gt;0")=0,'Debt Payoff'!E7+'Debt Payoff'!E10+'Debt Payoff'!E9+'Debt Payoff'!E5+'Debt Payoff'!E8+'Debt Payoff'!E4+'Debt Payoff'!E11+'Debt Payoff'!E6+'Debt Payoff'!C2,'Debt Payoff'!E7))))</f>
        <v>0</v>
      </c>
      <c r="J7" s="18">
        <f>IF(B6=0,0,B6*'Debt Payoff'!D10/12)</f>
        <v>0</v>
      </c>
      <c r="K7" s="18">
        <f>IF(C6=0,0,C6*'Debt Payoff'!D9/12)</f>
        <v>0</v>
      </c>
      <c r="L7" s="18">
        <f>IF(D6=0,0,D6*'Debt Payoff'!D5/12)</f>
        <v>0</v>
      </c>
      <c r="M7" s="18">
        <f>IF(E6=0,0,E6*'Debt Payoff'!D8/12)</f>
        <v>0</v>
      </c>
      <c r="N7" s="18">
        <f>IF(F6=0,0,F6*'Debt Payoff'!D4/12)</f>
        <v>0</v>
      </c>
      <c r="O7" s="18">
        <f>IF(G6=0,0,G6*'Debt Payoff'!D11/12)</f>
        <v>0</v>
      </c>
      <c r="P7" s="18">
        <f>IF(H6=0,0,H6*'Debt Payoff'!D6/12)</f>
        <v>0</v>
      </c>
      <c r="Q7" s="18">
        <f>IF(I6=0,0,I6*'Debt Payoff'!D7/12)</f>
        <v>0</v>
      </c>
    </row>
    <row r="8" spans="1:17" x14ac:dyDescent="0.25">
      <c r="A8">
        <v>6</v>
      </c>
      <c r="B8" s="18">
        <f>IF(B7=0,0,MAX(0,B7*(1+'Debt Payoff'!D10/12)-MIN(B7*(1+'Debt Payoff'!D10/12),'Debt Payoff'!E10+'Debt Payoff'!C2)))</f>
        <v>0</v>
      </c>
      <c r="C8" s="18">
        <f>IF(C7=0,0,MAX(0,C7*(1+'Debt Payoff'!D9/12)-MIN(C7*(1+'Debt Payoff'!D9/12),IF(COUNTIF(B7:B7,"&gt;0")=0,'Debt Payoff'!E9+'Debt Payoff'!E10+'Debt Payoff'!C2,'Debt Payoff'!E9))))</f>
        <v>0</v>
      </c>
      <c r="D8" s="18">
        <f>IF(D7=0,0,MAX(0,D7*(1+'Debt Payoff'!D5/12)-MIN(D7*(1+'Debt Payoff'!D5/12),IF(COUNTIF(B7:C7,"&gt;0")=0,'Debt Payoff'!E5+'Debt Payoff'!E10+'Debt Payoff'!E9+'Debt Payoff'!C2,'Debt Payoff'!E5))))</f>
        <v>0</v>
      </c>
      <c r="E8" s="18">
        <f>IF(E7=0,0,MAX(0,E7*(1+'Debt Payoff'!D8/12)-MIN(E7*(1+'Debt Payoff'!D8/12),IF(COUNTIF(B7:D7,"&gt;0")=0,'Debt Payoff'!E8+'Debt Payoff'!E10+'Debt Payoff'!E9+'Debt Payoff'!E5+'Debt Payoff'!C2,'Debt Payoff'!E8))))</f>
        <v>0</v>
      </c>
      <c r="F8" s="18">
        <f>IF(F7=0,0,MAX(0,F7*(1+'Debt Payoff'!D4/12)-MIN(F7*(1+'Debt Payoff'!D4/12),IF(COUNTIF(B7:E7,"&gt;0")=0,'Debt Payoff'!E4+'Debt Payoff'!E10+'Debt Payoff'!E9+'Debt Payoff'!E5+'Debt Payoff'!E8+'Debt Payoff'!C2,'Debt Payoff'!E4))))</f>
        <v>0</v>
      </c>
      <c r="G8" s="18">
        <f>IF(G7=0,0,MAX(0,G7*(1+'Debt Payoff'!D11/12)-MIN(G7*(1+'Debt Payoff'!D11/12),IF(COUNTIF(B7:F7,"&gt;0")=0,'Debt Payoff'!E11+'Debt Payoff'!E10+'Debt Payoff'!E9+'Debt Payoff'!E5+'Debt Payoff'!E8+'Debt Payoff'!E4+'Debt Payoff'!C2,'Debt Payoff'!E11))))</f>
        <v>0</v>
      </c>
      <c r="H8" s="18">
        <f>IF(H7=0,0,MAX(0,H7*(1+'Debt Payoff'!D6/12)-MIN(H7*(1+'Debt Payoff'!D6/12),IF(COUNTIF(B7:G7,"&gt;0")=0,'Debt Payoff'!E6+'Debt Payoff'!E10+'Debt Payoff'!E9+'Debt Payoff'!E5+'Debt Payoff'!E8+'Debt Payoff'!E4+'Debt Payoff'!E11+'Debt Payoff'!C2,'Debt Payoff'!E6))))</f>
        <v>0</v>
      </c>
      <c r="I8" s="18">
        <f>IF(I7=0,0,MAX(0,I7*(1+'Debt Payoff'!D7/12)-MIN(I7*(1+'Debt Payoff'!D7/12),IF(COUNTIF(B7:H7,"&gt;0")=0,'Debt Payoff'!E7+'Debt Payoff'!E10+'Debt Payoff'!E9+'Debt Payoff'!E5+'Debt Payoff'!E8+'Debt Payoff'!E4+'Debt Payoff'!E11+'Debt Payoff'!E6+'Debt Payoff'!C2,'Debt Payoff'!E7))))</f>
        <v>0</v>
      </c>
      <c r="J8" s="18">
        <f>IF(B7=0,0,B7*'Debt Payoff'!D10/12)</f>
        <v>0</v>
      </c>
      <c r="K8" s="18">
        <f>IF(C7=0,0,C7*'Debt Payoff'!D9/12)</f>
        <v>0</v>
      </c>
      <c r="L8" s="18">
        <f>IF(D7=0,0,D7*'Debt Payoff'!D5/12)</f>
        <v>0</v>
      </c>
      <c r="M8" s="18">
        <f>IF(E7=0,0,E7*'Debt Payoff'!D8/12)</f>
        <v>0</v>
      </c>
      <c r="N8" s="18">
        <f>IF(F7=0,0,F7*'Debt Payoff'!D4/12)</f>
        <v>0</v>
      </c>
      <c r="O8" s="18">
        <f>IF(G7=0,0,G7*'Debt Payoff'!D11/12)</f>
        <v>0</v>
      </c>
      <c r="P8" s="18">
        <f>IF(H7=0,0,H7*'Debt Payoff'!D6/12)</f>
        <v>0</v>
      </c>
      <c r="Q8" s="18">
        <f>IF(I7=0,0,I7*'Debt Payoff'!D7/12)</f>
        <v>0</v>
      </c>
    </row>
    <row r="9" spans="1:17" x14ac:dyDescent="0.25">
      <c r="A9">
        <v>7</v>
      </c>
      <c r="B9" s="18">
        <f>IF(B8=0,0,MAX(0,B8*(1+'Debt Payoff'!D10/12)-MIN(B8*(1+'Debt Payoff'!D10/12),'Debt Payoff'!E10+'Debt Payoff'!C2)))</f>
        <v>0</v>
      </c>
      <c r="C9" s="18">
        <f>IF(C8=0,0,MAX(0,C8*(1+'Debt Payoff'!D9/12)-MIN(C8*(1+'Debt Payoff'!D9/12),IF(COUNTIF(B8:B8,"&gt;0")=0,'Debt Payoff'!E9+'Debt Payoff'!E10+'Debt Payoff'!C2,'Debt Payoff'!E9))))</f>
        <v>0</v>
      </c>
      <c r="D9" s="18">
        <f>IF(D8=0,0,MAX(0,D8*(1+'Debt Payoff'!D5/12)-MIN(D8*(1+'Debt Payoff'!D5/12),IF(COUNTIF(B8:C8,"&gt;0")=0,'Debt Payoff'!E5+'Debt Payoff'!E10+'Debt Payoff'!E9+'Debt Payoff'!C2,'Debt Payoff'!E5))))</f>
        <v>0</v>
      </c>
      <c r="E9" s="18">
        <f>IF(E8=0,0,MAX(0,E8*(1+'Debt Payoff'!D8/12)-MIN(E8*(1+'Debt Payoff'!D8/12),IF(COUNTIF(B8:D8,"&gt;0")=0,'Debt Payoff'!E8+'Debt Payoff'!E10+'Debt Payoff'!E9+'Debt Payoff'!E5+'Debt Payoff'!C2,'Debt Payoff'!E8))))</f>
        <v>0</v>
      </c>
      <c r="F9" s="18">
        <f>IF(F8=0,0,MAX(0,F8*(1+'Debt Payoff'!D4/12)-MIN(F8*(1+'Debt Payoff'!D4/12),IF(COUNTIF(B8:E8,"&gt;0")=0,'Debt Payoff'!E4+'Debt Payoff'!E10+'Debt Payoff'!E9+'Debt Payoff'!E5+'Debt Payoff'!E8+'Debt Payoff'!C2,'Debt Payoff'!E4))))</f>
        <v>0</v>
      </c>
      <c r="G9" s="18">
        <f>IF(G8=0,0,MAX(0,G8*(1+'Debt Payoff'!D11/12)-MIN(G8*(1+'Debt Payoff'!D11/12),IF(COUNTIF(B8:F8,"&gt;0")=0,'Debt Payoff'!E11+'Debt Payoff'!E10+'Debt Payoff'!E9+'Debt Payoff'!E5+'Debt Payoff'!E8+'Debt Payoff'!E4+'Debt Payoff'!C2,'Debt Payoff'!E11))))</f>
        <v>0</v>
      </c>
      <c r="H9" s="18">
        <f>IF(H8=0,0,MAX(0,H8*(1+'Debt Payoff'!D6/12)-MIN(H8*(1+'Debt Payoff'!D6/12),IF(COUNTIF(B8:G8,"&gt;0")=0,'Debt Payoff'!E6+'Debt Payoff'!E10+'Debt Payoff'!E9+'Debt Payoff'!E5+'Debt Payoff'!E8+'Debt Payoff'!E4+'Debt Payoff'!E11+'Debt Payoff'!C2,'Debt Payoff'!E6))))</f>
        <v>0</v>
      </c>
      <c r="I9" s="18">
        <f>IF(I8=0,0,MAX(0,I8*(1+'Debt Payoff'!D7/12)-MIN(I8*(1+'Debt Payoff'!D7/12),IF(COUNTIF(B8:H8,"&gt;0")=0,'Debt Payoff'!E7+'Debt Payoff'!E10+'Debt Payoff'!E9+'Debt Payoff'!E5+'Debt Payoff'!E8+'Debt Payoff'!E4+'Debt Payoff'!E11+'Debt Payoff'!E6+'Debt Payoff'!C2,'Debt Payoff'!E7))))</f>
        <v>0</v>
      </c>
      <c r="J9" s="18">
        <f>IF(B8=0,0,B8*'Debt Payoff'!D10/12)</f>
        <v>0</v>
      </c>
      <c r="K9" s="18">
        <f>IF(C8=0,0,C8*'Debt Payoff'!D9/12)</f>
        <v>0</v>
      </c>
      <c r="L9" s="18">
        <f>IF(D8=0,0,D8*'Debt Payoff'!D5/12)</f>
        <v>0</v>
      </c>
      <c r="M9" s="18">
        <f>IF(E8=0,0,E8*'Debt Payoff'!D8/12)</f>
        <v>0</v>
      </c>
      <c r="N9" s="18">
        <f>IF(F8=0,0,F8*'Debt Payoff'!D4/12)</f>
        <v>0</v>
      </c>
      <c r="O9" s="18">
        <f>IF(G8=0,0,G8*'Debt Payoff'!D11/12)</f>
        <v>0</v>
      </c>
      <c r="P9" s="18">
        <f>IF(H8=0,0,H8*'Debt Payoff'!D6/12)</f>
        <v>0</v>
      </c>
      <c r="Q9" s="18">
        <f>IF(I8=0,0,I8*'Debt Payoff'!D7/12)</f>
        <v>0</v>
      </c>
    </row>
    <row r="10" spans="1:17" x14ac:dyDescent="0.25">
      <c r="A10">
        <v>8</v>
      </c>
      <c r="B10" s="18">
        <f>IF(B9=0,0,MAX(0,B9*(1+'Debt Payoff'!D10/12)-MIN(B9*(1+'Debt Payoff'!D10/12),'Debt Payoff'!E10+'Debt Payoff'!C2)))</f>
        <v>0</v>
      </c>
      <c r="C10" s="18">
        <f>IF(C9=0,0,MAX(0,C9*(1+'Debt Payoff'!D9/12)-MIN(C9*(1+'Debt Payoff'!D9/12),IF(COUNTIF(B9:B9,"&gt;0")=0,'Debt Payoff'!E9+'Debt Payoff'!E10+'Debt Payoff'!C2,'Debt Payoff'!E9))))</f>
        <v>0</v>
      </c>
      <c r="D10" s="18">
        <f>IF(D9=0,0,MAX(0,D9*(1+'Debt Payoff'!D5/12)-MIN(D9*(1+'Debt Payoff'!D5/12),IF(COUNTIF(B9:C9,"&gt;0")=0,'Debt Payoff'!E5+'Debt Payoff'!E10+'Debt Payoff'!E9+'Debt Payoff'!C2,'Debt Payoff'!E5))))</f>
        <v>0</v>
      </c>
      <c r="E10" s="18">
        <f>IF(E9=0,0,MAX(0,E9*(1+'Debt Payoff'!D8/12)-MIN(E9*(1+'Debt Payoff'!D8/12),IF(COUNTIF(B9:D9,"&gt;0")=0,'Debt Payoff'!E8+'Debt Payoff'!E10+'Debt Payoff'!E9+'Debt Payoff'!E5+'Debt Payoff'!C2,'Debt Payoff'!E8))))</f>
        <v>0</v>
      </c>
      <c r="F10" s="18">
        <f>IF(F9=0,0,MAX(0,F9*(1+'Debt Payoff'!D4/12)-MIN(F9*(1+'Debt Payoff'!D4/12),IF(COUNTIF(B9:E9,"&gt;0")=0,'Debt Payoff'!E4+'Debt Payoff'!E10+'Debt Payoff'!E9+'Debt Payoff'!E5+'Debt Payoff'!E8+'Debt Payoff'!C2,'Debt Payoff'!E4))))</f>
        <v>0</v>
      </c>
      <c r="G10" s="18">
        <f>IF(G9=0,0,MAX(0,G9*(1+'Debt Payoff'!D11/12)-MIN(G9*(1+'Debt Payoff'!D11/12),IF(COUNTIF(B9:F9,"&gt;0")=0,'Debt Payoff'!E11+'Debt Payoff'!E10+'Debt Payoff'!E9+'Debt Payoff'!E5+'Debt Payoff'!E8+'Debt Payoff'!E4+'Debt Payoff'!C2,'Debt Payoff'!E11))))</f>
        <v>0</v>
      </c>
      <c r="H10" s="18">
        <f>IF(H9=0,0,MAX(0,H9*(1+'Debt Payoff'!D6/12)-MIN(H9*(1+'Debt Payoff'!D6/12),IF(COUNTIF(B9:G9,"&gt;0")=0,'Debt Payoff'!E6+'Debt Payoff'!E10+'Debt Payoff'!E9+'Debt Payoff'!E5+'Debt Payoff'!E8+'Debt Payoff'!E4+'Debt Payoff'!E11+'Debt Payoff'!C2,'Debt Payoff'!E6))))</f>
        <v>0</v>
      </c>
      <c r="I10" s="18">
        <f>IF(I9=0,0,MAX(0,I9*(1+'Debt Payoff'!D7/12)-MIN(I9*(1+'Debt Payoff'!D7/12),IF(COUNTIF(B9:H9,"&gt;0")=0,'Debt Payoff'!E7+'Debt Payoff'!E10+'Debt Payoff'!E9+'Debt Payoff'!E5+'Debt Payoff'!E8+'Debt Payoff'!E4+'Debt Payoff'!E11+'Debt Payoff'!E6+'Debt Payoff'!C2,'Debt Payoff'!E7))))</f>
        <v>0</v>
      </c>
      <c r="J10" s="18">
        <f>IF(B9=0,0,B9*'Debt Payoff'!D10/12)</f>
        <v>0</v>
      </c>
      <c r="K10" s="18">
        <f>IF(C9=0,0,C9*'Debt Payoff'!D9/12)</f>
        <v>0</v>
      </c>
      <c r="L10" s="18">
        <f>IF(D9=0,0,D9*'Debt Payoff'!D5/12)</f>
        <v>0</v>
      </c>
      <c r="M10" s="18">
        <f>IF(E9=0,0,E9*'Debt Payoff'!D8/12)</f>
        <v>0</v>
      </c>
      <c r="N10" s="18">
        <f>IF(F9=0,0,F9*'Debt Payoff'!D4/12)</f>
        <v>0</v>
      </c>
      <c r="O10" s="18">
        <f>IF(G9=0,0,G9*'Debt Payoff'!D11/12)</f>
        <v>0</v>
      </c>
      <c r="P10" s="18">
        <f>IF(H9=0,0,H9*'Debt Payoff'!D6/12)</f>
        <v>0</v>
      </c>
      <c r="Q10" s="18">
        <f>IF(I9=0,0,I9*'Debt Payoff'!D7/12)</f>
        <v>0</v>
      </c>
    </row>
    <row r="11" spans="1:17" x14ac:dyDescent="0.25">
      <c r="A11">
        <v>9</v>
      </c>
      <c r="B11" s="18">
        <f>IF(B10=0,0,MAX(0,B10*(1+'Debt Payoff'!D10/12)-MIN(B10*(1+'Debt Payoff'!D10/12),'Debt Payoff'!E10+'Debt Payoff'!C2)))</f>
        <v>0</v>
      </c>
      <c r="C11" s="18">
        <f>IF(C10=0,0,MAX(0,C10*(1+'Debt Payoff'!D9/12)-MIN(C10*(1+'Debt Payoff'!D9/12),IF(COUNTIF(B10:B10,"&gt;0")=0,'Debt Payoff'!E9+'Debt Payoff'!E10+'Debt Payoff'!C2,'Debt Payoff'!E9))))</f>
        <v>0</v>
      </c>
      <c r="D11" s="18">
        <f>IF(D10=0,0,MAX(0,D10*(1+'Debt Payoff'!D5/12)-MIN(D10*(1+'Debt Payoff'!D5/12),IF(COUNTIF(B10:C10,"&gt;0")=0,'Debt Payoff'!E5+'Debt Payoff'!E10+'Debt Payoff'!E9+'Debt Payoff'!C2,'Debt Payoff'!E5))))</f>
        <v>0</v>
      </c>
      <c r="E11" s="18">
        <f>IF(E10=0,0,MAX(0,E10*(1+'Debt Payoff'!D8/12)-MIN(E10*(1+'Debt Payoff'!D8/12),IF(COUNTIF(B10:D10,"&gt;0")=0,'Debt Payoff'!E8+'Debt Payoff'!E10+'Debt Payoff'!E9+'Debt Payoff'!E5+'Debt Payoff'!C2,'Debt Payoff'!E8))))</f>
        <v>0</v>
      </c>
      <c r="F11" s="18">
        <f>IF(F10=0,0,MAX(0,F10*(1+'Debt Payoff'!D4/12)-MIN(F10*(1+'Debt Payoff'!D4/12),IF(COUNTIF(B10:E10,"&gt;0")=0,'Debt Payoff'!E4+'Debt Payoff'!E10+'Debt Payoff'!E9+'Debt Payoff'!E5+'Debt Payoff'!E8+'Debt Payoff'!C2,'Debt Payoff'!E4))))</f>
        <v>0</v>
      </c>
      <c r="G11" s="18">
        <f>IF(G10=0,0,MAX(0,G10*(1+'Debt Payoff'!D11/12)-MIN(G10*(1+'Debt Payoff'!D11/12),IF(COUNTIF(B10:F10,"&gt;0")=0,'Debt Payoff'!E11+'Debt Payoff'!E10+'Debt Payoff'!E9+'Debt Payoff'!E5+'Debt Payoff'!E8+'Debt Payoff'!E4+'Debt Payoff'!C2,'Debt Payoff'!E11))))</f>
        <v>0</v>
      </c>
      <c r="H11" s="18">
        <f>IF(H10=0,0,MAX(0,H10*(1+'Debt Payoff'!D6/12)-MIN(H10*(1+'Debt Payoff'!D6/12),IF(COUNTIF(B10:G10,"&gt;0")=0,'Debt Payoff'!E6+'Debt Payoff'!E10+'Debt Payoff'!E9+'Debt Payoff'!E5+'Debt Payoff'!E8+'Debt Payoff'!E4+'Debt Payoff'!E11+'Debt Payoff'!C2,'Debt Payoff'!E6))))</f>
        <v>0</v>
      </c>
      <c r="I11" s="18">
        <f>IF(I10=0,0,MAX(0,I10*(1+'Debt Payoff'!D7/12)-MIN(I10*(1+'Debt Payoff'!D7/12),IF(COUNTIF(B10:H10,"&gt;0")=0,'Debt Payoff'!E7+'Debt Payoff'!E10+'Debt Payoff'!E9+'Debt Payoff'!E5+'Debt Payoff'!E8+'Debt Payoff'!E4+'Debt Payoff'!E11+'Debt Payoff'!E6+'Debt Payoff'!C2,'Debt Payoff'!E7))))</f>
        <v>0</v>
      </c>
      <c r="J11" s="18">
        <f>IF(B10=0,0,B10*'Debt Payoff'!D10/12)</f>
        <v>0</v>
      </c>
      <c r="K11" s="18">
        <f>IF(C10=0,0,C10*'Debt Payoff'!D9/12)</f>
        <v>0</v>
      </c>
      <c r="L11" s="18">
        <f>IF(D10=0,0,D10*'Debt Payoff'!D5/12)</f>
        <v>0</v>
      </c>
      <c r="M11" s="18">
        <f>IF(E10=0,0,E10*'Debt Payoff'!D8/12)</f>
        <v>0</v>
      </c>
      <c r="N11" s="18">
        <f>IF(F10=0,0,F10*'Debt Payoff'!D4/12)</f>
        <v>0</v>
      </c>
      <c r="O11" s="18">
        <f>IF(G10=0,0,G10*'Debt Payoff'!D11/12)</f>
        <v>0</v>
      </c>
      <c r="P11" s="18">
        <f>IF(H10=0,0,H10*'Debt Payoff'!D6/12)</f>
        <v>0</v>
      </c>
      <c r="Q11" s="18">
        <f>IF(I10=0,0,I10*'Debt Payoff'!D7/12)</f>
        <v>0</v>
      </c>
    </row>
    <row r="12" spans="1:17" x14ac:dyDescent="0.25">
      <c r="A12">
        <v>10</v>
      </c>
      <c r="B12" s="18">
        <f>IF(B11=0,0,MAX(0,B11*(1+'Debt Payoff'!D10/12)-MIN(B11*(1+'Debt Payoff'!D10/12),'Debt Payoff'!E10+'Debt Payoff'!C2)))</f>
        <v>0</v>
      </c>
      <c r="C12" s="18">
        <f>IF(C11=0,0,MAX(0,C11*(1+'Debt Payoff'!D9/12)-MIN(C11*(1+'Debt Payoff'!D9/12),IF(COUNTIF(B11:B11,"&gt;0")=0,'Debt Payoff'!E9+'Debt Payoff'!E10+'Debt Payoff'!C2,'Debt Payoff'!E9))))</f>
        <v>0</v>
      </c>
      <c r="D12" s="18">
        <f>IF(D11=0,0,MAX(0,D11*(1+'Debt Payoff'!D5/12)-MIN(D11*(1+'Debt Payoff'!D5/12),IF(COUNTIF(B11:C11,"&gt;0")=0,'Debt Payoff'!E5+'Debt Payoff'!E10+'Debt Payoff'!E9+'Debt Payoff'!C2,'Debt Payoff'!E5))))</f>
        <v>0</v>
      </c>
      <c r="E12" s="18">
        <f>IF(E11=0,0,MAX(0,E11*(1+'Debt Payoff'!D8/12)-MIN(E11*(1+'Debt Payoff'!D8/12),IF(COUNTIF(B11:D11,"&gt;0")=0,'Debt Payoff'!E8+'Debt Payoff'!E10+'Debt Payoff'!E9+'Debt Payoff'!E5+'Debt Payoff'!C2,'Debt Payoff'!E8))))</f>
        <v>0</v>
      </c>
      <c r="F12" s="18">
        <f>IF(F11=0,0,MAX(0,F11*(1+'Debt Payoff'!D4/12)-MIN(F11*(1+'Debt Payoff'!D4/12),IF(COUNTIF(B11:E11,"&gt;0")=0,'Debt Payoff'!E4+'Debt Payoff'!E10+'Debt Payoff'!E9+'Debt Payoff'!E5+'Debt Payoff'!E8+'Debt Payoff'!C2,'Debt Payoff'!E4))))</f>
        <v>0</v>
      </c>
      <c r="G12" s="18">
        <f>IF(G11=0,0,MAX(0,G11*(1+'Debt Payoff'!D11/12)-MIN(G11*(1+'Debt Payoff'!D11/12),IF(COUNTIF(B11:F11,"&gt;0")=0,'Debt Payoff'!E11+'Debt Payoff'!E10+'Debt Payoff'!E9+'Debt Payoff'!E5+'Debt Payoff'!E8+'Debt Payoff'!E4+'Debt Payoff'!C2,'Debt Payoff'!E11))))</f>
        <v>0</v>
      </c>
      <c r="H12" s="18">
        <f>IF(H11=0,0,MAX(0,H11*(1+'Debt Payoff'!D6/12)-MIN(H11*(1+'Debt Payoff'!D6/12),IF(COUNTIF(B11:G11,"&gt;0")=0,'Debt Payoff'!E6+'Debt Payoff'!E10+'Debt Payoff'!E9+'Debt Payoff'!E5+'Debt Payoff'!E8+'Debt Payoff'!E4+'Debt Payoff'!E11+'Debt Payoff'!C2,'Debt Payoff'!E6))))</f>
        <v>0</v>
      </c>
      <c r="I12" s="18">
        <f>IF(I11=0,0,MAX(0,I11*(1+'Debt Payoff'!D7/12)-MIN(I11*(1+'Debt Payoff'!D7/12),IF(COUNTIF(B11:H11,"&gt;0")=0,'Debt Payoff'!E7+'Debt Payoff'!E10+'Debt Payoff'!E9+'Debt Payoff'!E5+'Debt Payoff'!E8+'Debt Payoff'!E4+'Debt Payoff'!E11+'Debt Payoff'!E6+'Debt Payoff'!C2,'Debt Payoff'!E7))))</f>
        <v>0</v>
      </c>
      <c r="J12" s="18">
        <f>IF(B11=0,0,B11*'Debt Payoff'!D10/12)</f>
        <v>0</v>
      </c>
      <c r="K12" s="18">
        <f>IF(C11=0,0,C11*'Debt Payoff'!D9/12)</f>
        <v>0</v>
      </c>
      <c r="L12" s="18">
        <f>IF(D11=0,0,D11*'Debt Payoff'!D5/12)</f>
        <v>0</v>
      </c>
      <c r="M12" s="18">
        <f>IF(E11=0,0,E11*'Debt Payoff'!D8/12)</f>
        <v>0</v>
      </c>
      <c r="N12" s="18">
        <f>IF(F11=0,0,F11*'Debt Payoff'!D4/12)</f>
        <v>0</v>
      </c>
      <c r="O12" s="18">
        <f>IF(G11=0,0,G11*'Debt Payoff'!D11/12)</f>
        <v>0</v>
      </c>
      <c r="P12" s="18">
        <f>IF(H11=0,0,H11*'Debt Payoff'!D6/12)</f>
        <v>0</v>
      </c>
      <c r="Q12" s="18">
        <f>IF(I11=0,0,I11*'Debt Payoff'!D7/12)</f>
        <v>0</v>
      </c>
    </row>
    <row r="13" spans="1:17" x14ac:dyDescent="0.25">
      <c r="A13">
        <v>11</v>
      </c>
      <c r="B13" s="18">
        <f>IF(B12=0,0,MAX(0,B12*(1+'Debt Payoff'!D10/12)-MIN(B12*(1+'Debt Payoff'!D10/12),'Debt Payoff'!E10+'Debt Payoff'!C2)))</f>
        <v>0</v>
      </c>
      <c r="C13" s="18">
        <f>IF(C12=0,0,MAX(0,C12*(1+'Debt Payoff'!D9/12)-MIN(C12*(1+'Debt Payoff'!D9/12),IF(COUNTIF(B12:B12,"&gt;0")=0,'Debt Payoff'!E9+'Debt Payoff'!E10+'Debt Payoff'!C2,'Debt Payoff'!E9))))</f>
        <v>0</v>
      </c>
      <c r="D13" s="18">
        <f>IF(D12=0,0,MAX(0,D12*(1+'Debt Payoff'!D5/12)-MIN(D12*(1+'Debt Payoff'!D5/12),IF(COUNTIF(B12:C12,"&gt;0")=0,'Debt Payoff'!E5+'Debt Payoff'!E10+'Debt Payoff'!E9+'Debt Payoff'!C2,'Debt Payoff'!E5))))</f>
        <v>0</v>
      </c>
      <c r="E13" s="18">
        <f>IF(E12=0,0,MAX(0,E12*(1+'Debt Payoff'!D8/12)-MIN(E12*(1+'Debt Payoff'!D8/12),IF(COUNTIF(B12:D12,"&gt;0")=0,'Debt Payoff'!E8+'Debt Payoff'!E10+'Debt Payoff'!E9+'Debt Payoff'!E5+'Debt Payoff'!C2,'Debt Payoff'!E8))))</f>
        <v>0</v>
      </c>
      <c r="F13" s="18">
        <f>IF(F12=0,0,MAX(0,F12*(1+'Debt Payoff'!D4/12)-MIN(F12*(1+'Debt Payoff'!D4/12),IF(COUNTIF(B12:E12,"&gt;0")=0,'Debt Payoff'!E4+'Debt Payoff'!E10+'Debt Payoff'!E9+'Debt Payoff'!E5+'Debt Payoff'!E8+'Debt Payoff'!C2,'Debt Payoff'!E4))))</f>
        <v>0</v>
      </c>
      <c r="G13" s="18">
        <f>IF(G12=0,0,MAX(0,G12*(1+'Debt Payoff'!D11/12)-MIN(G12*(1+'Debt Payoff'!D11/12),IF(COUNTIF(B12:F12,"&gt;0")=0,'Debt Payoff'!E11+'Debt Payoff'!E10+'Debt Payoff'!E9+'Debt Payoff'!E5+'Debt Payoff'!E8+'Debt Payoff'!E4+'Debt Payoff'!C2,'Debt Payoff'!E11))))</f>
        <v>0</v>
      </c>
      <c r="H13" s="18">
        <f>IF(H12=0,0,MAX(0,H12*(1+'Debt Payoff'!D6/12)-MIN(H12*(1+'Debt Payoff'!D6/12),IF(COUNTIF(B12:G12,"&gt;0")=0,'Debt Payoff'!E6+'Debt Payoff'!E10+'Debt Payoff'!E9+'Debt Payoff'!E5+'Debt Payoff'!E8+'Debt Payoff'!E4+'Debt Payoff'!E11+'Debt Payoff'!C2,'Debt Payoff'!E6))))</f>
        <v>0</v>
      </c>
      <c r="I13" s="18">
        <f>IF(I12=0,0,MAX(0,I12*(1+'Debt Payoff'!D7/12)-MIN(I12*(1+'Debt Payoff'!D7/12),IF(COUNTIF(B12:H12,"&gt;0")=0,'Debt Payoff'!E7+'Debt Payoff'!E10+'Debt Payoff'!E9+'Debt Payoff'!E5+'Debt Payoff'!E8+'Debt Payoff'!E4+'Debt Payoff'!E11+'Debt Payoff'!E6+'Debt Payoff'!C2,'Debt Payoff'!E7))))</f>
        <v>0</v>
      </c>
      <c r="J13" s="18">
        <f>IF(B12=0,0,B12*'Debt Payoff'!D10/12)</f>
        <v>0</v>
      </c>
      <c r="K13" s="18">
        <f>IF(C12=0,0,C12*'Debt Payoff'!D9/12)</f>
        <v>0</v>
      </c>
      <c r="L13" s="18">
        <f>IF(D12=0,0,D12*'Debt Payoff'!D5/12)</f>
        <v>0</v>
      </c>
      <c r="M13" s="18">
        <f>IF(E12=0,0,E12*'Debt Payoff'!D8/12)</f>
        <v>0</v>
      </c>
      <c r="N13" s="18">
        <f>IF(F12=0,0,F12*'Debt Payoff'!D4/12)</f>
        <v>0</v>
      </c>
      <c r="O13" s="18">
        <f>IF(G12=0,0,G12*'Debt Payoff'!D11/12)</f>
        <v>0</v>
      </c>
      <c r="P13" s="18">
        <f>IF(H12=0,0,H12*'Debt Payoff'!D6/12)</f>
        <v>0</v>
      </c>
      <c r="Q13" s="18">
        <f>IF(I12=0,0,I12*'Debt Payoff'!D7/12)</f>
        <v>0</v>
      </c>
    </row>
    <row r="14" spans="1:17" x14ac:dyDescent="0.25">
      <c r="A14">
        <v>12</v>
      </c>
      <c r="B14" s="18">
        <f>IF(B13=0,0,MAX(0,B13*(1+'Debt Payoff'!D10/12)-MIN(B13*(1+'Debt Payoff'!D10/12),'Debt Payoff'!E10+'Debt Payoff'!C2)))</f>
        <v>0</v>
      </c>
      <c r="C14" s="18">
        <f>IF(C13=0,0,MAX(0,C13*(1+'Debt Payoff'!D9/12)-MIN(C13*(1+'Debt Payoff'!D9/12),IF(COUNTIF(B13:B13,"&gt;0")=0,'Debt Payoff'!E9+'Debt Payoff'!E10+'Debt Payoff'!C2,'Debt Payoff'!E9))))</f>
        <v>0</v>
      </c>
      <c r="D14" s="18">
        <f>IF(D13=0,0,MAX(0,D13*(1+'Debt Payoff'!D5/12)-MIN(D13*(1+'Debt Payoff'!D5/12),IF(COUNTIF(B13:C13,"&gt;0")=0,'Debt Payoff'!E5+'Debt Payoff'!E10+'Debt Payoff'!E9+'Debt Payoff'!C2,'Debt Payoff'!E5))))</f>
        <v>0</v>
      </c>
      <c r="E14" s="18">
        <f>IF(E13=0,0,MAX(0,E13*(1+'Debt Payoff'!D8/12)-MIN(E13*(1+'Debt Payoff'!D8/12),IF(COUNTIF(B13:D13,"&gt;0")=0,'Debt Payoff'!E8+'Debt Payoff'!E10+'Debt Payoff'!E9+'Debt Payoff'!E5+'Debt Payoff'!C2,'Debt Payoff'!E8))))</f>
        <v>0</v>
      </c>
      <c r="F14" s="18">
        <f>IF(F13=0,0,MAX(0,F13*(1+'Debt Payoff'!D4/12)-MIN(F13*(1+'Debt Payoff'!D4/12),IF(COUNTIF(B13:E13,"&gt;0")=0,'Debt Payoff'!E4+'Debt Payoff'!E10+'Debt Payoff'!E9+'Debt Payoff'!E5+'Debt Payoff'!E8+'Debt Payoff'!C2,'Debt Payoff'!E4))))</f>
        <v>0</v>
      </c>
      <c r="G14" s="18">
        <f>IF(G13=0,0,MAX(0,G13*(1+'Debt Payoff'!D11/12)-MIN(G13*(1+'Debt Payoff'!D11/12),IF(COUNTIF(B13:F13,"&gt;0")=0,'Debt Payoff'!E11+'Debt Payoff'!E10+'Debt Payoff'!E9+'Debt Payoff'!E5+'Debt Payoff'!E8+'Debt Payoff'!E4+'Debt Payoff'!C2,'Debt Payoff'!E11))))</f>
        <v>0</v>
      </c>
      <c r="H14" s="18">
        <f>IF(H13=0,0,MAX(0,H13*(1+'Debt Payoff'!D6/12)-MIN(H13*(1+'Debt Payoff'!D6/12),IF(COUNTIF(B13:G13,"&gt;0")=0,'Debt Payoff'!E6+'Debt Payoff'!E10+'Debt Payoff'!E9+'Debt Payoff'!E5+'Debt Payoff'!E8+'Debt Payoff'!E4+'Debt Payoff'!E11+'Debt Payoff'!C2,'Debt Payoff'!E6))))</f>
        <v>0</v>
      </c>
      <c r="I14" s="18">
        <f>IF(I13=0,0,MAX(0,I13*(1+'Debt Payoff'!D7/12)-MIN(I13*(1+'Debt Payoff'!D7/12),IF(COUNTIF(B13:H13,"&gt;0")=0,'Debt Payoff'!E7+'Debt Payoff'!E10+'Debt Payoff'!E9+'Debt Payoff'!E5+'Debt Payoff'!E8+'Debt Payoff'!E4+'Debt Payoff'!E11+'Debt Payoff'!E6+'Debt Payoff'!C2,'Debt Payoff'!E7))))</f>
        <v>0</v>
      </c>
      <c r="J14" s="18">
        <f>IF(B13=0,0,B13*'Debt Payoff'!D10/12)</f>
        <v>0</v>
      </c>
      <c r="K14" s="18">
        <f>IF(C13=0,0,C13*'Debt Payoff'!D9/12)</f>
        <v>0</v>
      </c>
      <c r="L14" s="18">
        <f>IF(D13=0,0,D13*'Debt Payoff'!D5/12)</f>
        <v>0</v>
      </c>
      <c r="M14" s="18">
        <f>IF(E13=0,0,E13*'Debt Payoff'!D8/12)</f>
        <v>0</v>
      </c>
      <c r="N14" s="18">
        <f>IF(F13=0,0,F13*'Debt Payoff'!D4/12)</f>
        <v>0</v>
      </c>
      <c r="O14" s="18">
        <f>IF(G13=0,0,G13*'Debt Payoff'!D11/12)</f>
        <v>0</v>
      </c>
      <c r="P14" s="18">
        <f>IF(H13=0,0,H13*'Debt Payoff'!D6/12)</f>
        <v>0</v>
      </c>
      <c r="Q14" s="18">
        <f>IF(I13=0,0,I13*'Debt Payoff'!D7/12)</f>
        <v>0</v>
      </c>
    </row>
    <row r="15" spans="1:17" x14ac:dyDescent="0.25">
      <c r="A15">
        <v>13</v>
      </c>
      <c r="B15" s="18">
        <f>IF(B14=0,0,MAX(0,B14*(1+'Debt Payoff'!D10/12)-MIN(B14*(1+'Debt Payoff'!D10/12),'Debt Payoff'!E10+'Debt Payoff'!C2)))</f>
        <v>0</v>
      </c>
      <c r="C15" s="18">
        <f>IF(C14=0,0,MAX(0,C14*(1+'Debt Payoff'!D9/12)-MIN(C14*(1+'Debt Payoff'!D9/12),IF(COUNTIF(B14:B14,"&gt;0")=0,'Debt Payoff'!E9+'Debt Payoff'!E10+'Debt Payoff'!C2,'Debt Payoff'!E9))))</f>
        <v>0</v>
      </c>
      <c r="D15" s="18">
        <f>IF(D14=0,0,MAX(0,D14*(1+'Debt Payoff'!D5/12)-MIN(D14*(1+'Debt Payoff'!D5/12),IF(COUNTIF(B14:C14,"&gt;0")=0,'Debt Payoff'!E5+'Debt Payoff'!E10+'Debt Payoff'!E9+'Debt Payoff'!C2,'Debt Payoff'!E5))))</f>
        <v>0</v>
      </c>
      <c r="E15" s="18">
        <f>IF(E14=0,0,MAX(0,E14*(1+'Debt Payoff'!D8/12)-MIN(E14*(1+'Debt Payoff'!D8/12),IF(COUNTIF(B14:D14,"&gt;0")=0,'Debt Payoff'!E8+'Debt Payoff'!E10+'Debt Payoff'!E9+'Debt Payoff'!E5+'Debt Payoff'!C2,'Debt Payoff'!E8))))</f>
        <v>0</v>
      </c>
      <c r="F15" s="18">
        <f>IF(F14=0,0,MAX(0,F14*(1+'Debt Payoff'!D4/12)-MIN(F14*(1+'Debt Payoff'!D4/12),IF(COUNTIF(B14:E14,"&gt;0")=0,'Debt Payoff'!E4+'Debt Payoff'!E10+'Debt Payoff'!E9+'Debt Payoff'!E5+'Debt Payoff'!E8+'Debt Payoff'!C2,'Debt Payoff'!E4))))</f>
        <v>0</v>
      </c>
      <c r="G15" s="18">
        <f>IF(G14=0,0,MAX(0,G14*(1+'Debt Payoff'!D11/12)-MIN(G14*(1+'Debt Payoff'!D11/12),IF(COUNTIF(B14:F14,"&gt;0")=0,'Debt Payoff'!E11+'Debt Payoff'!E10+'Debt Payoff'!E9+'Debt Payoff'!E5+'Debt Payoff'!E8+'Debt Payoff'!E4+'Debt Payoff'!C2,'Debt Payoff'!E11))))</f>
        <v>0</v>
      </c>
      <c r="H15" s="18">
        <f>IF(H14=0,0,MAX(0,H14*(1+'Debt Payoff'!D6/12)-MIN(H14*(1+'Debt Payoff'!D6/12),IF(COUNTIF(B14:G14,"&gt;0")=0,'Debt Payoff'!E6+'Debt Payoff'!E10+'Debt Payoff'!E9+'Debt Payoff'!E5+'Debt Payoff'!E8+'Debt Payoff'!E4+'Debt Payoff'!E11+'Debt Payoff'!C2,'Debt Payoff'!E6))))</f>
        <v>0</v>
      </c>
      <c r="I15" s="18">
        <f>IF(I14=0,0,MAX(0,I14*(1+'Debt Payoff'!D7/12)-MIN(I14*(1+'Debt Payoff'!D7/12),IF(COUNTIF(B14:H14,"&gt;0")=0,'Debt Payoff'!E7+'Debt Payoff'!E10+'Debt Payoff'!E9+'Debt Payoff'!E5+'Debt Payoff'!E8+'Debt Payoff'!E4+'Debt Payoff'!E11+'Debt Payoff'!E6+'Debt Payoff'!C2,'Debt Payoff'!E7))))</f>
        <v>0</v>
      </c>
      <c r="J15" s="18">
        <f>IF(B14=0,0,B14*'Debt Payoff'!D10/12)</f>
        <v>0</v>
      </c>
      <c r="K15" s="18">
        <f>IF(C14=0,0,C14*'Debt Payoff'!D9/12)</f>
        <v>0</v>
      </c>
      <c r="L15" s="18">
        <f>IF(D14=0,0,D14*'Debt Payoff'!D5/12)</f>
        <v>0</v>
      </c>
      <c r="M15" s="18">
        <f>IF(E14=0,0,E14*'Debt Payoff'!D8/12)</f>
        <v>0</v>
      </c>
      <c r="N15" s="18">
        <f>IF(F14=0,0,F14*'Debt Payoff'!D4/12)</f>
        <v>0</v>
      </c>
      <c r="O15" s="18">
        <f>IF(G14=0,0,G14*'Debt Payoff'!D11/12)</f>
        <v>0</v>
      </c>
      <c r="P15" s="18">
        <f>IF(H14=0,0,H14*'Debt Payoff'!D6/12)</f>
        <v>0</v>
      </c>
      <c r="Q15" s="18">
        <f>IF(I14=0,0,I14*'Debt Payoff'!D7/12)</f>
        <v>0</v>
      </c>
    </row>
    <row r="16" spans="1:17" x14ac:dyDescent="0.25">
      <c r="A16">
        <v>14</v>
      </c>
      <c r="B16" s="18">
        <f>IF(B15=0,0,MAX(0,B15*(1+'Debt Payoff'!D10/12)-MIN(B15*(1+'Debt Payoff'!D10/12),'Debt Payoff'!E10+'Debt Payoff'!C2)))</f>
        <v>0</v>
      </c>
      <c r="C16" s="18">
        <f>IF(C15=0,0,MAX(0,C15*(1+'Debt Payoff'!D9/12)-MIN(C15*(1+'Debt Payoff'!D9/12),IF(COUNTIF(B15:B15,"&gt;0")=0,'Debt Payoff'!E9+'Debt Payoff'!E10+'Debt Payoff'!C2,'Debt Payoff'!E9))))</f>
        <v>0</v>
      </c>
      <c r="D16" s="18">
        <f>IF(D15=0,0,MAX(0,D15*(1+'Debt Payoff'!D5/12)-MIN(D15*(1+'Debt Payoff'!D5/12),IF(COUNTIF(B15:C15,"&gt;0")=0,'Debt Payoff'!E5+'Debt Payoff'!E10+'Debt Payoff'!E9+'Debt Payoff'!C2,'Debt Payoff'!E5))))</f>
        <v>0</v>
      </c>
      <c r="E16" s="18">
        <f>IF(E15=0,0,MAX(0,E15*(1+'Debt Payoff'!D8/12)-MIN(E15*(1+'Debt Payoff'!D8/12),IF(COUNTIF(B15:D15,"&gt;0")=0,'Debt Payoff'!E8+'Debt Payoff'!E10+'Debt Payoff'!E9+'Debt Payoff'!E5+'Debt Payoff'!C2,'Debt Payoff'!E8))))</f>
        <v>0</v>
      </c>
      <c r="F16" s="18">
        <f>IF(F15=0,0,MAX(0,F15*(1+'Debt Payoff'!D4/12)-MIN(F15*(1+'Debt Payoff'!D4/12),IF(COUNTIF(B15:E15,"&gt;0")=0,'Debt Payoff'!E4+'Debt Payoff'!E10+'Debt Payoff'!E9+'Debt Payoff'!E5+'Debt Payoff'!E8+'Debt Payoff'!C2,'Debt Payoff'!E4))))</f>
        <v>0</v>
      </c>
      <c r="G16" s="18">
        <f>IF(G15=0,0,MAX(0,G15*(1+'Debt Payoff'!D11/12)-MIN(G15*(1+'Debt Payoff'!D11/12),IF(COUNTIF(B15:F15,"&gt;0")=0,'Debt Payoff'!E11+'Debt Payoff'!E10+'Debt Payoff'!E9+'Debt Payoff'!E5+'Debt Payoff'!E8+'Debt Payoff'!E4+'Debt Payoff'!C2,'Debt Payoff'!E11))))</f>
        <v>0</v>
      </c>
      <c r="H16" s="18">
        <f>IF(H15=0,0,MAX(0,H15*(1+'Debt Payoff'!D6/12)-MIN(H15*(1+'Debt Payoff'!D6/12),IF(COUNTIF(B15:G15,"&gt;0")=0,'Debt Payoff'!E6+'Debt Payoff'!E10+'Debt Payoff'!E9+'Debt Payoff'!E5+'Debt Payoff'!E8+'Debt Payoff'!E4+'Debt Payoff'!E11+'Debt Payoff'!C2,'Debt Payoff'!E6))))</f>
        <v>0</v>
      </c>
      <c r="I16" s="18">
        <f>IF(I15=0,0,MAX(0,I15*(1+'Debt Payoff'!D7/12)-MIN(I15*(1+'Debt Payoff'!D7/12),IF(COUNTIF(B15:H15,"&gt;0")=0,'Debt Payoff'!E7+'Debt Payoff'!E10+'Debt Payoff'!E9+'Debt Payoff'!E5+'Debt Payoff'!E8+'Debt Payoff'!E4+'Debt Payoff'!E11+'Debt Payoff'!E6+'Debt Payoff'!C2,'Debt Payoff'!E7))))</f>
        <v>0</v>
      </c>
      <c r="J16" s="18">
        <f>IF(B15=0,0,B15*'Debt Payoff'!D10/12)</f>
        <v>0</v>
      </c>
      <c r="K16" s="18">
        <f>IF(C15=0,0,C15*'Debt Payoff'!D9/12)</f>
        <v>0</v>
      </c>
      <c r="L16" s="18">
        <f>IF(D15=0,0,D15*'Debt Payoff'!D5/12)</f>
        <v>0</v>
      </c>
      <c r="M16" s="18">
        <f>IF(E15=0,0,E15*'Debt Payoff'!D8/12)</f>
        <v>0</v>
      </c>
      <c r="N16" s="18">
        <f>IF(F15=0,0,F15*'Debt Payoff'!D4/12)</f>
        <v>0</v>
      </c>
      <c r="O16" s="18">
        <f>IF(G15=0,0,G15*'Debt Payoff'!D11/12)</f>
        <v>0</v>
      </c>
      <c r="P16" s="18">
        <f>IF(H15=0,0,H15*'Debt Payoff'!D6/12)</f>
        <v>0</v>
      </c>
      <c r="Q16" s="18">
        <f>IF(I15=0,0,I15*'Debt Payoff'!D7/12)</f>
        <v>0</v>
      </c>
    </row>
    <row r="17" spans="1:17" x14ac:dyDescent="0.25">
      <c r="A17">
        <v>15</v>
      </c>
      <c r="B17" s="18">
        <f>IF(B16=0,0,MAX(0,B16*(1+'Debt Payoff'!D10/12)-MIN(B16*(1+'Debt Payoff'!D10/12),'Debt Payoff'!E10+'Debt Payoff'!C2)))</f>
        <v>0</v>
      </c>
      <c r="C17" s="18">
        <f>IF(C16=0,0,MAX(0,C16*(1+'Debt Payoff'!D9/12)-MIN(C16*(1+'Debt Payoff'!D9/12),IF(COUNTIF(B16:B16,"&gt;0")=0,'Debt Payoff'!E9+'Debt Payoff'!E10+'Debt Payoff'!C2,'Debt Payoff'!E9))))</f>
        <v>0</v>
      </c>
      <c r="D17" s="18">
        <f>IF(D16=0,0,MAX(0,D16*(1+'Debt Payoff'!D5/12)-MIN(D16*(1+'Debt Payoff'!D5/12),IF(COUNTIF(B16:C16,"&gt;0")=0,'Debt Payoff'!E5+'Debt Payoff'!E10+'Debt Payoff'!E9+'Debt Payoff'!C2,'Debt Payoff'!E5))))</f>
        <v>0</v>
      </c>
      <c r="E17" s="18">
        <f>IF(E16=0,0,MAX(0,E16*(1+'Debt Payoff'!D8/12)-MIN(E16*(1+'Debt Payoff'!D8/12),IF(COUNTIF(B16:D16,"&gt;0")=0,'Debt Payoff'!E8+'Debt Payoff'!E10+'Debt Payoff'!E9+'Debt Payoff'!E5+'Debt Payoff'!C2,'Debt Payoff'!E8))))</f>
        <v>0</v>
      </c>
      <c r="F17" s="18">
        <f>IF(F16=0,0,MAX(0,F16*(1+'Debt Payoff'!D4/12)-MIN(F16*(1+'Debt Payoff'!D4/12),IF(COUNTIF(B16:E16,"&gt;0")=0,'Debt Payoff'!E4+'Debt Payoff'!E10+'Debt Payoff'!E9+'Debt Payoff'!E5+'Debt Payoff'!E8+'Debt Payoff'!C2,'Debt Payoff'!E4))))</f>
        <v>0</v>
      </c>
      <c r="G17" s="18">
        <f>IF(G16=0,0,MAX(0,G16*(1+'Debt Payoff'!D11/12)-MIN(G16*(1+'Debt Payoff'!D11/12),IF(COUNTIF(B16:F16,"&gt;0")=0,'Debt Payoff'!E11+'Debt Payoff'!E10+'Debt Payoff'!E9+'Debt Payoff'!E5+'Debt Payoff'!E8+'Debt Payoff'!E4+'Debt Payoff'!C2,'Debt Payoff'!E11))))</f>
        <v>0</v>
      </c>
      <c r="H17" s="18">
        <f>IF(H16=0,0,MAX(0,H16*(1+'Debt Payoff'!D6/12)-MIN(H16*(1+'Debt Payoff'!D6/12),IF(COUNTIF(B16:G16,"&gt;0")=0,'Debt Payoff'!E6+'Debt Payoff'!E10+'Debt Payoff'!E9+'Debt Payoff'!E5+'Debt Payoff'!E8+'Debt Payoff'!E4+'Debt Payoff'!E11+'Debt Payoff'!C2,'Debt Payoff'!E6))))</f>
        <v>0</v>
      </c>
      <c r="I17" s="18">
        <f>IF(I16=0,0,MAX(0,I16*(1+'Debt Payoff'!D7/12)-MIN(I16*(1+'Debt Payoff'!D7/12),IF(COUNTIF(B16:H16,"&gt;0")=0,'Debt Payoff'!E7+'Debt Payoff'!E10+'Debt Payoff'!E9+'Debt Payoff'!E5+'Debt Payoff'!E8+'Debt Payoff'!E4+'Debt Payoff'!E11+'Debt Payoff'!E6+'Debt Payoff'!C2,'Debt Payoff'!E7))))</f>
        <v>0</v>
      </c>
      <c r="J17" s="18">
        <f>IF(B16=0,0,B16*'Debt Payoff'!D10/12)</f>
        <v>0</v>
      </c>
      <c r="K17" s="18">
        <f>IF(C16=0,0,C16*'Debt Payoff'!D9/12)</f>
        <v>0</v>
      </c>
      <c r="L17" s="18">
        <f>IF(D16=0,0,D16*'Debt Payoff'!D5/12)</f>
        <v>0</v>
      </c>
      <c r="M17" s="18">
        <f>IF(E16=0,0,E16*'Debt Payoff'!D8/12)</f>
        <v>0</v>
      </c>
      <c r="N17" s="18">
        <f>IF(F16=0,0,F16*'Debt Payoff'!D4/12)</f>
        <v>0</v>
      </c>
      <c r="O17" s="18">
        <f>IF(G16=0,0,G16*'Debt Payoff'!D11/12)</f>
        <v>0</v>
      </c>
      <c r="P17" s="18">
        <f>IF(H16=0,0,H16*'Debt Payoff'!D6/12)</f>
        <v>0</v>
      </c>
      <c r="Q17" s="18">
        <f>IF(I16=0,0,I16*'Debt Payoff'!D7/12)</f>
        <v>0</v>
      </c>
    </row>
    <row r="18" spans="1:17" x14ac:dyDescent="0.25">
      <c r="A18">
        <v>16</v>
      </c>
      <c r="B18" s="18">
        <f>IF(B17=0,0,MAX(0,B17*(1+'Debt Payoff'!D10/12)-MIN(B17*(1+'Debt Payoff'!D10/12),'Debt Payoff'!E10+'Debt Payoff'!C2)))</f>
        <v>0</v>
      </c>
      <c r="C18" s="18">
        <f>IF(C17=0,0,MAX(0,C17*(1+'Debt Payoff'!D9/12)-MIN(C17*(1+'Debt Payoff'!D9/12),IF(COUNTIF(B17:B17,"&gt;0")=0,'Debt Payoff'!E9+'Debt Payoff'!E10+'Debt Payoff'!C2,'Debt Payoff'!E9))))</f>
        <v>0</v>
      </c>
      <c r="D18" s="18">
        <f>IF(D17=0,0,MAX(0,D17*(1+'Debt Payoff'!D5/12)-MIN(D17*(1+'Debt Payoff'!D5/12),IF(COUNTIF(B17:C17,"&gt;0")=0,'Debt Payoff'!E5+'Debt Payoff'!E10+'Debt Payoff'!E9+'Debt Payoff'!C2,'Debt Payoff'!E5))))</f>
        <v>0</v>
      </c>
      <c r="E18" s="18">
        <f>IF(E17=0,0,MAX(0,E17*(1+'Debt Payoff'!D8/12)-MIN(E17*(1+'Debt Payoff'!D8/12),IF(COUNTIF(B17:D17,"&gt;0")=0,'Debt Payoff'!E8+'Debt Payoff'!E10+'Debt Payoff'!E9+'Debt Payoff'!E5+'Debt Payoff'!C2,'Debt Payoff'!E8))))</f>
        <v>0</v>
      </c>
      <c r="F18" s="18">
        <f>IF(F17=0,0,MAX(0,F17*(1+'Debt Payoff'!D4/12)-MIN(F17*(1+'Debt Payoff'!D4/12),IF(COUNTIF(B17:E17,"&gt;0")=0,'Debt Payoff'!E4+'Debt Payoff'!E10+'Debt Payoff'!E9+'Debt Payoff'!E5+'Debt Payoff'!E8+'Debt Payoff'!C2,'Debt Payoff'!E4))))</f>
        <v>0</v>
      </c>
      <c r="G18" s="18">
        <f>IF(G17=0,0,MAX(0,G17*(1+'Debt Payoff'!D11/12)-MIN(G17*(1+'Debt Payoff'!D11/12),IF(COUNTIF(B17:F17,"&gt;0")=0,'Debt Payoff'!E11+'Debt Payoff'!E10+'Debt Payoff'!E9+'Debt Payoff'!E5+'Debt Payoff'!E8+'Debt Payoff'!E4+'Debt Payoff'!C2,'Debt Payoff'!E11))))</f>
        <v>0</v>
      </c>
      <c r="H18" s="18">
        <f>IF(H17=0,0,MAX(0,H17*(1+'Debt Payoff'!D6/12)-MIN(H17*(1+'Debt Payoff'!D6/12),IF(COUNTIF(B17:G17,"&gt;0")=0,'Debt Payoff'!E6+'Debt Payoff'!E10+'Debt Payoff'!E9+'Debt Payoff'!E5+'Debt Payoff'!E8+'Debt Payoff'!E4+'Debt Payoff'!E11+'Debt Payoff'!C2,'Debt Payoff'!E6))))</f>
        <v>0</v>
      </c>
      <c r="I18" s="18">
        <f>IF(I17=0,0,MAX(0,I17*(1+'Debt Payoff'!D7/12)-MIN(I17*(1+'Debt Payoff'!D7/12),IF(COUNTIF(B17:H17,"&gt;0")=0,'Debt Payoff'!E7+'Debt Payoff'!E10+'Debt Payoff'!E9+'Debt Payoff'!E5+'Debt Payoff'!E8+'Debt Payoff'!E4+'Debt Payoff'!E11+'Debt Payoff'!E6+'Debt Payoff'!C2,'Debt Payoff'!E7))))</f>
        <v>0</v>
      </c>
      <c r="J18" s="18">
        <f>IF(B17=0,0,B17*'Debt Payoff'!D10/12)</f>
        <v>0</v>
      </c>
      <c r="K18" s="18">
        <f>IF(C17=0,0,C17*'Debt Payoff'!D9/12)</f>
        <v>0</v>
      </c>
      <c r="L18" s="18">
        <f>IF(D17=0,0,D17*'Debt Payoff'!D5/12)</f>
        <v>0</v>
      </c>
      <c r="M18" s="18">
        <f>IF(E17=0,0,E17*'Debt Payoff'!D8/12)</f>
        <v>0</v>
      </c>
      <c r="N18" s="18">
        <f>IF(F17=0,0,F17*'Debt Payoff'!D4/12)</f>
        <v>0</v>
      </c>
      <c r="O18" s="18">
        <f>IF(G17=0,0,G17*'Debt Payoff'!D11/12)</f>
        <v>0</v>
      </c>
      <c r="P18" s="18">
        <f>IF(H17=0,0,H17*'Debt Payoff'!D6/12)</f>
        <v>0</v>
      </c>
      <c r="Q18" s="18">
        <f>IF(I17=0,0,I17*'Debt Payoff'!D7/12)</f>
        <v>0</v>
      </c>
    </row>
    <row r="19" spans="1:17" x14ac:dyDescent="0.25">
      <c r="A19">
        <v>17</v>
      </c>
      <c r="B19" s="18">
        <f>IF(B18=0,0,MAX(0,B18*(1+'Debt Payoff'!D10/12)-MIN(B18*(1+'Debt Payoff'!D10/12),'Debt Payoff'!E10+'Debt Payoff'!C2)))</f>
        <v>0</v>
      </c>
      <c r="C19" s="18">
        <f>IF(C18=0,0,MAX(0,C18*(1+'Debt Payoff'!D9/12)-MIN(C18*(1+'Debt Payoff'!D9/12),IF(COUNTIF(B18:B18,"&gt;0")=0,'Debt Payoff'!E9+'Debt Payoff'!E10+'Debt Payoff'!C2,'Debt Payoff'!E9))))</f>
        <v>0</v>
      </c>
      <c r="D19" s="18">
        <f>IF(D18=0,0,MAX(0,D18*(1+'Debt Payoff'!D5/12)-MIN(D18*(1+'Debt Payoff'!D5/12),IF(COUNTIF(B18:C18,"&gt;0")=0,'Debt Payoff'!E5+'Debt Payoff'!E10+'Debt Payoff'!E9+'Debt Payoff'!C2,'Debt Payoff'!E5))))</f>
        <v>0</v>
      </c>
      <c r="E19" s="18">
        <f>IF(E18=0,0,MAX(0,E18*(1+'Debt Payoff'!D8/12)-MIN(E18*(1+'Debt Payoff'!D8/12),IF(COUNTIF(B18:D18,"&gt;0")=0,'Debt Payoff'!E8+'Debt Payoff'!E10+'Debt Payoff'!E9+'Debt Payoff'!E5+'Debt Payoff'!C2,'Debt Payoff'!E8))))</f>
        <v>0</v>
      </c>
      <c r="F19" s="18">
        <f>IF(F18=0,0,MAX(0,F18*(1+'Debt Payoff'!D4/12)-MIN(F18*(1+'Debt Payoff'!D4/12),IF(COUNTIF(B18:E18,"&gt;0")=0,'Debt Payoff'!E4+'Debt Payoff'!E10+'Debt Payoff'!E9+'Debt Payoff'!E5+'Debt Payoff'!E8+'Debt Payoff'!C2,'Debt Payoff'!E4))))</f>
        <v>0</v>
      </c>
      <c r="G19" s="18">
        <f>IF(G18=0,0,MAX(0,G18*(1+'Debt Payoff'!D11/12)-MIN(G18*(1+'Debt Payoff'!D11/12),IF(COUNTIF(B18:F18,"&gt;0")=0,'Debt Payoff'!E11+'Debt Payoff'!E10+'Debt Payoff'!E9+'Debt Payoff'!E5+'Debt Payoff'!E8+'Debt Payoff'!E4+'Debt Payoff'!C2,'Debt Payoff'!E11))))</f>
        <v>0</v>
      </c>
      <c r="H19" s="18">
        <f>IF(H18=0,0,MAX(0,H18*(1+'Debt Payoff'!D6/12)-MIN(H18*(1+'Debt Payoff'!D6/12),IF(COUNTIF(B18:G18,"&gt;0")=0,'Debt Payoff'!E6+'Debt Payoff'!E10+'Debt Payoff'!E9+'Debt Payoff'!E5+'Debt Payoff'!E8+'Debt Payoff'!E4+'Debt Payoff'!E11+'Debt Payoff'!C2,'Debt Payoff'!E6))))</f>
        <v>0</v>
      </c>
      <c r="I19" s="18">
        <f>IF(I18=0,0,MAX(0,I18*(1+'Debt Payoff'!D7/12)-MIN(I18*(1+'Debt Payoff'!D7/12),IF(COUNTIF(B18:H18,"&gt;0")=0,'Debt Payoff'!E7+'Debt Payoff'!E10+'Debt Payoff'!E9+'Debt Payoff'!E5+'Debt Payoff'!E8+'Debt Payoff'!E4+'Debt Payoff'!E11+'Debt Payoff'!E6+'Debt Payoff'!C2,'Debt Payoff'!E7))))</f>
        <v>0</v>
      </c>
      <c r="J19" s="18">
        <f>IF(B18=0,0,B18*'Debt Payoff'!D10/12)</f>
        <v>0</v>
      </c>
      <c r="K19" s="18">
        <f>IF(C18=0,0,C18*'Debt Payoff'!D9/12)</f>
        <v>0</v>
      </c>
      <c r="L19" s="18">
        <f>IF(D18=0,0,D18*'Debt Payoff'!D5/12)</f>
        <v>0</v>
      </c>
      <c r="M19" s="18">
        <f>IF(E18=0,0,E18*'Debt Payoff'!D8/12)</f>
        <v>0</v>
      </c>
      <c r="N19" s="18">
        <f>IF(F18=0,0,F18*'Debt Payoff'!D4/12)</f>
        <v>0</v>
      </c>
      <c r="O19" s="18">
        <f>IF(G18=0,0,G18*'Debt Payoff'!D11/12)</f>
        <v>0</v>
      </c>
      <c r="P19" s="18">
        <f>IF(H18=0,0,H18*'Debt Payoff'!D6/12)</f>
        <v>0</v>
      </c>
      <c r="Q19" s="18">
        <f>IF(I18=0,0,I18*'Debt Payoff'!D7/12)</f>
        <v>0</v>
      </c>
    </row>
    <row r="20" spans="1:17" x14ac:dyDescent="0.25">
      <c r="A20">
        <v>18</v>
      </c>
      <c r="B20" s="18">
        <f>IF(B19=0,0,MAX(0,B19*(1+'Debt Payoff'!D10/12)-MIN(B19*(1+'Debt Payoff'!D10/12),'Debt Payoff'!E10+'Debt Payoff'!C2)))</f>
        <v>0</v>
      </c>
      <c r="C20" s="18">
        <f>IF(C19=0,0,MAX(0,C19*(1+'Debt Payoff'!D9/12)-MIN(C19*(1+'Debt Payoff'!D9/12),IF(COUNTIF(B19:B19,"&gt;0")=0,'Debt Payoff'!E9+'Debt Payoff'!E10+'Debt Payoff'!C2,'Debt Payoff'!E9))))</f>
        <v>0</v>
      </c>
      <c r="D20" s="18">
        <f>IF(D19=0,0,MAX(0,D19*(1+'Debt Payoff'!D5/12)-MIN(D19*(1+'Debt Payoff'!D5/12),IF(COUNTIF(B19:C19,"&gt;0")=0,'Debt Payoff'!E5+'Debt Payoff'!E10+'Debt Payoff'!E9+'Debt Payoff'!C2,'Debt Payoff'!E5))))</f>
        <v>0</v>
      </c>
      <c r="E20" s="18">
        <f>IF(E19=0,0,MAX(0,E19*(1+'Debt Payoff'!D8/12)-MIN(E19*(1+'Debt Payoff'!D8/12),IF(COUNTIF(B19:D19,"&gt;0")=0,'Debt Payoff'!E8+'Debt Payoff'!E10+'Debt Payoff'!E9+'Debt Payoff'!E5+'Debt Payoff'!C2,'Debt Payoff'!E8))))</f>
        <v>0</v>
      </c>
      <c r="F20" s="18">
        <f>IF(F19=0,0,MAX(0,F19*(1+'Debt Payoff'!D4/12)-MIN(F19*(1+'Debt Payoff'!D4/12),IF(COUNTIF(B19:E19,"&gt;0")=0,'Debt Payoff'!E4+'Debt Payoff'!E10+'Debt Payoff'!E9+'Debt Payoff'!E5+'Debt Payoff'!E8+'Debt Payoff'!C2,'Debt Payoff'!E4))))</f>
        <v>0</v>
      </c>
      <c r="G20" s="18">
        <f>IF(G19=0,0,MAX(0,G19*(1+'Debt Payoff'!D11/12)-MIN(G19*(1+'Debt Payoff'!D11/12),IF(COUNTIF(B19:F19,"&gt;0")=0,'Debt Payoff'!E11+'Debt Payoff'!E10+'Debt Payoff'!E9+'Debt Payoff'!E5+'Debt Payoff'!E8+'Debt Payoff'!E4+'Debt Payoff'!C2,'Debt Payoff'!E11))))</f>
        <v>0</v>
      </c>
      <c r="H20" s="18">
        <f>IF(H19=0,0,MAX(0,H19*(1+'Debt Payoff'!D6/12)-MIN(H19*(1+'Debt Payoff'!D6/12),IF(COUNTIF(B19:G19,"&gt;0")=0,'Debt Payoff'!E6+'Debt Payoff'!E10+'Debt Payoff'!E9+'Debt Payoff'!E5+'Debt Payoff'!E8+'Debt Payoff'!E4+'Debt Payoff'!E11+'Debt Payoff'!C2,'Debt Payoff'!E6))))</f>
        <v>0</v>
      </c>
      <c r="I20" s="18">
        <f>IF(I19=0,0,MAX(0,I19*(1+'Debt Payoff'!D7/12)-MIN(I19*(1+'Debt Payoff'!D7/12),IF(COUNTIF(B19:H19,"&gt;0")=0,'Debt Payoff'!E7+'Debt Payoff'!E10+'Debt Payoff'!E9+'Debt Payoff'!E5+'Debt Payoff'!E8+'Debt Payoff'!E4+'Debt Payoff'!E11+'Debt Payoff'!E6+'Debt Payoff'!C2,'Debt Payoff'!E7))))</f>
        <v>0</v>
      </c>
      <c r="J20" s="18">
        <f>IF(B19=0,0,B19*'Debt Payoff'!D10/12)</f>
        <v>0</v>
      </c>
      <c r="K20" s="18">
        <f>IF(C19=0,0,C19*'Debt Payoff'!D9/12)</f>
        <v>0</v>
      </c>
      <c r="L20" s="18">
        <f>IF(D19=0,0,D19*'Debt Payoff'!D5/12)</f>
        <v>0</v>
      </c>
      <c r="M20" s="18">
        <f>IF(E19=0,0,E19*'Debt Payoff'!D8/12)</f>
        <v>0</v>
      </c>
      <c r="N20" s="18">
        <f>IF(F19=0,0,F19*'Debt Payoff'!D4/12)</f>
        <v>0</v>
      </c>
      <c r="O20" s="18">
        <f>IF(G19=0,0,G19*'Debt Payoff'!D11/12)</f>
        <v>0</v>
      </c>
      <c r="P20" s="18">
        <f>IF(H19=0,0,H19*'Debt Payoff'!D6/12)</f>
        <v>0</v>
      </c>
      <c r="Q20" s="18">
        <f>IF(I19=0,0,I19*'Debt Payoff'!D7/12)</f>
        <v>0</v>
      </c>
    </row>
    <row r="21" spans="1:17" x14ac:dyDescent="0.25">
      <c r="A21">
        <v>19</v>
      </c>
      <c r="B21" s="18">
        <f>IF(B20=0,0,MAX(0,B20*(1+'Debt Payoff'!D10/12)-MIN(B20*(1+'Debt Payoff'!D10/12),'Debt Payoff'!E10+'Debt Payoff'!C2)))</f>
        <v>0</v>
      </c>
      <c r="C21" s="18">
        <f>IF(C20=0,0,MAX(0,C20*(1+'Debt Payoff'!D9/12)-MIN(C20*(1+'Debt Payoff'!D9/12),IF(COUNTIF(B20:B20,"&gt;0")=0,'Debt Payoff'!E9+'Debt Payoff'!E10+'Debt Payoff'!C2,'Debt Payoff'!E9))))</f>
        <v>0</v>
      </c>
      <c r="D21" s="18">
        <f>IF(D20=0,0,MAX(0,D20*(1+'Debt Payoff'!D5/12)-MIN(D20*(1+'Debt Payoff'!D5/12),IF(COUNTIF(B20:C20,"&gt;0")=0,'Debt Payoff'!E5+'Debt Payoff'!E10+'Debt Payoff'!E9+'Debt Payoff'!C2,'Debt Payoff'!E5))))</f>
        <v>0</v>
      </c>
      <c r="E21" s="18">
        <f>IF(E20=0,0,MAX(0,E20*(1+'Debt Payoff'!D8/12)-MIN(E20*(1+'Debt Payoff'!D8/12),IF(COUNTIF(B20:D20,"&gt;0")=0,'Debt Payoff'!E8+'Debt Payoff'!E10+'Debt Payoff'!E9+'Debt Payoff'!E5+'Debt Payoff'!C2,'Debt Payoff'!E8))))</f>
        <v>0</v>
      </c>
      <c r="F21" s="18">
        <f>IF(F20=0,0,MAX(0,F20*(1+'Debt Payoff'!D4/12)-MIN(F20*(1+'Debt Payoff'!D4/12),IF(COUNTIF(B20:E20,"&gt;0")=0,'Debt Payoff'!E4+'Debt Payoff'!E10+'Debt Payoff'!E9+'Debt Payoff'!E5+'Debt Payoff'!E8+'Debt Payoff'!C2,'Debt Payoff'!E4))))</f>
        <v>0</v>
      </c>
      <c r="G21" s="18">
        <f>IF(G20=0,0,MAX(0,G20*(1+'Debt Payoff'!D11/12)-MIN(G20*(1+'Debt Payoff'!D11/12),IF(COUNTIF(B20:F20,"&gt;0")=0,'Debt Payoff'!E11+'Debt Payoff'!E10+'Debt Payoff'!E9+'Debt Payoff'!E5+'Debt Payoff'!E8+'Debt Payoff'!E4+'Debt Payoff'!C2,'Debt Payoff'!E11))))</f>
        <v>0</v>
      </c>
      <c r="H21" s="18">
        <f>IF(H20=0,0,MAX(0,H20*(1+'Debt Payoff'!D6/12)-MIN(H20*(1+'Debt Payoff'!D6/12),IF(COUNTIF(B20:G20,"&gt;0")=0,'Debt Payoff'!E6+'Debt Payoff'!E10+'Debt Payoff'!E9+'Debt Payoff'!E5+'Debt Payoff'!E8+'Debt Payoff'!E4+'Debt Payoff'!E11+'Debt Payoff'!C2,'Debt Payoff'!E6))))</f>
        <v>0</v>
      </c>
      <c r="I21" s="18">
        <f>IF(I20=0,0,MAX(0,I20*(1+'Debt Payoff'!D7/12)-MIN(I20*(1+'Debt Payoff'!D7/12),IF(COUNTIF(B20:H20,"&gt;0")=0,'Debt Payoff'!E7+'Debt Payoff'!E10+'Debt Payoff'!E9+'Debt Payoff'!E5+'Debt Payoff'!E8+'Debt Payoff'!E4+'Debt Payoff'!E11+'Debt Payoff'!E6+'Debt Payoff'!C2,'Debt Payoff'!E7))))</f>
        <v>0</v>
      </c>
      <c r="J21" s="18">
        <f>IF(B20=0,0,B20*'Debt Payoff'!D10/12)</f>
        <v>0</v>
      </c>
      <c r="K21" s="18">
        <f>IF(C20=0,0,C20*'Debt Payoff'!D9/12)</f>
        <v>0</v>
      </c>
      <c r="L21" s="18">
        <f>IF(D20=0,0,D20*'Debt Payoff'!D5/12)</f>
        <v>0</v>
      </c>
      <c r="M21" s="18">
        <f>IF(E20=0,0,E20*'Debt Payoff'!D8/12)</f>
        <v>0</v>
      </c>
      <c r="N21" s="18">
        <f>IF(F20=0,0,F20*'Debt Payoff'!D4/12)</f>
        <v>0</v>
      </c>
      <c r="O21" s="18">
        <f>IF(G20=0,0,G20*'Debt Payoff'!D11/12)</f>
        <v>0</v>
      </c>
      <c r="P21" s="18">
        <f>IF(H20=0,0,H20*'Debt Payoff'!D6/12)</f>
        <v>0</v>
      </c>
      <c r="Q21" s="18">
        <f>IF(I20=0,0,I20*'Debt Payoff'!D7/12)</f>
        <v>0</v>
      </c>
    </row>
    <row r="22" spans="1:17" x14ac:dyDescent="0.25">
      <c r="A22">
        <v>20</v>
      </c>
      <c r="B22" s="18">
        <f>IF(B21=0,0,MAX(0,B21*(1+'Debt Payoff'!D10/12)-MIN(B21*(1+'Debt Payoff'!D10/12),'Debt Payoff'!E10+'Debt Payoff'!C2)))</f>
        <v>0</v>
      </c>
      <c r="C22" s="18">
        <f>IF(C21=0,0,MAX(0,C21*(1+'Debt Payoff'!D9/12)-MIN(C21*(1+'Debt Payoff'!D9/12),IF(COUNTIF(B21:B21,"&gt;0")=0,'Debt Payoff'!E9+'Debt Payoff'!E10+'Debt Payoff'!C2,'Debt Payoff'!E9))))</f>
        <v>0</v>
      </c>
      <c r="D22" s="18">
        <f>IF(D21=0,0,MAX(0,D21*(1+'Debt Payoff'!D5/12)-MIN(D21*(1+'Debt Payoff'!D5/12),IF(COUNTIF(B21:C21,"&gt;0")=0,'Debt Payoff'!E5+'Debt Payoff'!E10+'Debt Payoff'!E9+'Debt Payoff'!C2,'Debt Payoff'!E5))))</f>
        <v>0</v>
      </c>
      <c r="E22" s="18">
        <f>IF(E21=0,0,MAX(0,E21*(1+'Debt Payoff'!D8/12)-MIN(E21*(1+'Debt Payoff'!D8/12),IF(COUNTIF(B21:D21,"&gt;0")=0,'Debt Payoff'!E8+'Debt Payoff'!E10+'Debt Payoff'!E9+'Debt Payoff'!E5+'Debt Payoff'!C2,'Debt Payoff'!E8))))</f>
        <v>0</v>
      </c>
      <c r="F22" s="18">
        <f>IF(F21=0,0,MAX(0,F21*(1+'Debt Payoff'!D4/12)-MIN(F21*(1+'Debt Payoff'!D4/12),IF(COUNTIF(B21:E21,"&gt;0")=0,'Debt Payoff'!E4+'Debt Payoff'!E10+'Debt Payoff'!E9+'Debt Payoff'!E5+'Debt Payoff'!E8+'Debt Payoff'!C2,'Debt Payoff'!E4))))</f>
        <v>0</v>
      </c>
      <c r="G22" s="18">
        <f>IF(G21=0,0,MAX(0,G21*(1+'Debt Payoff'!D11/12)-MIN(G21*(1+'Debt Payoff'!D11/12),IF(COUNTIF(B21:F21,"&gt;0")=0,'Debt Payoff'!E11+'Debt Payoff'!E10+'Debt Payoff'!E9+'Debt Payoff'!E5+'Debt Payoff'!E8+'Debt Payoff'!E4+'Debt Payoff'!C2,'Debt Payoff'!E11))))</f>
        <v>0</v>
      </c>
      <c r="H22" s="18">
        <f>IF(H21=0,0,MAX(0,H21*(1+'Debt Payoff'!D6/12)-MIN(H21*(1+'Debt Payoff'!D6/12),IF(COUNTIF(B21:G21,"&gt;0")=0,'Debt Payoff'!E6+'Debt Payoff'!E10+'Debt Payoff'!E9+'Debt Payoff'!E5+'Debt Payoff'!E8+'Debt Payoff'!E4+'Debt Payoff'!E11+'Debt Payoff'!C2,'Debt Payoff'!E6))))</f>
        <v>0</v>
      </c>
      <c r="I22" s="18">
        <f>IF(I21=0,0,MAX(0,I21*(1+'Debt Payoff'!D7/12)-MIN(I21*(1+'Debt Payoff'!D7/12),IF(COUNTIF(B21:H21,"&gt;0")=0,'Debt Payoff'!E7+'Debt Payoff'!E10+'Debt Payoff'!E9+'Debt Payoff'!E5+'Debt Payoff'!E8+'Debt Payoff'!E4+'Debt Payoff'!E11+'Debt Payoff'!E6+'Debt Payoff'!C2,'Debt Payoff'!E7))))</f>
        <v>0</v>
      </c>
      <c r="J22" s="18">
        <f>IF(B21=0,0,B21*'Debt Payoff'!D10/12)</f>
        <v>0</v>
      </c>
      <c r="K22" s="18">
        <f>IF(C21=0,0,C21*'Debt Payoff'!D9/12)</f>
        <v>0</v>
      </c>
      <c r="L22" s="18">
        <f>IF(D21=0,0,D21*'Debt Payoff'!D5/12)</f>
        <v>0</v>
      </c>
      <c r="M22" s="18">
        <f>IF(E21=0,0,E21*'Debt Payoff'!D8/12)</f>
        <v>0</v>
      </c>
      <c r="N22" s="18">
        <f>IF(F21=0,0,F21*'Debt Payoff'!D4/12)</f>
        <v>0</v>
      </c>
      <c r="O22" s="18">
        <f>IF(G21=0,0,G21*'Debt Payoff'!D11/12)</f>
        <v>0</v>
      </c>
      <c r="P22" s="18">
        <f>IF(H21=0,0,H21*'Debt Payoff'!D6/12)</f>
        <v>0</v>
      </c>
      <c r="Q22" s="18">
        <f>IF(I21=0,0,I21*'Debt Payoff'!D7/12)</f>
        <v>0</v>
      </c>
    </row>
    <row r="23" spans="1:17" x14ac:dyDescent="0.25">
      <c r="A23">
        <v>21</v>
      </c>
      <c r="B23" s="18">
        <f>IF(B22=0,0,MAX(0,B22*(1+'Debt Payoff'!D10/12)-MIN(B22*(1+'Debt Payoff'!D10/12),'Debt Payoff'!E10+'Debt Payoff'!C2)))</f>
        <v>0</v>
      </c>
      <c r="C23" s="18">
        <f>IF(C22=0,0,MAX(0,C22*(1+'Debt Payoff'!D9/12)-MIN(C22*(1+'Debt Payoff'!D9/12),IF(COUNTIF(B22:B22,"&gt;0")=0,'Debt Payoff'!E9+'Debt Payoff'!E10+'Debt Payoff'!C2,'Debt Payoff'!E9))))</f>
        <v>0</v>
      </c>
      <c r="D23" s="18">
        <f>IF(D22=0,0,MAX(0,D22*(1+'Debt Payoff'!D5/12)-MIN(D22*(1+'Debt Payoff'!D5/12),IF(COUNTIF(B22:C22,"&gt;0")=0,'Debt Payoff'!E5+'Debt Payoff'!E10+'Debt Payoff'!E9+'Debt Payoff'!C2,'Debt Payoff'!E5))))</f>
        <v>0</v>
      </c>
      <c r="E23" s="18">
        <f>IF(E22=0,0,MAX(0,E22*(1+'Debt Payoff'!D8/12)-MIN(E22*(1+'Debt Payoff'!D8/12),IF(COUNTIF(B22:D22,"&gt;0")=0,'Debt Payoff'!E8+'Debt Payoff'!E10+'Debt Payoff'!E9+'Debt Payoff'!E5+'Debt Payoff'!C2,'Debt Payoff'!E8))))</f>
        <v>0</v>
      </c>
      <c r="F23" s="18">
        <f>IF(F22=0,0,MAX(0,F22*(1+'Debt Payoff'!D4/12)-MIN(F22*(1+'Debt Payoff'!D4/12),IF(COUNTIF(B22:E22,"&gt;0")=0,'Debt Payoff'!E4+'Debt Payoff'!E10+'Debt Payoff'!E9+'Debt Payoff'!E5+'Debt Payoff'!E8+'Debt Payoff'!C2,'Debt Payoff'!E4))))</f>
        <v>0</v>
      </c>
      <c r="G23" s="18">
        <f>IF(G22=0,0,MAX(0,G22*(1+'Debt Payoff'!D11/12)-MIN(G22*(1+'Debt Payoff'!D11/12),IF(COUNTIF(B22:F22,"&gt;0")=0,'Debt Payoff'!E11+'Debt Payoff'!E10+'Debt Payoff'!E9+'Debt Payoff'!E5+'Debt Payoff'!E8+'Debt Payoff'!E4+'Debt Payoff'!C2,'Debt Payoff'!E11))))</f>
        <v>0</v>
      </c>
      <c r="H23" s="18">
        <f>IF(H22=0,0,MAX(0,H22*(1+'Debt Payoff'!D6/12)-MIN(H22*(1+'Debt Payoff'!D6/12),IF(COUNTIF(B22:G22,"&gt;0")=0,'Debt Payoff'!E6+'Debt Payoff'!E10+'Debt Payoff'!E9+'Debt Payoff'!E5+'Debt Payoff'!E8+'Debt Payoff'!E4+'Debt Payoff'!E11+'Debt Payoff'!C2,'Debt Payoff'!E6))))</f>
        <v>0</v>
      </c>
      <c r="I23" s="18">
        <f>IF(I22=0,0,MAX(0,I22*(1+'Debt Payoff'!D7/12)-MIN(I22*(1+'Debt Payoff'!D7/12),IF(COUNTIF(B22:H22,"&gt;0")=0,'Debt Payoff'!E7+'Debt Payoff'!E10+'Debt Payoff'!E9+'Debt Payoff'!E5+'Debt Payoff'!E8+'Debt Payoff'!E4+'Debt Payoff'!E11+'Debt Payoff'!E6+'Debt Payoff'!C2,'Debt Payoff'!E7))))</f>
        <v>0</v>
      </c>
      <c r="J23" s="18">
        <f>IF(B22=0,0,B22*'Debt Payoff'!D10/12)</f>
        <v>0</v>
      </c>
      <c r="K23" s="18">
        <f>IF(C22=0,0,C22*'Debt Payoff'!D9/12)</f>
        <v>0</v>
      </c>
      <c r="L23" s="18">
        <f>IF(D22=0,0,D22*'Debt Payoff'!D5/12)</f>
        <v>0</v>
      </c>
      <c r="M23" s="18">
        <f>IF(E22=0,0,E22*'Debt Payoff'!D8/12)</f>
        <v>0</v>
      </c>
      <c r="N23" s="18">
        <f>IF(F22=0,0,F22*'Debt Payoff'!D4/12)</f>
        <v>0</v>
      </c>
      <c r="O23" s="18">
        <f>IF(G22=0,0,G22*'Debt Payoff'!D11/12)</f>
        <v>0</v>
      </c>
      <c r="P23" s="18">
        <f>IF(H22=0,0,H22*'Debt Payoff'!D6/12)</f>
        <v>0</v>
      </c>
      <c r="Q23" s="18">
        <f>IF(I22=0,0,I22*'Debt Payoff'!D7/12)</f>
        <v>0</v>
      </c>
    </row>
    <row r="24" spans="1:17" x14ac:dyDescent="0.25">
      <c r="A24">
        <v>22</v>
      </c>
      <c r="B24" s="18">
        <f>IF(B23=0,0,MAX(0,B23*(1+'Debt Payoff'!D10/12)-MIN(B23*(1+'Debt Payoff'!D10/12),'Debt Payoff'!E10+'Debt Payoff'!C2)))</f>
        <v>0</v>
      </c>
      <c r="C24" s="18">
        <f>IF(C23=0,0,MAX(0,C23*(1+'Debt Payoff'!D9/12)-MIN(C23*(1+'Debt Payoff'!D9/12),IF(COUNTIF(B23:B23,"&gt;0")=0,'Debt Payoff'!E9+'Debt Payoff'!E10+'Debt Payoff'!C2,'Debt Payoff'!E9))))</f>
        <v>0</v>
      </c>
      <c r="D24" s="18">
        <f>IF(D23=0,0,MAX(0,D23*(1+'Debt Payoff'!D5/12)-MIN(D23*(1+'Debt Payoff'!D5/12),IF(COUNTIF(B23:C23,"&gt;0")=0,'Debt Payoff'!E5+'Debt Payoff'!E10+'Debt Payoff'!E9+'Debt Payoff'!C2,'Debt Payoff'!E5))))</f>
        <v>0</v>
      </c>
      <c r="E24" s="18">
        <f>IF(E23=0,0,MAX(0,E23*(1+'Debt Payoff'!D8/12)-MIN(E23*(1+'Debt Payoff'!D8/12),IF(COUNTIF(B23:D23,"&gt;0")=0,'Debt Payoff'!E8+'Debt Payoff'!E10+'Debt Payoff'!E9+'Debt Payoff'!E5+'Debt Payoff'!C2,'Debt Payoff'!E8))))</f>
        <v>0</v>
      </c>
      <c r="F24" s="18">
        <f>IF(F23=0,0,MAX(0,F23*(1+'Debt Payoff'!D4/12)-MIN(F23*(1+'Debt Payoff'!D4/12),IF(COUNTIF(B23:E23,"&gt;0")=0,'Debt Payoff'!E4+'Debt Payoff'!E10+'Debt Payoff'!E9+'Debt Payoff'!E5+'Debt Payoff'!E8+'Debt Payoff'!C2,'Debt Payoff'!E4))))</f>
        <v>0</v>
      </c>
      <c r="G24" s="18">
        <f>IF(G23=0,0,MAX(0,G23*(1+'Debt Payoff'!D11/12)-MIN(G23*(1+'Debt Payoff'!D11/12),IF(COUNTIF(B23:F23,"&gt;0")=0,'Debt Payoff'!E11+'Debt Payoff'!E10+'Debt Payoff'!E9+'Debt Payoff'!E5+'Debt Payoff'!E8+'Debt Payoff'!E4+'Debt Payoff'!C2,'Debt Payoff'!E11))))</f>
        <v>0</v>
      </c>
      <c r="H24" s="18">
        <f>IF(H23=0,0,MAX(0,H23*(1+'Debt Payoff'!D6/12)-MIN(H23*(1+'Debt Payoff'!D6/12),IF(COUNTIF(B23:G23,"&gt;0")=0,'Debt Payoff'!E6+'Debt Payoff'!E10+'Debt Payoff'!E9+'Debt Payoff'!E5+'Debt Payoff'!E8+'Debt Payoff'!E4+'Debt Payoff'!E11+'Debt Payoff'!C2,'Debt Payoff'!E6))))</f>
        <v>0</v>
      </c>
      <c r="I24" s="18">
        <f>IF(I23=0,0,MAX(0,I23*(1+'Debt Payoff'!D7/12)-MIN(I23*(1+'Debt Payoff'!D7/12),IF(COUNTIF(B23:H23,"&gt;0")=0,'Debt Payoff'!E7+'Debt Payoff'!E10+'Debt Payoff'!E9+'Debt Payoff'!E5+'Debt Payoff'!E8+'Debt Payoff'!E4+'Debt Payoff'!E11+'Debt Payoff'!E6+'Debt Payoff'!C2,'Debt Payoff'!E7))))</f>
        <v>0</v>
      </c>
      <c r="J24" s="18">
        <f>IF(B23=0,0,B23*'Debt Payoff'!D10/12)</f>
        <v>0</v>
      </c>
      <c r="K24" s="18">
        <f>IF(C23=0,0,C23*'Debt Payoff'!D9/12)</f>
        <v>0</v>
      </c>
      <c r="L24" s="18">
        <f>IF(D23=0,0,D23*'Debt Payoff'!D5/12)</f>
        <v>0</v>
      </c>
      <c r="M24" s="18">
        <f>IF(E23=0,0,E23*'Debt Payoff'!D8/12)</f>
        <v>0</v>
      </c>
      <c r="N24" s="18">
        <f>IF(F23=0,0,F23*'Debt Payoff'!D4/12)</f>
        <v>0</v>
      </c>
      <c r="O24" s="18">
        <f>IF(G23=0,0,G23*'Debt Payoff'!D11/12)</f>
        <v>0</v>
      </c>
      <c r="P24" s="18">
        <f>IF(H23=0,0,H23*'Debt Payoff'!D6/12)</f>
        <v>0</v>
      </c>
      <c r="Q24" s="18">
        <f>IF(I23=0,0,I23*'Debt Payoff'!D7/12)</f>
        <v>0</v>
      </c>
    </row>
    <row r="25" spans="1:17" x14ac:dyDescent="0.25">
      <c r="A25">
        <v>23</v>
      </c>
      <c r="B25" s="18">
        <f>IF(B24=0,0,MAX(0,B24*(1+'Debt Payoff'!D10/12)-MIN(B24*(1+'Debt Payoff'!D10/12),'Debt Payoff'!E10+'Debt Payoff'!C2)))</f>
        <v>0</v>
      </c>
      <c r="C25" s="18">
        <f>IF(C24=0,0,MAX(0,C24*(1+'Debt Payoff'!D9/12)-MIN(C24*(1+'Debt Payoff'!D9/12),IF(COUNTIF(B24:B24,"&gt;0")=0,'Debt Payoff'!E9+'Debt Payoff'!E10+'Debt Payoff'!C2,'Debt Payoff'!E9))))</f>
        <v>0</v>
      </c>
      <c r="D25" s="18">
        <f>IF(D24=0,0,MAX(0,D24*(1+'Debt Payoff'!D5/12)-MIN(D24*(1+'Debt Payoff'!D5/12),IF(COUNTIF(B24:C24,"&gt;0")=0,'Debt Payoff'!E5+'Debt Payoff'!E10+'Debt Payoff'!E9+'Debt Payoff'!C2,'Debt Payoff'!E5))))</f>
        <v>0</v>
      </c>
      <c r="E25" s="18">
        <f>IF(E24=0,0,MAX(0,E24*(1+'Debt Payoff'!D8/12)-MIN(E24*(1+'Debt Payoff'!D8/12),IF(COUNTIF(B24:D24,"&gt;0")=0,'Debt Payoff'!E8+'Debt Payoff'!E10+'Debt Payoff'!E9+'Debt Payoff'!E5+'Debt Payoff'!C2,'Debt Payoff'!E8))))</f>
        <v>0</v>
      </c>
      <c r="F25" s="18">
        <f>IF(F24=0,0,MAX(0,F24*(1+'Debt Payoff'!D4/12)-MIN(F24*(1+'Debt Payoff'!D4/12),IF(COUNTIF(B24:E24,"&gt;0")=0,'Debt Payoff'!E4+'Debt Payoff'!E10+'Debt Payoff'!E9+'Debt Payoff'!E5+'Debt Payoff'!E8+'Debt Payoff'!C2,'Debt Payoff'!E4))))</f>
        <v>0</v>
      </c>
      <c r="G25" s="18">
        <f>IF(G24=0,0,MAX(0,G24*(1+'Debt Payoff'!D11/12)-MIN(G24*(1+'Debt Payoff'!D11/12),IF(COUNTIF(B24:F24,"&gt;0")=0,'Debt Payoff'!E11+'Debt Payoff'!E10+'Debt Payoff'!E9+'Debt Payoff'!E5+'Debt Payoff'!E8+'Debt Payoff'!E4+'Debt Payoff'!C2,'Debt Payoff'!E11))))</f>
        <v>0</v>
      </c>
      <c r="H25" s="18">
        <f>IF(H24=0,0,MAX(0,H24*(1+'Debt Payoff'!D6/12)-MIN(H24*(1+'Debt Payoff'!D6/12),IF(COUNTIF(B24:G24,"&gt;0")=0,'Debt Payoff'!E6+'Debt Payoff'!E10+'Debt Payoff'!E9+'Debt Payoff'!E5+'Debt Payoff'!E8+'Debt Payoff'!E4+'Debt Payoff'!E11+'Debt Payoff'!C2,'Debt Payoff'!E6))))</f>
        <v>0</v>
      </c>
      <c r="I25" s="18">
        <f>IF(I24=0,0,MAX(0,I24*(1+'Debt Payoff'!D7/12)-MIN(I24*(1+'Debt Payoff'!D7/12),IF(COUNTIF(B24:H24,"&gt;0")=0,'Debt Payoff'!E7+'Debt Payoff'!E10+'Debt Payoff'!E9+'Debt Payoff'!E5+'Debt Payoff'!E8+'Debt Payoff'!E4+'Debt Payoff'!E11+'Debt Payoff'!E6+'Debt Payoff'!C2,'Debt Payoff'!E7))))</f>
        <v>0</v>
      </c>
      <c r="J25" s="18">
        <f>IF(B24=0,0,B24*'Debt Payoff'!D10/12)</f>
        <v>0</v>
      </c>
      <c r="K25" s="18">
        <f>IF(C24=0,0,C24*'Debt Payoff'!D9/12)</f>
        <v>0</v>
      </c>
      <c r="L25" s="18">
        <f>IF(D24=0,0,D24*'Debt Payoff'!D5/12)</f>
        <v>0</v>
      </c>
      <c r="M25" s="18">
        <f>IF(E24=0,0,E24*'Debt Payoff'!D8/12)</f>
        <v>0</v>
      </c>
      <c r="N25" s="18">
        <f>IF(F24=0,0,F24*'Debt Payoff'!D4/12)</f>
        <v>0</v>
      </c>
      <c r="O25" s="18">
        <f>IF(G24=0,0,G24*'Debt Payoff'!D11/12)</f>
        <v>0</v>
      </c>
      <c r="P25" s="18">
        <f>IF(H24=0,0,H24*'Debt Payoff'!D6/12)</f>
        <v>0</v>
      </c>
      <c r="Q25" s="18">
        <f>IF(I24=0,0,I24*'Debt Payoff'!D7/12)</f>
        <v>0</v>
      </c>
    </row>
    <row r="26" spans="1:17" x14ac:dyDescent="0.25">
      <c r="A26">
        <v>24</v>
      </c>
      <c r="B26" s="18">
        <f>IF(B25=0,0,MAX(0,B25*(1+'Debt Payoff'!D10/12)-MIN(B25*(1+'Debt Payoff'!D10/12),'Debt Payoff'!E10+'Debt Payoff'!C2)))</f>
        <v>0</v>
      </c>
      <c r="C26" s="18">
        <f>IF(C25=0,0,MAX(0,C25*(1+'Debt Payoff'!D9/12)-MIN(C25*(1+'Debt Payoff'!D9/12),IF(COUNTIF(B25:B25,"&gt;0")=0,'Debt Payoff'!E9+'Debt Payoff'!E10+'Debt Payoff'!C2,'Debt Payoff'!E9))))</f>
        <v>0</v>
      </c>
      <c r="D26" s="18">
        <f>IF(D25=0,0,MAX(0,D25*(1+'Debt Payoff'!D5/12)-MIN(D25*(1+'Debt Payoff'!D5/12),IF(COUNTIF(B25:C25,"&gt;0")=0,'Debt Payoff'!E5+'Debt Payoff'!E10+'Debt Payoff'!E9+'Debt Payoff'!C2,'Debt Payoff'!E5))))</f>
        <v>0</v>
      </c>
      <c r="E26" s="18">
        <f>IF(E25=0,0,MAX(0,E25*(1+'Debt Payoff'!D8/12)-MIN(E25*(1+'Debt Payoff'!D8/12),IF(COUNTIF(B25:D25,"&gt;0")=0,'Debt Payoff'!E8+'Debt Payoff'!E10+'Debt Payoff'!E9+'Debt Payoff'!E5+'Debt Payoff'!C2,'Debt Payoff'!E8))))</f>
        <v>0</v>
      </c>
      <c r="F26" s="18">
        <f>IF(F25=0,0,MAX(0,F25*(1+'Debt Payoff'!D4/12)-MIN(F25*(1+'Debt Payoff'!D4/12),IF(COUNTIF(B25:E25,"&gt;0")=0,'Debt Payoff'!E4+'Debt Payoff'!E10+'Debt Payoff'!E9+'Debt Payoff'!E5+'Debt Payoff'!E8+'Debt Payoff'!C2,'Debt Payoff'!E4))))</f>
        <v>0</v>
      </c>
      <c r="G26" s="18">
        <f>IF(G25=0,0,MAX(0,G25*(1+'Debt Payoff'!D11/12)-MIN(G25*(1+'Debt Payoff'!D11/12),IF(COUNTIF(B25:F25,"&gt;0")=0,'Debt Payoff'!E11+'Debt Payoff'!E10+'Debt Payoff'!E9+'Debt Payoff'!E5+'Debt Payoff'!E8+'Debt Payoff'!E4+'Debt Payoff'!C2,'Debt Payoff'!E11))))</f>
        <v>0</v>
      </c>
      <c r="H26" s="18">
        <f>IF(H25=0,0,MAX(0,H25*(1+'Debt Payoff'!D6/12)-MIN(H25*(1+'Debt Payoff'!D6/12),IF(COUNTIF(B25:G25,"&gt;0")=0,'Debt Payoff'!E6+'Debt Payoff'!E10+'Debt Payoff'!E9+'Debt Payoff'!E5+'Debt Payoff'!E8+'Debt Payoff'!E4+'Debt Payoff'!E11+'Debt Payoff'!C2,'Debt Payoff'!E6))))</f>
        <v>0</v>
      </c>
      <c r="I26" s="18">
        <f>IF(I25=0,0,MAX(0,I25*(1+'Debt Payoff'!D7/12)-MIN(I25*(1+'Debt Payoff'!D7/12),IF(COUNTIF(B25:H25,"&gt;0")=0,'Debt Payoff'!E7+'Debt Payoff'!E10+'Debt Payoff'!E9+'Debt Payoff'!E5+'Debt Payoff'!E8+'Debt Payoff'!E4+'Debt Payoff'!E11+'Debt Payoff'!E6+'Debt Payoff'!C2,'Debt Payoff'!E7))))</f>
        <v>0</v>
      </c>
      <c r="J26" s="18">
        <f>IF(B25=0,0,B25*'Debt Payoff'!D10/12)</f>
        <v>0</v>
      </c>
      <c r="K26" s="18">
        <f>IF(C25=0,0,C25*'Debt Payoff'!D9/12)</f>
        <v>0</v>
      </c>
      <c r="L26" s="18">
        <f>IF(D25=0,0,D25*'Debt Payoff'!D5/12)</f>
        <v>0</v>
      </c>
      <c r="M26" s="18">
        <f>IF(E25=0,0,E25*'Debt Payoff'!D8/12)</f>
        <v>0</v>
      </c>
      <c r="N26" s="18">
        <f>IF(F25=0,0,F25*'Debt Payoff'!D4/12)</f>
        <v>0</v>
      </c>
      <c r="O26" s="18">
        <f>IF(G25=0,0,G25*'Debt Payoff'!D11/12)</f>
        <v>0</v>
      </c>
      <c r="P26" s="18">
        <f>IF(H25=0,0,H25*'Debt Payoff'!D6/12)</f>
        <v>0</v>
      </c>
      <c r="Q26" s="18">
        <f>IF(I25=0,0,I25*'Debt Payoff'!D7/12)</f>
        <v>0</v>
      </c>
    </row>
    <row r="27" spans="1:17" x14ac:dyDescent="0.25">
      <c r="A27">
        <v>25</v>
      </c>
      <c r="B27" s="18">
        <f>IF(B26=0,0,MAX(0,B26*(1+'Debt Payoff'!D10/12)-MIN(B26*(1+'Debt Payoff'!D10/12),'Debt Payoff'!E10+'Debt Payoff'!C2)))</f>
        <v>0</v>
      </c>
      <c r="C27" s="18">
        <f>IF(C26=0,0,MAX(0,C26*(1+'Debt Payoff'!D9/12)-MIN(C26*(1+'Debt Payoff'!D9/12),IF(COUNTIF(B26:B26,"&gt;0")=0,'Debt Payoff'!E9+'Debt Payoff'!E10+'Debt Payoff'!C2,'Debt Payoff'!E9))))</f>
        <v>0</v>
      </c>
      <c r="D27" s="18">
        <f>IF(D26=0,0,MAX(0,D26*(1+'Debt Payoff'!D5/12)-MIN(D26*(1+'Debt Payoff'!D5/12),IF(COUNTIF(B26:C26,"&gt;0")=0,'Debt Payoff'!E5+'Debt Payoff'!E10+'Debt Payoff'!E9+'Debt Payoff'!C2,'Debt Payoff'!E5))))</f>
        <v>0</v>
      </c>
      <c r="E27" s="18">
        <f>IF(E26=0,0,MAX(0,E26*(1+'Debt Payoff'!D8/12)-MIN(E26*(1+'Debt Payoff'!D8/12),IF(COUNTIF(B26:D26,"&gt;0")=0,'Debt Payoff'!E8+'Debt Payoff'!E10+'Debt Payoff'!E9+'Debt Payoff'!E5+'Debt Payoff'!C2,'Debt Payoff'!E8))))</f>
        <v>0</v>
      </c>
      <c r="F27" s="18">
        <f>IF(F26=0,0,MAX(0,F26*(1+'Debt Payoff'!D4/12)-MIN(F26*(1+'Debt Payoff'!D4/12),IF(COUNTIF(B26:E26,"&gt;0")=0,'Debt Payoff'!E4+'Debt Payoff'!E10+'Debt Payoff'!E9+'Debt Payoff'!E5+'Debt Payoff'!E8+'Debt Payoff'!C2,'Debt Payoff'!E4))))</f>
        <v>0</v>
      </c>
      <c r="G27" s="18">
        <f>IF(G26=0,0,MAX(0,G26*(1+'Debt Payoff'!D11/12)-MIN(G26*(1+'Debt Payoff'!D11/12),IF(COUNTIF(B26:F26,"&gt;0")=0,'Debt Payoff'!E11+'Debt Payoff'!E10+'Debt Payoff'!E9+'Debt Payoff'!E5+'Debt Payoff'!E8+'Debt Payoff'!E4+'Debt Payoff'!C2,'Debt Payoff'!E11))))</f>
        <v>0</v>
      </c>
      <c r="H27" s="18">
        <f>IF(H26=0,0,MAX(0,H26*(1+'Debt Payoff'!D6/12)-MIN(H26*(1+'Debt Payoff'!D6/12),IF(COUNTIF(B26:G26,"&gt;0")=0,'Debt Payoff'!E6+'Debt Payoff'!E10+'Debt Payoff'!E9+'Debt Payoff'!E5+'Debt Payoff'!E8+'Debt Payoff'!E4+'Debt Payoff'!E11+'Debt Payoff'!C2,'Debt Payoff'!E6))))</f>
        <v>0</v>
      </c>
      <c r="I27" s="18">
        <f>IF(I26=0,0,MAX(0,I26*(1+'Debt Payoff'!D7/12)-MIN(I26*(1+'Debt Payoff'!D7/12),IF(COUNTIF(B26:H26,"&gt;0")=0,'Debt Payoff'!E7+'Debt Payoff'!E10+'Debt Payoff'!E9+'Debt Payoff'!E5+'Debt Payoff'!E8+'Debt Payoff'!E4+'Debt Payoff'!E11+'Debt Payoff'!E6+'Debt Payoff'!C2,'Debt Payoff'!E7))))</f>
        <v>0</v>
      </c>
      <c r="J27" s="18">
        <f>IF(B26=0,0,B26*'Debt Payoff'!D10/12)</f>
        <v>0</v>
      </c>
      <c r="K27" s="18">
        <f>IF(C26=0,0,C26*'Debt Payoff'!D9/12)</f>
        <v>0</v>
      </c>
      <c r="L27" s="18">
        <f>IF(D26=0,0,D26*'Debt Payoff'!D5/12)</f>
        <v>0</v>
      </c>
      <c r="M27" s="18">
        <f>IF(E26=0,0,E26*'Debt Payoff'!D8/12)</f>
        <v>0</v>
      </c>
      <c r="N27" s="18">
        <f>IF(F26=0,0,F26*'Debt Payoff'!D4/12)</f>
        <v>0</v>
      </c>
      <c r="O27" s="18">
        <f>IF(G26=0,0,G26*'Debt Payoff'!D11/12)</f>
        <v>0</v>
      </c>
      <c r="P27" s="18">
        <f>IF(H26=0,0,H26*'Debt Payoff'!D6/12)</f>
        <v>0</v>
      </c>
      <c r="Q27" s="18">
        <f>IF(I26=0,0,I26*'Debt Payoff'!D7/12)</f>
        <v>0</v>
      </c>
    </row>
    <row r="28" spans="1:17" x14ac:dyDescent="0.25">
      <c r="A28">
        <v>26</v>
      </c>
      <c r="B28" s="18">
        <f>IF(B27=0,0,MAX(0,B27*(1+'Debt Payoff'!D10/12)-MIN(B27*(1+'Debt Payoff'!D10/12),'Debt Payoff'!E10+'Debt Payoff'!C2)))</f>
        <v>0</v>
      </c>
      <c r="C28" s="18">
        <f>IF(C27=0,0,MAX(0,C27*(1+'Debt Payoff'!D9/12)-MIN(C27*(1+'Debt Payoff'!D9/12),IF(COUNTIF(B27:B27,"&gt;0")=0,'Debt Payoff'!E9+'Debt Payoff'!E10+'Debt Payoff'!C2,'Debt Payoff'!E9))))</f>
        <v>0</v>
      </c>
      <c r="D28" s="18">
        <f>IF(D27=0,0,MAX(0,D27*(1+'Debt Payoff'!D5/12)-MIN(D27*(1+'Debt Payoff'!D5/12),IF(COUNTIF(B27:C27,"&gt;0")=0,'Debt Payoff'!E5+'Debt Payoff'!E10+'Debt Payoff'!E9+'Debt Payoff'!C2,'Debt Payoff'!E5))))</f>
        <v>0</v>
      </c>
      <c r="E28" s="18">
        <f>IF(E27=0,0,MAX(0,E27*(1+'Debt Payoff'!D8/12)-MIN(E27*(1+'Debt Payoff'!D8/12),IF(COUNTIF(B27:D27,"&gt;0")=0,'Debt Payoff'!E8+'Debt Payoff'!E10+'Debt Payoff'!E9+'Debt Payoff'!E5+'Debt Payoff'!C2,'Debt Payoff'!E8))))</f>
        <v>0</v>
      </c>
      <c r="F28" s="18">
        <f>IF(F27=0,0,MAX(0,F27*(1+'Debt Payoff'!D4/12)-MIN(F27*(1+'Debt Payoff'!D4/12),IF(COUNTIF(B27:E27,"&gt;0")=0,'Debt Payoff'!E4+'Debt Payoff'!E10+'Debt Payoff'!E9+'Debt Payoff'!E5+'Debt Payoff'!E8+'Debt Payoff'!C2,'Debt Payoff'!E4))))</f>
        <v>0</v>
      </c>
      <c r="G28" s="18">
        <f>IF(G27=0,0,MAX(0,G27*(1+'Debt Payoff'!D11/12)-MIN(G27*(1+'Debt Payoff'!D11/12),IF(COUNTIF(B27:F27,"&gt;0")=0,'Debt Payoff'!E11+'Debt Payoff'!E10+'Debt Payoff'!E9+'Debt Payoff'!E5+'Debt Payoff'!E8+'Debt Payoff'!E4+'Debt Payoff'!C2,'Debt Payoff'!E11))))</f>
        <v>0</v>
      </c>
      <c r="H28" s="18">
        <f>IF(H27=0,0,MAX(0,H27*(1+'Debt Payoff'!D6/12)-MIN(H27*(1+'Debt Payoff'!D6/12),IF(COUNTIF(B27:G27,"&gt;0")=0,'Debt Payoff'!E6+'Debt Payoff'!E10+'Debt Payoff'!E9+'Debt Payoff'!E5+'Debt Payoff'!E8+'Debt Payoff'!E4+'Debt Payoff'!E11+'Debt Payoff'!C2,'Debt Payoff'!E6))))</f>
        <v>0</v>
      </c>
      <c r="I28" s="18">
        <f>IF(I27=0,0,MAX(0,I27*(1+'Debt Payoff'!D7/12)-MIN(I27*(1+'Debt Payoff'!D7/12),IF(COUNTIF(B27:H27,"&gt;0")=0,'Debt Payoff'!E7+'Debt Payoff'!E10+'Debt Payoff'!E9+'Debt Payoff'!E5+'Debt Payoff'!E8+'Debt Payoff'!E4+'Debt Payoff'!E11+'Debt Payoff'!E6+'Debt Payoff'!C2,'Debt Payoff'!E7))))</f>
        <v>0</v>
      </c>
      <c r="J28" s="18">
        <f>IF(B27=0,0,B27*'Debt Payoff'!D10/12)</f>
        <v>0</v>
      </c>
      <c r="K28" s="18">
        <f>IF(C27=0,0,C27*'Debt Payoff'!D9/12)</f>
        <v>0</v>
      </c>
      <c r="L28" s="18">
        <f>IF(D27=0,0,D27*'Debt Payoff'!D5/12)</f>
        <v>0</v>
      </c>
      <c r="M28" s="18">
        <f>IF(E27=0,0,E27*'Debt Payoff'!D8/12)</f>
        <v>0</v>
      </c>
      <c r="N28" s="18">
        <f>IF(F27=0,0,F27*'Debt Payoff'!D4/12)</f>
        <v>0</v>
      </c>
      <c r="O28" s="18">
        <f>IF(G27=0,0,G27*'Debt Payoff'!D11/12)</f>
        <v>0</v>
      </c>
      <c r="P28" s="18">
        <f>IF(H27=0,0,H27*'Debt Payoff'!D6/12)</f>
        <v>0</v>
      </c>
      <c r="Q28" s="18">
        <f>IF(I27=0,0,I27*'Debt Payoff'!D7/12)</f>
        <v>0</v>
      </c>
    </row>
    <row r="29" spans="1:17" x14ac:dyDescent="0.25">
      <c r="A29">
        <v>27</v>
      </c>
      <c r="B29" s="18">
        <f>IF(B28=0,0,MAX(0,B28*(1+'Debt Payoff'!D10/12)-MIN(B28*(1+'Debt Payoff'!D10/12),'Debt Payoff'!E10+'Debt Payoff'!C2)))</f>
        <v>0</v>
      </c>
      <c r="C29" s="18">
        <f>IF(C28=0,0,MAX(0,C28*(1+'Debt Payoff'!D9/12)-MIN(C28*(1+'Debt Payoff'!D9/12),IF(COUNTIF(B28:B28,"&gt;0")=0,'Debt Payoff'!E9+'Debt Payoff'!E10+'Debt Payoff'!C2,'Debt Payoff'!E9))))</f>
        <v>0</v>
      </c>
      <c r="D29" s="18">
        <f>IF(D28=0,0,MAX(0,D28*(1+'Debt Payoff'!D5/12)-MIN(D28*(1+'Debt Payoff'!D5/12),IF(COUNTIF(B28:C28,"&gt;0")=0,'Debt Payoff'!E5+'Debt Payoff'!E10+'Debt Payoff'!E9+'Debt Payoff'!C2,'Debt Payoff'!E5))))</f>
        <v>0</v>
      </c>
      <c r="E29" s="18">
        <f>IF(E28=0,0,MAX(0,E28*(1+'Debt Payoff'!D8/12)-MIN(E28*(1+'Debt Payoff'!D8/12),IF(COUNTIF(B28:D28,"&gt;0")=0,'Debt Payoff'!E8+'Debt Payoff'!E10+'Debt Payoff'!E9+'Debt Payoff'!E5+'Debt Payoff'!C2,'Debt Payoff'!E8))))</f>
        <v>0</v>
      </c>
      <c r="F29" s="18">
        <f>IF(F28=0,0,MAX(0,F28*(1+'Debt Payoff'!D4/12)-MIN(F28*(1+'Debt Payoff'!D4/12),IF(COUNTIF(B28:E28,"&gt;0")=0,'Debt Payoff'!E4+'Debt Payoff'!E10+'Debt Payoff'!E9+'Debt Payoff'!E5+'Debt Payoff'!E8+'Debt Payoff'!C2,'Debt Payoff'!E4))))</f>
        <v>0</v>
      </c>
      <c r="G29" s="18">
        <f>IF(G28=0,0,MAX(0,G28*(1+'Debt Payoff'!D11/12)-MIN(G28*(1+'Debt Payoff'!D11/12),IF(COUNTIF(B28:F28,"&gt;0")=0,'Debt Payoff'!E11+'Debt Payoff'!E10+'Debt Payoff'!E9+'Debt Payoff'!E5+'Debt Payoff'!E8+'Debt Payoff'!E4+'Debt Payoff'!C2,'Debt Payoff'!E11))))</f>
        <v>0</v>
      </c>
      <c r="H29" s="18">
        <f>IF(H28=0,0,MAX(0,H28*(1+'Debt Payoff'!D6/12)-MIN(H28*(1+'Debt Payoff'!D6/12),IF(COUNTIF(B28:G28,"&gt;0")=0,'Debt Payoff'!E6+'Debt Payoff'!E10+'Debt Payoff'!E9+'Debt Payoff'!E5+'Debt Payoff'!E8+'Debt Payoff'!E4+'Debt Payoff'!E11+'Debt Payoff'!C2,'Debt Payoff'!E6))))</f>
        <v>0</v>
      </c>
      <c r="I29" s="18">
        <f>IF(I28=0,0,MAX(0,I28*(1+'Debt Payoff'!D7/12)-MIN(I28*(1+'Debt Payoff'!D7/12),IF(COUNTIF(B28:H28,"&gt;0")=0,'Debt Payoff'!E7+'Debt Payoff'!E10+'Debt Payoff'!E9+'Debt Payoff'!E5+'Debt Payoff'!E8+'Debt Payoff'!E4+'Debt Payoff'!E11+'Debt Payoff'!E6+'Debt Payoff'!C2,'Debt Payoff'!E7))))</f>
        <v>0</v>
      </c>
      <c r="J29" s="18">
        <f>IF(B28=0,0,B28*'Debt Payoff'!D10/12)</f>
        <v>0</v>
      </c>
      <c r="K29" s="18">
        <f>IF(C28=0,0,C28*'Debt Payoff'!D9/12)</f>
        <v>0</v>
      </c>
      <c r="L29" s="18">
        <f>IF(D28=0,0,D28*'Debt Payoff'!D5/12)</f>
        <v>0</v>
      </c>
      <c r="M29" s="18">
        <f>IF(E28=0,0,E28*'Debt Payoff'!D8/12)</f>
        <v>0</v>
      </c>
      <c r="N29" s="18">
        <f>IF(F28=0,0,F28*'Debt Payoff'!D4/12)</f>
        <v>0</v>
      </c>
      <c r="O29" s="18">
        <f>IF(G28=0,0,G28*'Debt Payoff'!D11/12)</f>
        <v>0</v>
      </c>
      <c r="P29" s="18">
        <f>IF(H28=0,0,H28*'Debt Payoff'!D6/12)</f>
        <v>0</v>
      </c>
      <c r="Q29" s="18">
        <f>IF(I28=0,0,I28*'Debt Payoff'!D7/12)</f>
        <v>0</v>
      </c>
    </row>
    <row r="30" spans="1:17" x14ac:dyDescent="0.25">
      <c r="A30">
        <v>28</v>
      </c>
      <c r="B30" s="18">
        <f>IF(B29=0,0,MAX(0,B29*(1+'Debt Payoff'!D10/12)-MIN(B29*(1+'Debt Payoff'!D10/12),'Debt Payoff'!E10+'Debt Payoff'!C2)))</f>
        <v>0</v>
      </c>
      <c r="C30" s="18">
        <f>IF(C29=0,0,MAX(0,C29*(1+'Debt Payoff'!D9/12)-MIN(C29*(1+'Debt Payoff'!D9/12),IF(COUNTIF(B29:B29,"&gt;0")=0,'Debt Payoff'!E9+'Debt Payoff'!E10+'Debt Payoff'!C2,'Debt Payoff'!E9))))</f>
        <v>0</v>
      </c>
      <c r="D30" s="18">
        <f>IF(D29=0,0,MAX(0,D29*(1+'Debt Payoff'!D5/12)-MIN(D29*(1+'Debt Payoff'!D5/12),IF(COUNTIF(B29:C29,"&gt;0")=0,'Debt Payoff'!E5+'Debt Payoff'!E10+'Debt Payoff'!E9+'Debt Payoff'!C2,'Debt Payoff'!E5))))</f>
        <v>0</v>
      </c>
      <c r="E30" s="18">
        <f>IF(E29=0,0,MAX(0,E29*(1+'Debt Payoff'!D8/12)-MIN(E29*(1+'Debt Payoff'!D8/12),IF(COUNTIF(B29:D29,"&gt;0")=0,'Debt Payoff'!E8+'Debt Payoff'!E10+'Debt Payoff'!E9+'Debt Payoff'!E5+'Debt Payoff'!C2,'Debt Payoff'!E8))))</f>
        <v>0</v>
      </c>
      <c r="F30" s="18">
        <f>IF(F29=0,0,MAX(0,F29*(1+'Debt Payoff'!D4/12)-MIN(F29*(1+'Debt Payoff'!D4/12),IF(COUNTIF(B29:E29,"&gt;0")=0,'Debt Payoff'!E4+'Debt Payoff'!E10+'Debt Payoff'!E9+'Debt Payoff'!E5+'Debt Payoff'!E8+'Debt Payoff'!C2,'Debt Payoff'!E4))))</f>
        <v>0</v>
      </c>
      <c r="G30" s="18">
        <f>IF(G29=0,0,MAX(0,G29*(1+'Debt Payoff'!D11/12)-MIN(G29*(1+'Debt Payoff'!D11/12),IF(COUNTIF(B29:F29,"&gt;0")=0,'Debt Payoff'!E11+'Debt Payoff'!E10+'Debt Payoff'!E9+'Debt Payoff'!E5+'Debt Payoff'!E8+'Debt Payoff'!E4+'Debt Payoff'!C2,'Debt Payoff'!E11))))</f>
        <v>0</v>
      </c>
      <c r="H30" s="18">
        <f>IF(H29=0,0,MAX(0,H29*(1+'Debt Payoff'!D6/12)-MIN(H29*(1+'Debt Payoff'!D6/12),IF(COUNTIF(B29:G29,"&gt;0")=0,'Debt Payoff'!E6+'Debt Payoff'!E10+'Debt Payoff'!E9+'Debt Payoff'!E5+'Debt Payoff'!E8+'Debt Payoff'!E4+'Debt Payoff'!E11+'Debt Payoff'!C2,'Debt Payoff'!E6))))</f>
        <v>0</v>
      </c>
      <c r="I30" s="18">
        <f>IF(I29=0,0,MAX(0,I29*(1+'Debt Payoff'!D7/12)-MIN(I29*(1+'Debt Payoff'!D7/12),IF(COUNTIF(B29:H29,"&gt;0")=0,'Debt Payoff'!E7+'Debt Payoff'!E10+'Debt Payoff'!E9+'Debt Payoff'!E5+'Debt Payoff'!E8+'Debt Payoff'!E4+'Debt Payoff'!E11+'Debt Payoff'!E6+'Debt Payoff'!C2,'Debt Payoff'!E7))))</f>
        <v>0</v>
      </c>
      <c r="J30" s="18">
        <f>IF(B29=0,0,B29*'Debt Payoff'!D10/12)</f>
        <v>0</v>
      </c>
      <c r="K30" s="18">
        <f>IF(C29=0,0,C29*'Debt Payoff'!D9/12)</f>
        <v>0</v>
      </c>
      <c r="L30" s="18">
        <f>IF(D29=0,0,D29*'Debt Payoff'!D5/12)</f>
        <v>0</v>
      </c>
      <c r="M30" s="18">
        <f>IF(E29=0,0,E29*'Debt Payoff'!D8/12)</f>
        <v>0</v>
      </c>
      <c r="N30" s="18">
        <f>IF(F29=0,0,F29*'Debt Payoff'!D4/12)</f>
        <v>0</v>
      </c>
      <c r="O30" s="18">
        <f>IF(G29=0,0,G29*'Debt Payoff'!D11/12)</f>
        <v>0</v>
      </c>
      <c r="P30" s="18">
        <f>IF(H29=0,0,H29*'Debt Payoff'!D6/12)</f>
        <v>0</v>
      </c>
      <c r="Q30" s="18">
        <f>IF(I29=0,0,I29*'Debt Payoff'!D7/12)</f>
        <v>0</v>
      </c>
    </row>
    <row r="31" spans="1:17" x14ac:dyDescent="0.25">
      <c r="A31">
        <v>29</v>
      </c>
      <c r="B31" s="18">
        <f>IF(B30=0,0,MAX(0,B30*(1+'Debt Payoff'!D10/12)-MIN(B30*(1+'Debt Payoff'!D10/12),'Debt Payoff'!E10+'Debt Payoff'!C2)))</f>
        <v>0</v>
      </c>
      <c r="C31" s="18">
        <f>IF(C30=0,0,MAX(0,C30*(1+'Debt Payoff'!D9/12)-MIN(C30*(1+'Debt Payoff'!D9/12),IF(COUNTIF(B30:B30,"&gt;0")=0,'Debt Payoff'!E9+'Debt Payoff'!E10+'Debt Payoff'!C2,'Debt Payoff'!E9))))</f>
        <v>0</v>
      </c>
      <c r="D31" s="18">
        <f>IF(D30=0,0,MAX(0,D30*(1+'Debt Payoff'!D5/12)-MIN(D30*(1+'Debt Payoff'!D5/12),IF(COUNTIF(B30:C30,"&gt;0")=0,'Debt Payoff'!E5+'Debt Payoff'!E10+'Debt Payoff'!E9+'Debt Payoff'!C2,'Debt Payoff'!E5))))</f>
        <v>0</v>
      </c>
      <c r="E31" s="18">
        <f>IF(E30=0,0,MAX(0,E30*(1+'Debt Payoff'!D8/12)-MIN(E30*(1+'Debt Payoff'!D8/12),IF(COUNTIF(B30:D30,"&gt;0")=0,'Debt Payoff'!E8+'Debt Payoff'!E10+'Debt Payoff'!E9+'Debt Payoff'!E5+'Debt Payoff'!C2,'Debt Payoff'!E8))))</f>
        <v>0</v>
      </c>
      <c r="F31" s="18">
        <f>IF(F30=0,0,MAX(0,F30*(1+'Debt Payoff'!D4/12)-MIN(F30*(1+'Debt Payoff'!D4/12),IF(COUNTIF(B30:E30,"&gt;0")=0,'Debt Payoff'!E4+'Debt Payoff'!E10+'Debt Payoff'!E9+'Debt Payoff'!E5+'Debt Payoff'!E8+'Debt Payoff'!C2,'Debt Payoff'!E4))))</f>
        <v>0</v>
      </c>
      <c r="G31" s="18">
        <f>IF(G30=0,0,MAX(0,G30*(1+'Debt Payoff'!D11/12)-MIN(G30*(1+'Debt Payoff'!D11/12),IF(COUNTIF(B30:F30,"&gt;0")=0,'Debt Payoff'!E11+'Debt Payoff'!E10+'Debt Payoff'!E9+'Debt Payoff'!E5+'Debt Payoff'!E8+'Debt Payoff'!E4+'Debt Payoff'!C2,'Debt Payoff'!E11))))</f>
        <v>0</v>
      </c>
      <c r="H31" s="18">
        <f>IF(H30=0,0,MAX(0,H30*(1+'Debt Payoff'!D6/12)-MIN(H30*(1+'Debt Payoff'!D6/12),IF(COUNTIF(B30:G30,"&gt;0")=0,'Debt Payoff'!E6+'Debt Payoff'!E10+'Debt Payoff'!E9+'Debt Payoff'!E5+'Debt Payoff'!E8+'Debt Payoff'!E4+'Debt Payoff'!E11+'Debt Payoff'!C2,'Debt Payoff'!E6))))</f>
        <v>0</v>
      </c>
      <c r="I31" s="18">
        <f>IF(I30=0,0,MAX(0,I30*(1+'Debt Payoff'!D7/12)-MIN(I30*(1+'Debt Payoff'!D7/12),IF(COUNTIF(B30:H30,"&gt;0")=0,'Debt Payoff'!E7+'Debt Payoff'!E10+'Debt Payoff'!E9+'Debt Payoff'!E5+'Debt Payoff'!E8+'Debt Payoff'!E4+'Debt Payoff'!E11+'Debt Payoff'!E6+'Debt Payoff'!C2,'Debt Payoff'!E7))))</f>
        <v>0</v>
      </c>
      <c r="J31" s="18">
        <f>IF(B30=0,0,B30*'Debt Payoff'!D10/12)</f>
        <v>0</v>
      </c>
      <c r="K31" s="18">
        <f>IF(C30=0,0,C30*'Debt Payoff'!D9/12)</f>
        <v>0</v>
      </c>
      <c r="L31" s="18">
        <f>IF(D30=0,0,D30*'Debt Payoff'!D5/12)</f>
        <v>0</v>
      </c>
      <c r="M31" s="18">
        <f>IF(E30=0,0,E30*'Debt Payoff'!D8/12)</f>
        <v>0</v>
      </c>
      <c r="N31" s="18">
        <f>IF(F30=0,0,F30*'Debt Payoff'!D4/12)</f>
        <v>0</v>
      </c>
      <c r="O31" s="18">
        <f>IF(G30=0,0,G30*'Debt Payoff'!D11/12)</f>
        <v>0</v>
      </c>
      <c r="P31" s="18">
        <f>IF(H30=0,0,H30*'Debt Payoff'!D6/12)</f>
        <v>0</v>
      </c>
      <c r="Q31" s="18">
        <f>IF(I30=0,0,I30*'Debt Payoff'!D7/12)</f>
        <v>0</v>
      </c>
    </row>
    <row r="32" spans="1:17" x14ac:dyDescent="0.25">
      <c r="A32">
        <v>30</v>
      </c>
      <c r="B32" s="18">
        <f>IF(B31=0,0,MAX(0,B31*(1+'Debt Payoff'!D10/12)-MIN(B31*(1+'Debt Payoff'!D10/12),'Debt Payoff'!E10+'Debt Payoff'!C2)))</f>
        <v>0</v>
      </c>
      <c r="C32" s="18">
        <f>IF(C31=0,0,MAX(0,C31*(1+'Debt Payoff'!D9/12)-MIN(C31*(1+'Debt Payoff'!D9/12),IF(COUNTIF(B31:B31,"&gt;0")=0,'Debt Payoff'!E9+'Debt Payoff'!E10+'Debt Payoff'!C2,'Debt Payoff'!E9))))</f>
        <v>0</v>
      </c>
      <c r="D32" s="18">
        <f>IF(D31=0,0,MAX(0,D31*(1+'Debt Payoff'!D5/12)-MIN(D31*(1+'Debt Payoff'!D5/12),IF(COUNTIF(B31:C31,"&gt;0")=0,'Debt Payoff'!E5+'Debt Payoff'!E10+'Debt Payoff'!E9+'Debt Payoff'!C2,'Debt Payoff'!E5))))</f>
        <v>0</v>
      </c>
      <c r="E32" s="18">
        <f>IF(E31=0,0,MAX(0,E31*(1+'Debt Payoff'!D8/12)-MIN(E31*(1+'Debt Payoff'!D8/12),IF(COUNTIF(B31:D31,"&gt;0")=0,'Debt Payoff'!E8+'Debt Payoff'!E10+'Debt Payoff'!E9+'Debt Payoff'!E5+'Debt Payoff'!C2,'Debt Payoff'!E8))))</f>
        <v>0</v>
      </c>
      <c r="F32" s="18">
        <f>IF(F31=0,0,MAX(0,F31*(1+'Debt Payoff'!D4/12)-MIN(F31*(1+'Debt Payoff'!D4/12),IF(COUNTIF(B31:E31,"&gt;0")=0,'Debt Payoff'!E4+'Debt Payoff'!E10+'Debt Payoff'!E9+'Debt Payoff'!E5+'Debt Payoff'!E8+'Debt Payoff'!C2,'Debt Payoff'!E4))))</f>
        <v>0</v>
      </c>
      <c r="G32" s="18">
        <f>IF(G31=0,0,MAX(0,G31*(1+'Debt Payoff'!D11/12)-MIN(G31*(1+'Debt Payoff'!D11/12),IF(COUNTIF(B31:F31,"&gt;0")=0,'Debt Payoff'!E11+'Debt Payoff'!E10+'Debt Payoff'!E9+'Debt Payoff'!E5+'Debt Payoff'!E8+'Debt Payoff'!E4+'Debt Payoff'!C2,'Debt Payoff'!E11))))</f>
        <v>0</v>
      </c>
      <c r="H32" s="18">
        <f>IF(H31=0,0,MAX(0,H31*(1+'Debt Payoff'!D6/12)-MIN(H31*(1+'Debt Payoff'!D6/12),IF(COUNTIF(B31:G31,"&gt;0")=0,'Debt Payoff'!E6+'Debt Payoff'!E10+'Debt Payoff'!E9+'Debt Payoff'!E5+'Debt Payoff'!E8+'Debt Payoff'!E4+'Debt Payoff'!E11+'Debt Payoff'!C2,'Debt Payoff'!E6))))</f>
        <v>0</v>
      </c>
      <c r="I32" s="18">
        <f>IF(I31=0,0,MAX(0,I31*(1+'Debt Payoff'!D7/12)-MIN(I31*(1+'Debt Payoff'!D7/12),IF(COUNTIF(B31:H31,"&gt;0")=0,'Debt Payoff'!E7+'Debt Payoff'!E10+'Debt Payoff'!E9+'Debt Payoff'!E5+'Debt Payoff'!E8+'Debt Payoff'!E4+'Debt Payoff'!E11+'Debt Payoff'!E6+'Debt Payoff'!C2,'Debt Payoff'!E7))))</f>
        <v>0</v>
      </c>
      <c r="J32" s="18">
        <f>IF(B31=0,0,B31*'Debt Payoff'!D10/12)</f>
        <v>0</v>
      </c>
      <c r="K32" s="18">
        <f>IF(C31=0,0,C31*'Debt Payoff'!D9/12)</f>
        <v>0</v>
      </c>
      <c r="L32" s="18">
        <f>IF(D31=0,0,D31*'Debt Payoff'!D5/12)</f>
        <v>0</v>
      </c>
      <c r="M32" s="18">
        <f>IF(E31=0,0,E31*'Debt Payoff'!D8/12)</f>
        <v>0</v>
      </c>
      <c r="N32" s="18">
        <f>IF(F31=0,0,F31*'Debt Payoff'!D4/12)</f>
        <v>0</v>
      </c>
      <c r="O32" s="18">
        <f>IF(G31=0,0,G31*'Debt Payoff'!D11/12)</f>
        <v>0</v>
      </c>
      <c r="P32" s="18">
        <f>IF(H31=0,0,H31*'Debt Payoff'!D6/12)</f>
        <v>0</v>
      </c>
      <c r="Q32" s="18">
        <f>IF(I31=0,0,I31*'Debt Payoff'!D7/12)</f>
        <v>0</v>
      </c>
    </row>
    <row r="33" spans="1:17" x14ac:dyDescent="0.25">
      <c r="A33">
        <v>31</v>
      </c>
      <c r="B33" s="18">
        <f>IF(B32=0,0,MAX(0,B32*(1+'Debt Payoff'!D10/12)-MIN(B32*(1+'Debt Payoff'!D10/12),'Debt Payoff'!E10+'Debt Payoff'!C2)))</f>
        <v>0</v>
      </c>
      <c r="C33" s="18">
        <f>IF(C32=0,0,MAX(0,C32*(1+'Debt Payoff'!D9/12)-MIN(C32*(1+'Debt Payoff'!D9/12),IF(COUNTIF(B32:B32,"&gt;0")=0,'Debt Payoff'!E9+'Debt Payoff'!E10+'Debt Payoff'!C2,'Debt Payoff'!E9))))</f>
        <v>0</v>
      </c>
      <c r="D33" s="18">
        <f>IF(D32=0,0,MAX(0,D32*(1+'Debt Payoff'!D5/12)-MIN(D32*(1+'Debt Payoff'!D5/12),IF(COUNTIF(B32:C32,"&gt;0")=0,'Debt Payoff'!E5+'Debt Payoff'!E10+'Debt Payoff'!E9+'Debt Payoff'!C2,'Debt Payoff'!E5))))</f>
        <v>0</v>
      </c>
      <c r="E33" s="18">
        <f>IF(E32=0,0,MAX(0,E32*(1+'Debt Payoff'!D8/12)-MIN(E32*(1+'Debt Payoff'!D8/12),IF(COUNTIF(B32:D32,"&gt;0")=0,'Debt Payoff'!E8+'Debt Payoff'!E10+'Debt Payoff'!E9+'Debt Payoff'!E5+'Debt Payoff'!C2,'Debt Payoff'!E8))))</f>
        <v>0</v>
      </c>
      <c r="F33" s="18">
        <f>IF(F32=0,0,MAX(0,F32*(1+'Debt Payoff'!D4/12)-MIN(F32*(1+'Debt Payoff'!D4/12),IF(COUNTIF(B32:E32,"&gt;0")=0,'Debt Payoff'!E4+'Debt Payoff'!E10+'Debt Payoff'!E9+'Debt Payoff'!E5+'Debt Payoff'!E8+'Debt Payoff'!C2,'Debt Payoff'!E4))))</f>
        <v>0</v>
      </c>
      <c r="G33" s="18">
        <f>IF(G32=0,0,MAX(0,G32*(1+'Debt Payoff'!D11/12)-MIN(G32*(1+'Debt Payoff'!D11/12),IF(COUNTIF(B32:F32,"&gt;0")=0,'Debt Payoff'!E11+'Debt Payoff'!E10+'Debt Payoff'!E9+'Debt Payoff'!E5+'Debt Payoff'!E8+'Debt Payoff'!E4+'Debt Payoff'!C2,'Debt Payoff'!E11))))</f>
        <v>0</v>
      </c>
      <c r="H33" s="18">
        <f>IF(H32=0,0,MAX(0,H32*(1+'Debt Payoff'!D6/12)-MIN(H32*(1+'Debt Payoff'!D6/12),IF(COUNTIF(B32:G32,"&gt;0")=0,'Debt Payoff'!E6+'Debt Payoff'!E10+'Debt Payoff'!E9+'Debt Payoff'!E5+'Debt Payoff'!E8+'Debt Payoff'!E4+'Debt Payoff'!E11+'Debt Payoff'!C2,'Debt Payoff'!E6))))</f>
        <v>0</v>
      </c>
      <c r="I33" s="18">
        <f>IF(I32=0,0,MAX(0,I32*(1+'Debt Payoff'!D7/12)-MIN(I32*(1+'Debt Payoff'!D7/12),IF(COUNTIF(B32:H32,"&gt;0")=0,'Debt Payoff'!E7+'Debt Payoff'!E10+'Debt Payoff'!E9+'Debt Payoff'!E5+'Debt Payoff'!E8+'Debt Payoff'!E4+'Debt Payoff'!E11+'Debt Payoff'!E6+'Debt Payoff'!C2,'Debt Payoff'!E7))))</f>
        <v>0</v>
      </c>
      <c r="J33" s="18">
        <f>IF(B32=0,0,B32*'Debt Payoff'!D10/12)</f>
        <v>0</v>
      </c>
      <c r="K33" s="18">
        <f>IF(C32=0,0,C32*'Debt Payoff'!D9/12)</f>
        <v>0</v>
      </c>
      <c r="L33" s="18">
        <f>IF(D32=0,0,D32*'Debt Payoff'!D5/12)</f>
        <v>0</v>
      </c>
      <c r="M33" s="18">
        <f>IF(E32=0,0,E32*'Debt Payoff'!D8/12)</f>
        <v>0</v>
      </c>
      <c r="N33" s="18">
        <f>IF(F32=0,0,F32*'Debt Payoff'!D4/12)</f>
        <v>0</v>
      </c>
      <c r="O33" s="18">
        <f>IF(G32=0,0,G32*'Debt Payoff'!D11/12)</f>
        <v>0</v>
      </c>
      <c r="P33" s="18">
        <f>IF(H32=0,0,H32*'Debt Payoff'!D6/12)</f>
        <v>0</v>
      </c>
      <c r="Q33" s="18">
        <f>IF(I32=0,0,I32*'Debt Payoff'!D7/12)</f>
        <v>0</v>
      </c>
    </row>
    <row r="34" spans="1:17" x14ac:dyDescent="0.25">
      <c r="A34">
        <v>32</v>
      </c>
      <c r="B34" s="18">
        <f>IF(B33=0,0,MAX(0,B33*(1+'Debt Payoff'!D10/12)-MIN(B33*(1+'Debt Payoff'!D10/12),'Debt Payoff'!E10+'Debt Payoff'!C2)))</f>
        <v>0</v>
      </c>
      <c r="C34" s="18">
        <f>IF(C33=0,0,MAX(0,C33*(1+'Debt Payoff'!D9/12)-MIN(C33*(1+'Debt Payoff'!D9/12),IF(COUNTIF(B33:B33,"&gt;0")=0,'Debt Payoff'!E9+'Debt Payoff'!E10+'Debt Payoff'!C2,'Debt Payoff'!E9))))</f>
        <v>0</v>
      </c>
      <c r="D34" s="18">
        <f>IF(D33=0,0,MAX(0,D33*(1+'Debt Payoff'!D5/12)-MIN(D33*(1+'Debt Payoff'!D5/12),IF(COUNTIF(B33:C33,"&gt;0")=0,'Debt Payoff'!E5+'Debt Payoff'!E10+'Debt Payoff'!E9+'Debt Payoff'!C2,'Debt Payoff'!E5))))</f>
        <v>0</v>
      </c>
      <c r="E34" s="18">
        <f>IF(E33=0,0,MAX(0,E33*(1+'Debt Payoff'!D8/12)-MIN(E33*(1+'Debt Payoff'!D8/12),IF(COUNTIF(B33:D33,"&gt;0")=0,'Debt Payoff'!E8+'Debt Payoff'!E10+'Debt Payoff'!E9+'Debt Payoff'!E5+'Debt Payoff'!C2,'Debt Payoff'!E8))))</f>
        <v>0</v>
      </c>
      <c r="F34" s="18">
        <f>IF(F33=0,0,MAX(0,F33*(1+'Debt Payoff'!D4/12)-MIN(F33*(1+'Debt Payoff'!D4/12),IF(COUNTIF(B33:E33,"&gt;0")=0,'Debt Payoff'!E4+'Debt Payoff'!E10+'Debt Payoff'!E9+'Debt Payoff'!E5+'Debt Payoff'!E8+'Debt Payoff'!C2,'Debt Payoff'!E4))))</f>
        <v>0</v>
      </c>
      <c r="G34" s="18">
        <f>IF(G33=0,0,MAX(0,G33*(1+'Debt Payoff'!D11/12)-MIN(G33*(1+'Debt Payoff'!D11/12),IF(COUNTIF(B33:F33,"&gt;0")=0,'Debt Payoff'!E11+'Debt Payoff'!E10+'Debt Payoff'!E9+'Debt Payoff'!E5+'Debt Payoff'!E8+'Debt Payoff'!E4+'Debt Payoff'!C2,'Debt Payoff'!E11))))</f>
        <v>0</v>
      </c>
      <c r="H34" s="18">
        <f>IF(H33=0,0,MAX(0,H33*(1+'Debt Payoff'!D6/12)-MIN(H33*(1+'Debt Payoff'!D6/12),IF(COUNTIF(B33:G33,"&gt;0")=0,'Debt Payoff'!E6+'Debt Payoff'!E10+'Debt Payoff'!E9+'Debt Payoff'!E5+'Debt Payoff'!E8+'Debt Payoff'!E4+'Debt Payoff'!E11+'Debt Payoff'!C2,'Debt Payoff'!E6))))</f>
        <v>0</v>
      </c>
      <c r="I34" s="18">
        <f>IF(I33=0,0,MAX(0,I33*(1+'Debt Payoff'!D7/12)-MIN(I33*(1+'Debt Payoff'!D7/12),IF(COUNTIF(B33:H33,"&gt;0")=0,'Debt Payoff'!E7+'Debt Payoff'!E10+'Debt Payoff'!E9+'Debt Payoff'!E5+'Debt Payoff'!E8+'Debt Payoff'!E4+'Debt Payoff'!E11+'Debt Payoff'!E6+'Debt Payoff'!C2,'Debt Payoff'!E7))))</f>
        <v>0</v>
      </c>
      <c r="J34" s="18">
        <f>IF(B33=0,0,B33*'Debt Payoff'!D10/12)</f>
        <v>0</v>
      </c>
      <c r="K34" s="18">
        <f>IF(C33=0,0,C33*'Debt Payoff'!D9/12)</f>
        <v>0</v>
      </c>
      <c r="L34" s="18">
        <f>IF(D33=0,0,D33*'Debt Payoff'!D5/12)</f>
        <v>0</v>
      </c>
      <c r="M34" s="18">
        <f>IF(E33=0,0,E33*'Debt Payoff'!D8/12)</f>
        <v>0</v>
      </c>
      <c r="N34" s="18">
        <f>IF(F33=0,0,F33*'Debt Payoff'!D4/12)</f>
        <v>0</v>
      </c>
      <c r="O34" s="18">
        <f>IF(G33=0,0,G33*'Debt Payoff'!D11/12)</f>
        <v>0</v>
      </c>
      <c r="P34" s="18">
        <f>IF(H33=0,0,H33*'Debt Payoff'!D6/12)</f>
        <v>0</v>
      </c>
      <c r="Q34" s="18">
        <f>IF(I33=0,0,I33*'Debt Payoff'!D7/12)</f>
        <v>0</v>
      </c>
    </row>
    <row r="35" spans="1:17" x14ac:dyDescent="0.25">
      <c r="A35">
        <v>33</v>
      </c>
      <c r="B35" s="18">
        <f>IF(B34=0,0,MAX(0,B34*(1+'Debt Payoff'!D10/12)-MIN(B34*(1+'Debt Payoff'!D10/12),'Debt Payoff'!E10+'Debt Payoff'!C2)))</f>
        <v>0</v>
      </c>
      <c r="C35" s="18">
        <f>IF(C34=0,0,MAX(0,C34*(1+'Debt Payoff'!D9/12)-MIN(C34*(1+'Debt Payoff'!D9/12),IF(COUNTIF(B34:B34,"&gt;0")=0,'Debt Payoff'!E9+'Debt Payoff'!E10+'Debt Payoff'!C2,'Debt Payoff'!E9))))</f>
        <v>0</v>
      </c>
      <c r="D35" s="18">
        <f>IF(D34=0,0,MAX(0,D34*(1+'Debt Payoff'!D5/12)-MIN(D34*(1+'Debt Payoff'!D5/12),IF(COUNTIF(B34:C34,"&gt;0")=0,'Debt Payoff'!E5+'Debt Payoff'!E10+'Debt Payoff'!E9+'Debt Payoff'!C2,'Debt Payoff'!E5))))</f>
        <v>0</v>
      </c>
      <c r="E35" s="18">
        <f>IF(E34=0,0,MAX(0,E34*(1+'Debt Payoff'!D8/12)-MIN(E34*(1+'Debt Payoff'!D8/12),IF(COUNTIF(B34:D34,"&gt;0")=0,'Debt Payoff'!E8+'Debt Payoff'!E10+'Debt Payoff'!E9+'Debt Payoff'!E5+'Debt Payoff'!C2,'Debt Payoff'!E8))))</f>
        <v>0</v>
      </c>
      <c r="F35" s="18">
        <f>IF(F34=0,0,MAX(0,F34*(1+'Debt Payoff'!D4/12)-MIN(F34*(1+'Debt Payoff'!D4/12),IF(COUNTIF(B34:E34,"&gt;0")=0,'Debt Payoff'!E4+'Debt Payoff'!E10+'Debt Payoff'!E9+'Debt Payoff'!E5+'Debt Payoff'!E8+'Debt Payoff'!C2,'Debt Payoff'!E4))))</f>
        <v>0</v>
      </c>
      <c r="G35" s="18">
        <f>IF(G34=0,0,MAX(0,G34*(1+'Debt Payoff'!D11/12)-MIN(G34*(1+'Debt Payoff'!D11/12),IF(COUNTIF(B34:F34,"&gt;0")=0,'Debt Payoff'!E11+'Debt Payoff'!E10+'Debt Payoff'!E9+'Debt Payoff'!E5+'Debt Payoff'!E8+'Debt Payoff'!E4+'Debt Payoff'!C2,'Debt Payoff'!E11))))</f>
        <v>0</v>
      </c>
      <c r="H35" s="18">
        <f>IF(H34=0,0,MAX(0,H34*(1+'Debt Payoff'!D6/12)-MIN(H34*(1+'Debt Payoff'!D6/12),IF(COUNTIF(B34:G34,"&gt;0")=0,'Debt Payoff'!E6+'Debt Payoff'!E10+'Debt Payoff'!E9+'Debt Payoff'!E5+'Debt Payoff'!E8+'Debt Payoff'!E4+'Debt Payoff'!E11+'Debt Payoff'!C2,'Debt Payoff'!E6))))</f>
        <v>0</v>
      </c>
      <c r="I35" s="18">
        <f>IF(I34=0,0,MAX(0,I34*(1+'Debt Payoff'!D7/12)-MIN(I34*(1+'Debt Payoff'!D7/12),IF(COUNTIF(B34:H34,"&gt;0")=0,'Debt Payoff'!E7+'Debt Payoff'!E10+'Debt Payoff'!E9+'Debt Payoff'!E5+'Debt Payoff'!E8+'Debt Payoff'!E4+'Debt Payoff'!E11+'Debt Payoff'!E6+'Debt Payoff'!C2,'Debt Payoff'!E7))))</f>
        <v>0</v>
      </c>
      <c r="J35" s="18">
        <f>IF(B34=0,0,B34*'Debt Payoff'!D10/12)</f>
        <v>0</v>
      </c>
      <c r="K35" s="18">
        <f>IF(C34=0,0,C34*'Debt Payoff'!D9/12)</f>
        <v>0</v>
      </c>
      <c r="L35" s="18">
        <f>IF(D34=0,0,D34*'Debt Payoff'!D5/12)</f>
        <v>0</v>
      </c>
      <c r="M35" s="18">
        <f>IF(E34=0,0,E34*'Debt Payoff'!D8/12)</f>
        <v>0</v>
      </c>
      <c r="N35" s="18">
        <f>IF(F34=0,0,F34*'Debt Payoff'!D4/12)</f>
        <v>0</v>
      </c>
      <c r="O35" s="18">
        <f>IF(G34=0,0,G34*'Debt Payoff'!D11/12)</f>
        <v>0</v>
      </c>
      <c r="P35" s="18">
        <f>IF(H34=0,0,H34*'Debt Payoff'!D6/12)</f>
        <v>0</v>
      </c>
      <c r="Q35" s="18">
        <f>IF(I34=0,0,I34*'Debt Payoff'!D7/12)</f>
        <v>0</v>
      </c>
    </row>
    <row r="36" spans="1:17" x14ac:dyDescent="0.25">
      <c r="A36">
        <v>34</v>
      </c>
      <c r="B36" s="18">
        <f>IF(B35=0,0,MAX(0,B35*(1+'Debt Payoff'!D10/12)-MIN(B35*(1+'Debt Payoff'!D10/12),'Debt Payoff'!E10+'Debt Payoff'!C2)))</f>
        <v>0</v>
      </c>
      <c r="C36" s="18">
        <f>IF(C35=0,0,MAX(0,C35*(1+'Debt Payoff'!D9/12)-MIN(C35*(1+'Debt Payoff'!D9/12),IF(COUNTIF(B35:B35,"&gt;0")=0,'Debt Payoff'!E9+'Debt Payoff'!E10+'Debt Payoff'!C2,'Debt Payoff'!E9))))</f>
        <v>0</v>
      </c>
      <c r="D36" s="18">
        <f>IF(D35=0,0,MAX(0,D35*(1+'Debt Payoff'!D5/12)-MIN(D35*(1+'Debt Payoff'!D5/12),IF(COUNTIF(B35:C35,"&gt;0")=0,'Debt Payoff'!E5+'Debt Payoff'!E10+'Debt Payoff'!E9+'Debt Payoff'!C2,'Debt Payoff'!E5))))</f>
        <v>0</v>
      </c>
      <c r="E36" s="18">
        <f>IF(E35=0,0,MAX(0,E35*(1+'Debt Payoff'!D8/12)-MIN(E35*(1+'Debt Payoff'!D8/12),IF(COUNTIF(B35:D35,"&gt;0")=0,'Debt Payoff'!E8+'Debt Payoff'!E10+'Debt Payoff'!E9+'Debt Payoff'!E5+'Debt Payoff'!C2,'Debt Payoff'!E8))))</f>
        <v>0</v>
      </c>
      <c r="F36" s="18">
        <f>IF(F35=0,0,MAX(0,F35*(1+'Debt Payoff'!D4/12)-MIN(F35*(1+'Debt Payoff'!D4/12),IF(COUNTIF(B35:E35,"&gt;0")=0,'Debt Payoff'!E4+'Debt Payoff'!E10+'Debt Payoff'!E9+'Debt Payoff'!E5+'Debt Payoff'!E8+'Debt Payoff'!C2,'Debt Payoff'!E4))))</f>
        <v>0</v>
      </c>
      <c r="G36" s="18">
        <f>IF(G35=0,0,MAX(0,G35*(1+'Debt Payoff'!D11/12)-MIN(G35*(1+'Debt Payoff'!D11/12),IF(COUNTIF(B35:F35,"&gt;0")=0,'Debt Payoff'!E11+'Debt Payoff'!E10+'Debt Payoff'!E9+'Debt Payoff'!E5+'Debt Payoff'!E8+'Debt Payoff'!E4+'Debt Payoff'!C2,'Debt Payoff'!E11))))</f>
        <v>0</v>
      </c>
      <c r="H36" s="18">
        <f>IF(H35=0,0,MAX(0,H35*(1+'Debt Payoff'!D6/12)-MIN(H35*(1+'Debt Payoff'!D6/12),IF(COUNTIF(B35:G35,"&gt;0")=0,'Debt Payoff'!E6+'Debt Payoff'!E10+'Debt Payoff'!E9+'Debt Payoff'!E5+'Debt Payoff'!E8+'Debt Payoff'!E4+'Debt Payoff'!E11+'Debt Payoff'!C2,'Debt Payoff'!E6))))</f>
        <v>0</v>
      </c>
      <c r="I36" s="18">
        <f>IF(I35=0,0,MAX(0,I35*(1+'Debt Payoff'!D7/12)-MIN(I35*(1+'Debt Payoff'!D7/12),IF(COUNTIF(B35:H35,"&gt;0")=0,'Debt Payoff'!E7+'Debt Payoff'!E10+'Debt Payoff'!E9+'Debt Payoff'!E5+'Debt Payoff'!E8+'Debt Payoff'!E4+'Debt Payoff'!E11+'Debt Payoff'!E6+'Debt Payoff'!C2,'Debt Payoff'!E7))))</f>
        <v>0</v>
      </c>
      <c r="J36" s="18">
        <f>IF(B35=0,0,B35*'Debt Payoff'!D10/12)</f>
        <v>0</v>
      </c>
      <c r="K36" s="18">
        <f>IF(C35=0,0,C35*'Debt Payoff'!D9/12)</f>
        <v>0</v>
      </c>
      <c r="L36" s="18">
        <f>IF(D35=0,0,D35*'Debt Payoff'!D5/12)</f>
        <v>0</v>
      </c>
      <c r="M36" s="18">
        <f>IF(E35=0,0,E35*'Debt Payoff'!D8/12)</f>
        <v>0</v>
      </c>
      <c r="N36" s="18">
        <f>IF(F35=0,0,F35*'Debt Payoff'!D4/12)</f>
        <v>0</v>
      </c>
      <c r="O36" s="18">
        <f>IF(G35=0,0,G35*'Debt Payoff'!D11/12)</f>
        <v>0</v>
      </c>
      <c r="P36" s="18">
        <f>IF(H35=0,0,H35*'Debt Payoff'!D6/12)</f>
        <v>0</v>
      </c>
      <c r="Q36" s="18">
        <f>IF(I35=0,0,I35*'Debt Payoff'!D7/12)</f>
        <v>0</v>
      </c>
    </row>
    <row r="37" spans="1:17" x14ac:dyDescent="0.25">
      <c r="A37">
        <v>35</v>
      </c>
      <c r="B37" s="18">
        <f>IF(B36=0,0,MAX(0,B36*(1+'Debt Payoff'!D10/12)-MIN(B36*(1+'Debt Payoff'!D10/12),'Debt Payoff'!E10+'Debt Payoff'!C2)))</f>
        <v>0</v>
      </c>
      <c r="C37" s="18">
        <f>IF(C36=0,0,MAX(0,C36*(1+'Debt Payoff'!D9/12)-MIN(C36*(1+'Debt Payoff'!D9/12),IF(COUNTIF(B36:B36,"&gt;0")=0,'Debt Payoff'!E9+'Debt Payoff'!E10+'Debt Payoff'!C2,'Debt Payoff'!E9))))</f>
        <v>0</v>
      </c>
      <c r="D37" s="18">
        <f>IF(D36=0,0,MAX(0,D36*(1+'Debt Payoff'!D5/12)-MIN(D36*(1+'Debt Payoff'!D5/12),IF(COUNTIF(B36:C36,"&gt;0")=0,'Debt Payoff'!E5+'Debt Payoff'!E10+'Debt Payoff'!E9+'Debt Payoff'!C2,'Debt Payoff'!E5))))</f>
        <v>0</v>
      </c>
      <c r="E37" s="18">
        <f>IF(E36=0,0,MAX(0,E36*(1+'Debt Payoff'!D8/12)-MIN(E36*(1+'Debt Payoff'!D8/12),IF(COUNTIF(B36:D36,"&gt;0")=0,'Debt Payoff'!E8+'Debt Payoff'!E10+'Debt Payoff'!E9+'Debt Payoff'!E5+'Debt Payoff'!C2,'Debt Payoff'!E8))))</f>
        <v>0</v>
      </c>
      <c r="F37" s="18">
        <f>IF(F36=0,0,MAX(0,F36*(1+'Debt Payoff'!D4/12)-MIN(F36*(1+'Debt Payoff'!D4/12),IF(COUNTIF(B36:E36,"&gt;0")=0,'Debt Payoff'!E4+'Debt Payoff'!E10+'Debt Payoff'!E9+'Debt Payoff'!E5+'Debt Payoff'!E8+'Debt Payoff'!C2,'Debt Payoff'!E4))))</f>
        <v>0</v>
      </c>
      <c r="G37" s="18">
        <f>IF(G36=0,0,MAX(0,G36*(1+'Debt Payoff'!D11/12)-MIN(G36*(1+'Debt Payoff'!D11/12),IF(COUNTIF(B36:F36,"&gt;0")=0,'Debt Payoff'!E11+'Debt Payoff'!E10+'Debt Payoff'!E9+'Debt Payoff'!E5+'Debt Payoff'!E8+'Debt Payoff'!E4+'Debt Payoff'!C2,'Debt Payoff'!E11))))</f>
        <v>0</v>
      </c>
      <c r="H37" s="18">
        <f>IF(H36=0,0,MAX(0,H36*(1+'Debt Payoff'!D6/12)-MIN(H36*(1+'Debt Payoff'!D6/12),IF(COUNTIF(B36:G36,"&gt;0")=0,'Debt Payoff'!E6+'Debt Payoff'!E10+'Debt Payoff'!E9+'Debt Payoff'!E5+'Debt Payoff'!E8+'Debt Payoff'!E4+'Debt Payoff'!E11+'Debt Payoff'!C2,'Debt Payoff'!E6))))</f>
        <v>0</v>
      </c>
      <c r="I37" s="18">
        <f>IF(I36=0,0,MAX(0,I36*(1+'Debt Payoff'!D7/12)-MIN(I36*(1+'Debt Payoff'!D7/12),IF(COUNTIF(B36:H36,"&gt;0")=0,'Debt Payoff'!E7+'Debt Payoff'!E10+'Debt Payoff'!E9+'Debt Payoff'!E5+'Debt Payoff'!E8+'Debt Payoff'!E4+'Debt Payoff'!E11+'Debt Payoff'!E6+'Debt Payoff'!C2,'Debt Payoff'!E7))))</f>
        <v>0</v>
      </c>
      <c r="J37" s="18">
        <f>IF(B36=0,0,B36*'Debt Payoff'!D10/12)</f>
        <v>0</v>
      </c>
      <c r="K37" s="18">
        <f>IF(C36=0,0,C36*'Debt Payoff'!D9/12)</f>
        <v>0</v>
      </c>
      <c r="L37" s="18">
        <f>IF(D36=0,0,D36*'Debt Payoff'!D5/12)</f>
        <v>0</v>
      </c>
      <c r="M37" s="18">
        <f>IF(E36=0,0,E36*'Debt Payoff'!D8/12)</f>
        <v>0</v>
      </c>
      <c r="N37" s="18">
        <f>IF(F36=0,0,F36*'Debt Payoff'!D4/12)</f>
        <v>0</v>
      </c>
      <c r="O37" s="18">
        <f>IF(G36=0,0,G36*'Debt Payoff'!D11/12)</f>
        <v>0</v>
      </c>
      <c r="P37" s="18">
        <f>IF(H36=0,0,H36*'Debt Payoff'!D6/12)</f>
        <v>0</v>
      </c>
      <c r="Q37" s="18">
        <f>IF(I36=0,0,I36*'Debt Payoff'!D7/12)</f>
        <v>0</v>
      </c>
    </row>
    <row r="38" spans="1:17" x14ac:dyDescent="0.25">
      <c r="A38">
        <v>36</v>
      </c>
      <c r="B38" s="18">
        <f>IF(B37=0,0,MAX(0,B37*(1+'Debt Payoff'!D10/12)-MIN(B37*(1+'Debt Payoff'!D10/12),'Debt Payoff'!E10+'Debt Payoff'!C2)))</f>
        <v>0</v>
      </c>
      <c r="C38" s="18">
        <f>IF(C37=0,0,MAX(0,C37*(1+'Debt Payoff'!D9/12)-MIN(C37*(1+'Debt Payoff'!D9/12),IF(COUNTIF(B37:B37,"&gt;0")=0,'Debt Payoff'!E9+'Debt Payoff'!E10+'Debt Payoff'!C2,'Debt Payoff'!E9))))</f>
        <v>0</v>
      </c>
      <c r="D38" s="18">
        <f>IF(D37=0,0,MAX(0,D37*(1+'Debt Payoff'!D5/12)-MIN(D37*(1+'Debt Payoff'!D5/12),IF(COUNTIF(B37:C37,"&gt;0")=0,'Debt Payoff'!E5+'Debt Payoff'!E10+'Debt Payoff'!E9+'Debt Payoff'!C2,'Debt Payoff'!E5))))</f>
        <v>0</v>
      </c>
      <c r="E38" s="18">
        <f>IF(E37=0,0,MAX(0,E37*(1+'Debt Payoff'!D8/12)-MIN(E37*(1+'Debt Payoff'!D8/12),IF(COUNTIF(B37:D37,"&gt;0")=0,'Debt Payoff'!E8+'Debt Payoff'!E10+'Debt Payoff'!E9+'Debt Payoff'!E5+'Debt Payoff'!C2,'Debt Payoff'!E8))))</f>
        <v>0</v>
      </c>
      <c r="F38" s="18">
        <f>IF(F37=0,0,MAX(0,F37*(1+'Debt Payoff'!D4/12)-MIN(F37*(1+'Debt Payoff'!D4/12),IF(COUNTIF(B37:E37,"&gt;0")=0,'Debt Payoff'!E4+'Debt Payoff'!E10+'Debt Payoff'!E9+'Debt Payoff'!E5+'Debt Payoff'!E8+'Debt Payoff'!C2,'Debt Payoff'!E4))))</f>
        <v>0</v>
      </c>
      <c r="G38" s="18">
        <f>IF(G37=0,0,MAX(0,G37*(1+'Debt Payoff'!D11/12)-MIN(G37*(1+'Debt Payoff'!D11/12),IF(COUNTIF(B37:F37,"&gt;0")=0,'Debt Payoff'!E11+'Debt Payoff'!E10+'Debt Payoff'!E9+'Debt Payoff'!E5+'Debt Payoff'!E8+'Debt Payoff'!E4+'Debt Payoff'!C2,'Debt Payoff'!E11))))</f>
        <v>0</v>
      </c>
      <c r="H38" s="18">
        <f>IF(H37=0,0,MAX(0,H37*(1+'Debt Payoff'!D6/12)-MIN(H37*(1+'Debt Payoff'!D6/12),IF(COUNTIF(B37:G37,"&gt;0")=0,'Debt Payoff'!E6+'Debt Payoff'!E10+'Debt Payoff'!E9+'Debt Payoff'!E5+'Debt Payoff'!E8+'Debt Payoff'!E4+'Debt Payoff'!E11+'Debt Payoff'!C2,'Debt Payoff'!E6))))</f>
        <v>0</v>
      </c>
      <c r="I38" s="18">
        <f>IF(I37=0,0,MAX(0,I37*(1+'Debt Payoff'!D7/12)-MIN(I37*(1+'Debt Payoff'!D7/12),IF(COUNTIF(B37:H37,"&gt;0")=0,'Debt Payoff'!E7+'Debt Payoff'!E10+'Debt Payoff'!E9+'Debt Payoff'!E5+'Debt Payoff'!E8+'Debt Payoff'!E4+'Debt Payoff'!E11+'Debt Payoff'!E6+'Debt Payoff'!C2,'Debt Payoff'!E7))))</f>
        <v>0</v>
      </c>
      <c r="J38" s="18">
        <f>IF(B37=0,0,B37*'Debt Payoff'!D10/12)</f>
        <v>0</v>
      </c>
      <c r="K38" s="18">
        <f>IF(C37=0,0,C37*'Debt Payoff'!D9/12)</f>
        <v>0</v>
      </c>
      <c r="L38" s="18">
        <f>IF(D37=0,0,D37*'Debt Payoff'!D5/12)</f>
        <v>0</v>
      </c>
      <c r="M38" s="18">
        <f>IF(E37=0,0,E37*'Debt Payoff'!D8/12)</f>
        <v>0</v>
      </c>
      <c r="N38" s="18">
        <f>IF(F37=0,0,F37*'Debt Payoff'!D4/12)</f>
        <v>0</v>
      </c>
      <c r="O38" s="18">
        <f>IF(G37=0,0,G37*'Debt Payoff'!D11/12)</f>
        <v>0</v>
      </c>
      <c r="P38" s="18">
        <f>IF(H37=0,0,H37*'Debt Payoff'!D6/12)</f>
        <v>0</v>
      </c>
      <c r="Q38" s="18">
        <f>IF(I37=0,0,I37*'Debt Payoff'!D7/12)</f>
        <v>0</v>
      </c>
    </row>
    <row r="39" spans="1:17" x14ac:dyDescent="0.25">
      <c r="A39">
        <v>37</v>
      </c>
      <c r="B39" s="18">
        <f>IF(B38=0,0,MAX(0,B38*(1+'Debt Payoff'!D10/12)-MIN(B38*(1+'Debt Payoff'!D10/12),'Debt Payoff'!E10+'Debt Payoff'!C2)))</f>
        <v>0</v>
      </c>
      <c r="C39" s="18">
        <f>IF(C38=0,0,MAX(0,C38*(1+'Debt Payoff'!D9/12)-MIN(C38*(1+'Debt Payoff'!D9/12),IF(COUNTIF(B38:B38,"&gt;0")=0,'Debt Payoff'!E9+'Debt Payoff'!E10+'Debt Payoff'!C2,'Debt Payoff'!E9))))</f>
        <v>0</v>
      </c>
      <c r="D39" s="18">
        <f>IF(D38=0,0,MAX(0,D38*(1+'Debt Payoff'!D5/12)-MIN(D38*(1+'Debt Payoff'!D5/12),IF(COUNTIF(B38:C38,"&gt;0")=0,'Debt Payoff'!E5+'Debt Payoff'!E10+'Debt Payoff'!E9+'Debt Payoff'!C2,'Debt Payoff'!E5))))</f>
        <v>0</v>
      </c>
      <c r="E39" s="18">
        <f>IF(E38=0,0,MAX(0,E38*(1+'Debt Payoff'!D8/12)-MIN(E38*(1+'Debt Payoff'!D8/12),IF(COUNTIF(B38:D38,"&gt;0")=0,'Debt Payoff'!E8+'Debt Payoff'!E10+'Debt Payoff'!E9+'Debt Payoff'!E5+'Debt Payoff'!C2,'Debt Payoff'!E8))))</f>
        <v>0</v>
      </c>
      <c r="F39" s="18">
        <f>IF(F38=0,0,MAX(0,F38*(1+'Debt Payoff'!D4/12)-MIN(F38*(1+'Debt Payoff'!D4/12),IF(COUNTIF(B38:E38,"&gt;0")=0,'Debt Payoff'!E4+'Debt Payoff'!E10+'Debt Payoff'!E9+'Debt Payoff'!E5+'Debt Payoff'!E8+'Debt Payoff'!C2,'Debt Payoff'!E4))))</f>
        <v>0</v>
      </c>
      <c r="G39" s="18">
        <f>IF(G38=0,0,MAX(0,G38*(1+'Debt Payoff'!D11/12)-MIN(G38*(1+'Debt Payoff'!D11/12),IF(COUNTIF(B38:F38,"&gt;0")=0,'Debt Payoff'!E11+'Debt Payoff'!E10+'Debt Payoff'!E9+'Debt Payoff'!E5+'Debt Payoff'!E8+'Debt Payoff'!E4+'Debt Payoff'!C2,'Debt Payoff'!E11))))</f>
        <v>0</v>
      </c>
      <c r="H39" s="18">
        <f>IF(H38=0,0,MAX(0,H38*(1+'Debt Payoff'!D6/12)-MIN(H38*(1+'Debt Payoff'!D6/12),IF(COUNTIF(B38:G38,"&gt;0")=0,'Debt Payoff'!E6+'Debt Payoff'!E10+'Debt Payoff'!E9+'Debt Payoff'!E5+'Debt Payoff'!E8+'Debt Payoff'!E4+'Debt Payoff'!E11+'Debt Payoff'!C2,'Debt Payoff'!E6))))</f>
        <v>0</v>
      </c>
      <c r="I39" s="18">
        <f>IF(I38=0,0,MAX(0,I38*(1+'Debt Payoff'!D7/12)-MIN(I38*(1+'Debt Payoff'!D7/12),IF(COUNTIF(B38:H38,"&gt;0")=0,'Debt Payoff'!E7+'Debt Payoff'!E10+'Debt Payoff'!E9+'Debt Payoff'!E5+'Debt Payoff'!E8+'Debt Payoff'!E4+'Debt Payoff'!E11+'Debt Payoff'!E6+'Debt Payoff'!C2,'Debt Payoff'!E7))))</f>
        <v>0</v>
      </c>
      <c r="J39" s="18">
        <f>IF(B38=0,0,B38*'Debt Payoff'!D10/12)</f>
        <v>0</v>
      </c>
      <c r="K39" s="18">
        <f>IF(C38=0,0,C38*'Debt Payoff'!D9/12)</f>
        <v>0</v>
      </c>
      <c r="L39" s="18">
        <f>IF(D38=0,0,D38*'Debt Payoff'!D5/12)</f>
        <v>0</v>
      </c>
      <c r="M39" s="18">
        <f>IF(E38=0,0,E38*'Debt Payoff'!D8/12)</f>
        <v>0</v>
      </c>
      <c r="N39" s="18">
        <f>IF(F38=0,0,F38*'Debt Payoff'!D4/12)</f>
        <v>0</v>
      </c>
      <c r="O39" s="18">
        <f>IF(G38=0,0,G38*'Debt Payoff'!D11/12)</f>
        <v>0</v>
      </c>
      <c r="P39" s="18">
        <f>IF(H38=0,0,H38*'Debt Payoff'!D6/12)</f>
        <v>0</v>
      </c>
      <c r="Q39" s="18">
        <f>IF(I38=0,0,I38*'Debt Payoff'!D7/12)</f>
        <v>0</v>
      </c>
    </row>
    <row r="40" spans="1:17" x14ac:dyDescent="0.25">
      <c r="A40">
        <v>38</v>
      </c>
      <c r="B40" s="18">
        <f>IF(B39=0,0,MAX(0,B39*(1+'Debt Payoff'!D10/12)-MIN(B39*(1+'Debt Payoff'!D10/12),'Debt Payoff'!E10+'Debt Payoff'!C2)))</f>
        <v>0</v>
      </c>
      <c r="C40" s="18">
        <f>IF(C39=0,0,MAX(0,C39*(1+'Debt Payoff'!D9/12)-MIN(C39*(1+'Debt Payoff'!D9/12),IF(COUNTIF(B39:B39,"&gt;0")=0,'Debt Payoff'!E9+'Debt Payoff'!E10+'Debt Payoff'!C2,'Debt Payoff'!E9))))</f>
        <v>0</v>
      </c>
      <c r="D40" s="18">
        <f>IF(D39=0,0,MAX(0,D39*(1+'Debt Payoff'!D5/12)-MIN(D39*(1+'Debt Payoff'!D5/12),IF(COUNTIF(B39:C39,"&gt;0")=0,'Debt Payoff'!E5+'Debt Payoff'!E10+'Debt Payoff'!E9+'Debt Payoff'!C2,'Debt Payoff'!E5))))</f>
        <v>0</v>
      </c>
      <c r="E40" s="18">
        <f>IF(E39=0,0,MAX(0,E39*(1+'Debt Payoff'!D8/12)-MIN(E39*(1+'Debt Payoff'!D8/12),IF(COUNTIF(B39:D39,"&gt;0")=0,'Debt Payoff'!E8+'Debt Payoff'!E10+'Debt Payoff'!E9+'Debt Payoff'!E5+'Debt Payoff'!C2,'Debt Payoff'!E8))))</f>
        <v>0</v>
      </c>
      <c r="F40" s="18">
        <f>IF(F39=0,0,MAX(0,F39*(1+'Debt Payoff'!D4/12)-MIN(F39*(1+'Debt Payoff'!D4/12),IF(COUNTIF(B39:E39,"&gt;0")=0,'Debt Payoff'!E4+'Debt Payoff'!E10+'Debt Payoff'!E9+'Debt Payoff'!E5+'Debt Payoff'!E8+'Debt Payoff'!C2,'Debt Payoff'!E4))))</f>
        <v>0</v>
      </c>
      <c r="G40" s="18">
        <f>IF(G39=0,0,MAX(0,G39*(1+'Debt Payoff'!D11/12)-MIN(G39*(1+'Debt Payoff'!D11/12),IF(COUNTIF(B39:F39,"&gt;0")=0,'Debt Payoff'!E11+'Debt Payoff'!E10+'Debt Payoff'!E9+'Debt Payoff'!E5+'Debt Payoff'!E8+'Debt Payoff'!E4+'Debt Payoff'!C2,'Debt Payoff'!E11))))</f>
        <v>0</v>
      </c>
      <c r="H40" s="18">
        <f>IF(H39=0,0,MAX(0,H39*(1+'Debt Payoff'!D6/12)-MIN(H39*(1+'Debt Payoff'!D6/12),IF(COUNTIF(B39:G39,"&gt;0")=0,'Debt Payoff'!E6+'Debt Payoff'!E10+'Debt Payoff'!E9+'Debt Payoff'!E5+'Debt Payoff'!E8+'Debt Payoff'!E4+'Debt Payoff'!E11+'Debt Payoff'!C2,'Debt Payoff'!E6))))</f>
        <v>0</v>
      </c>
      <c r="I40" s="18">
        <f>IF(I39=0,0,MAX(0,I39*(1+'Debt Payoff'!D7/12)-MIN(I39*(1+'Debt Payoff'!D7/12),IF(COUNTIF(B39:H39,"&gt;0")=0,'Debt Payoff'!E7+'Debt Payoff'!E10+'Debt Payoff'!E9+'Debt Payoff'!E5+'Debt Payoff'!E8+'Debt Payoff'!E4+'Debt Payoff'!E11+'Debt Payoff'!E6+'Debt Payoff'!C2,'Debt Payoff'!E7))))</f>
        <v>0</v>
      </c>
      <c r="J40" s="18">
        <f>IF(B39=0,0,B39*'Debt Payoff'!D10/12)</f>
        <v>0</v>
      </c>
      <c r="K40" s="18">
        <f>IF(C39=0,0,C39*'Debt Payoff'!D9/12)</f>
        <v>0</v>
      </c>
      <c r="L40" s="18">
        <f>IF(D39=0,0,D39*'Debt Payoff'!D5/12)</f>
        <v>0</v>
      </c>
      <c r="M40" s="18">
        <f>IF(E39=0,0,E39*'Debt Payoff'!D8/12)</f>
        <v>0</v>
      </c>
      <c r="N40" s="18">
        <f>IF(F39=0,0,F39*'Debt Payoff'!D4/12)</f>
        <v>0</v>
      </c>
      <c r="O40" s="18">
        <f>IF(G39=0,0,G39*'Debt Payoff'!D11/12)</f>
        <v>0</v>
      </c>
      <c r="P40" s="18">
        <f>IF(H39=0,0,H39*'Debt Payoff'!D6/12)</f>
        <v>0</v>
      </c>
      <c r="Q40" s="18">
        <f>IF(I39=0,0,I39*'Debt Payoff'!D7/12)</f>
        <v>0</v>
      </c>
    </row>
    <row r="41" spans="1:17" x14ac:dyDescent="0.25">
      <c r="A41">
        <v>39</v>
      </c>
      <c r="B41" s="18">
        <f>IF(B40=0,0,MAX(0,B40*(1+'Debt Payoff'!D10/12)-MIN(B40*(1+'Debt Payoff'!D10/12),'Debt Payoff'!E10+'Debt Payoff'!C2)))</f>
        <v>0</v>
      </c>
      <c r="C41" s="18">
        <f>IF(C40=0,0,MAX(0,C40*(1+'Debt Payoff'!D9/12)-MIN(C40*(1+'Debt Payoff'!D9/12),IF(COUNTIF(B40:B40,"&gt;0")=0,'Debt Payoff'!E9+'Debt Payoff'!E10+'Debt Payoff'!C2,'Debt Payoff'!E9))))</f>
        <v>0</v>
      </c>
      <c r="D41" s="18">
        <f>IF(D40=0,0,MAX(0,D40*(1+'Debt Payoff'!D5/12)-MIN(D40*(1+'Debt Payoff'!D5/12),IF(COUNTIF(B40:C40,"&gt;0")=0,'Debt Payoff'!E5+'Debt Payoff'!E10+'Debt Payoff'!E9+'Debt Payoff'!C2,'Debt Payoff'!E5))))</f>
        <v>0</v>
      </c>
      <c r="E41" s="18">
        <f>IF(E40=0,0,MAX(0,E40*(1+'Debt Payoff'!D8/12)-MIN(E40*(1+'Debt Payoff'!D8/12),IF(COUNTIF(B40:D40,"&gt;0")=0,'Debt Payoff'!E8+'Debt Payoff'!E10+'Debt Payoff'!E9+'Debt Payoff'!E5+'Debt Payoff'!C2,'Debt Payoff'!E8))))</f>
        <v>0</v>
      </c>
      <c r="F41" s="18">
        <f>IF(F40=0,0,MAX(0,F40*(1+'Debt Payoff'!D4/12)-MIN(F40*(1+'Debt Payoff'!D4/12),IF(COUNTIF(B40:E40,"&gt;0")=0,'Debt Payoff'!E4+'Debt Payoff'!E10+'Debt Payoff'!E9+'Debt Payoff'!E5+'Debt Payoff'!E8+'Debt Payoff'!C2,'Debt Payoff'!E4))))</f>
        <v>0</v>
      </c>
      <c r="G41" s="18">
        <f>IF(G40=0,0,MAX(0,G40*(1+'Debt Payoff'!D11/12)-MIN(G40*(1+'Debt Payoff'!D11/12),IF(COUNTIF(B40:F40,"&gt;0")=0,'Debt Payoff'!E11+'Debt Payoff'!E10+'Debt Payoff'!E9+'Debt Payoff'!E5+'Debt Payoff'!E8+'Debt Payoff'!E4+'Debt Payoff'!C2,'Debt Payoff'!E11))))</f>
        <v>0</v>
      </c>
      <c r="H41" s="18">
        <f>IF(H40=0,0,MAX(0,H40*(1+'Debt Payoff'!D6/12)-MIN(H40*(1+'Debt Payoff'!D6/12),IF(COUNTIF(B40:G40,"&gt;0")=0,'Debt Payoff'!E6+'Debt Payoff'!E10+'Debt Payoff'!E9+'Debt Payoff'!E5+'Debt Payoff'!E8+'Debt Payoff'!E4+'Debt Payoff'!E11+'Debt Payoff'!C2,'Debt Payoff'!E6))))</f>
        <v>0</v>
      </c>
      <c r="I41" s="18">
        <f>IF(I40=0,0,MAX(0,I40*(1+'Debt Payoff'!D7/12)-MIN(I40*(1+'Debt Payoff'!D7/12),IF(COUNTIF(B40:H40,"&gt;0")=0,'Debt Payoff'!E7+'Debt Payoff'!E10+'Debt Payoff'!E9+'Debt Payoff'!E5+'Debt Payoff'!E8+'Debt Payoff'!E4+'Debt Payoff'!E11+'Debt Payoff'!E6+'Debt Payoff'!C2,'Debt Payoff'!E7))))</f>
        <v>0</v>
      </c>
      <c r="J41" s="18">
        <f>IF(B40=0,0,B40*'Debt Payoff'!D10/12)</f>
        <v>0</v>
      </c>
      <c r="K41" s="18">
        <f>IF(C40=0,0,C40*'Debt Payoff'!D9/12)</f>
        <v>0</v>
      </c>
      <c r="L41" s="18">
        <f>IF(D40=0,0,D40*'Debt Payoff'!D5/12)</f>
        <v>0</v>
      </c>
      <c r="M41" s="18">
        <f>IF(E40=0,0,E40*'Debt Payoff'!D8/12)</f>
        <v>0</v>
      </c>
      <c r="N41" s="18">
        <f>IF(F40=0,0,F40*'Debt Payoff'!D4/12)</f>
        <v>0</v>
      </c>
      <c r="O41" s="18">
        <f>IF(G40=0,0,G40*'Debt Payoff'!D11/12)</f>
        <v>0</v>
      </c>
      <c r="P41" s="18">
        <f>IF(H40=0,0,H40*'Debt Payoff'!D6/12)</f>
        <v>0</v>
      </c>
      <c r="Q41" s="18">
        <f>IF(I40=0,0,I40*'Debt Payoff'!D7/12)</f>
        <v>0</v>
      </c>
    </row>
    <row r="42" spans="1:17" x14ac:dyDescent="0.25">
      <c r="A42">
        <v>40</v>
      </c>
      <c r="B42" s="18">
        <f>IF(B41=0,0,MAX(0,B41*(1+'Debt Payoff'!D10/12)-MIN(B41*(1+'Debt Payoff'!D10/12),'Debt Payoff'!E10+'Debt Payoff'!C2)))</f>
        <v>0</v>
      </c>
      <c r="C42" s="18">
        <f>IF(C41=0,0,MAX(0,C41*(1+'Debt Payoff'!D9/12)-MIN(C41*(1+'Debt Payoff'!D9/12),IF(COUNTIF(B41:B41,"&gt;0")=0,'Debt Payoff'!E9+'Debt Payoff'!E10+'Debt Payoff'!C2,'Debt Payoff'!E9))))</f>
        <v>0</v>
      </c>
      <c r="D42" s="18">
        <f>IF(D41=0,0,MAX(0,D41*(1+'Debt Payoff'!D5/12)-MIN(D41*(1+'Debt Payoff'!D5/12),IF(COUNTIF(B41:C41,"&gt;0")=0,'Debt Payoff'!E5+'Debt Payoff'!E10+'Debt Payoff'!E9+'Debt Payoff'!C2,'Debt Payoff'!E5))))</f>
        <v>0</v>
      </c>
      <c r="E42" s="18">
        <f>IF(E41=0,0,MAX(0,E41*(1+'Debt Payoff'!D8/12)-MIN(E41*(1+'Debt Payoff'!D8/12),IF(COUNTIF(B41:D41,"&gt;0")=0,'Debt Payoff'!E8+'Debt Payoff'!E10+'Debt Payoff'!E9+'Debt Payoff'!E5+'Debt Payoff'!C2,'Debt Payoff'!E8))))</f>
        <v>0</v>
      </c>
      <c r="F42" s="18">
        <f>IF(F41=0,0,MAX(0,F41*(1+'Debt Payoff'!D4/12)-MIN(F41*(1+'Debt Payoff'!D4/12),IF(COUNTIF(B41:E41,"&gt;0")=0,'Debt Payoff'!E4+'Debt Payoff'!E10+'Debt Payoff'!E9+'Debt Payoff'!E5+'Debt Payoff'!E8+'Debt Payoff'!C2,'Debt Payoff'!E4))))</f>
        <v>0</v>
      </c>
      <c r="G42" s="18">
        <f>IF(G41=0,0,MAX(0,G41*(1+'Debt Payoff'!D11/12)-MIN(G41*(1+'Debt Payoff'!D11/12),IF(COUNTIF(B41:F41,"&gt;0")=0,'Debt Payoff'!E11+'Debt Payoff'!E10+'Debt Payoff'!E9+'Debt Payoff'!E5+'Debt Payoff'!E8+'Debt Payoff'!E4+'Debt Payoff'!C2,'Debt Payoff'!E11))))</f>
        <v>0</v>
      </c>
      <c r="H42" s="18">
        <f>IF(H41=0,0,MAX(0,H41*(1+'Debt Payoff'!D6/12)-MIN(H41*(1+'Debt Payoff'!D6/12),IF(COUNTIF(B41:G41,"&gt;0")=0,'Debt Payoff'!E6+'Debt Payoff'!E10+'Debt Payoff'!E9+'Debt Payoff'!E5+'Debt Payoff'!E8+'Debt Payoff'!E4+'Debt Payoff'!E11+'Debt Payoff'!C2,'Debt Payoff'!E6))))</f>
        <v>0</v>
      </c>
      <c r="I42" s="18">
        <f>IF(I41=0,0,MAX(0,I41*(1+'Debt Payoff'!D7/12)-MIN(I41*(1+'Debt Payoff'!D7/12),IF(COUNTIF(B41:H41,"&gt;0")=0,'Debt Payoff'!E7+'Debt Payoff'!E10+'Debt Payoff'!E9+'Debt Payoff'!E5+'Debt Payoff'!E8+'Debt Payoff'!E4+'Debt Payoff'!E11+'Debt Payoff'!E6+'Debt Payoff'!C2,'Debt Payoff'!E7))))</f>
        <v>0</v>
      </c>
      <c r="J42" s="18">
        <f>IF(B41=0,0,B41*'Debt Payoff'!D10/12)</f>
        <v>0</v>
      </c>
      <c r="K42" s="18">
        <f>IF(C41=0,0,C41*'Debt Payoff'!D9/12)</f>
        <v>0</v>
      </c>
      <c r="L42" s="18">
        <f>IF(D41=0,0,D41*'Debt Payoff'!D5/12)</f>
        <v>0</v>
      </c>
      <c r="M42" s="18">
        <f>IF(E41=0,0,E41*'Debt Payoff'!D8/12)</f>
        <v>0</v>
      </c>
      <c r="N42" s="18">
        <f>IF(F41=0,0,F41*'Debt Payoff'!D4/12)</f>
        <v>0</v>
      </c>
      <c r="O42" s="18">
        <f>IF(G41=0,0,G41*'Debt Payoff'!D11/12)</f>
        <v>0</v>
      </c>
      <c r="P42" s="18">
        <f>IF(H41=0,0,H41*'Debt Payoff'!D6/12)</f>
        <v>0</v>
      </c>
      <c r="Q42" s="18">
        <f>IF(I41=0,0,I41*'Debt Payoff'!D7/12)</f>
        <v>0</v>
      </c>
    </row>
    <row r="43" spans="1:17" x14ac:dyDescent="0.25">
      <c r="A43">
        <v>41</v>
      </c>
      <c r="B43" s="18">
        <f>IF(B42=0,0,MAX(0,B42*(1+'Debt Payoff'!D10/12)-MIN(B42*(1+'Debt Payoff'!D10/12),'Debt Payoff'!E10+'Debt Payoff'!C2)))</f>
        <v>0</v>
      </c>
      <c r="C43" s="18">
        <f>IF(C42=0,0,MAX(0,C42*(1+'Debt Payoff'!D9/12)-MIN(C42*(1+'Debt Payoff'!D9/12),IF(COUNTIF(B42:B42,"&gt;0")=0,'Debt Payoff'!E9+'Debt Payoff'!E10+'Debt Payoff'!C2,'Debt Payoff'!E9))))</f>
        <v>0</v>
      </c>
      <c r="D43" s="18">
        <f>IF(D42=0,0,MAX(0,D42*(1+'Debt Payoff'!D5/12)-MIN(D42*(1+'Debt Payoff'!D5/12),IF(COUNTIF(B42:C42,"&gt;0")=0,'Debt Payoff'!E5+'Debt Payoff'!E10+'Debt Payoff'!E9+'Debt Payoff'!C2,'Debt Payoff'!E5))))</f>
        <v>0</v>
      </c>
      <c r="E43" s="18">
        <f>IF(E42=0,0,MAX(0,E42*(1+'Debt Payoff'!D8/12)-MIN(E42*(1+'Debt Payoff'!D8/12),IF(COUNTIF(B42:D42,"&gt;0")=0,'Debt Payoff'!E8+'Debt Payoff'!E10+'Debt Payoff'!E9+'Debt Payoff'!E5+'Debt Payoff'!C2,'Debt Payoff'!E8))))</f>
        <v>0</v>
      </c>
      <c r="F43" s="18">
        <f>IF(F42=0,0,MAX(0,F42*(1+'Debt Payoff'!D4/12)-MIN(F42*(1+'Debt Payoff'!D4/12),IF(COUNTIF(B42:E42,"&gt;0")=0,'Debt Payoff'!E4+'Debt Payoff'!E10+'Debt Payoff'!E9+'Debt Payoff'!E5+'Debt Payoff'!E8+'Debt Payoff'!C2,'Debt Payoff'!E4))))</f>
        <v>0</v>
      </c>
      <c r="G43" s="18">
        <f>IF(G42=0,0,MAX(0,G42*(1+'Debt Payoff'!D11/12)-MIN(G42*(1+'Debt Payoff'!D11/12),IF(COUNTIF(B42:F42,"&gt;0")=0,'Debt Payoff'!E11+'Debt Payoff'!E10+'Debt Payoff'!E9+'Debt Payoff'!E5+'Debt Payoff'!E8+'Debt Payoff'!E4+'Debt Payoff'!C2,'Debt Payoff'!E11))))</f>
        <v>0</v>
      </c>
      <c r="H43" s="18">
        <f>IF(H42=0,0,MAX(0,H42*(1+'Debt Payoff'!D6/12)-MIN(H42*(1+'Debt Payoff'!D6/12),IF(COUNTIF(B42:G42,"&gt;0")=0,'Debt Payoff'!E6+'Debt Payoff'!E10+'Debt Payoff'!E9+'Debt Payoff'!E5+'Debt Payoff'!E8+'Debt Payoff'!E4+'Debt Payoff'!E11+'Debt Payoff'!C2,'Debt Payoff'!E6))))</f>
        <v>0</v>
      </c>
      <c r="I43" s="18">
        <f>IF(I42=0,0,MAX(0,I42*(1+'Debt Payoff'!D7/12)-MIN(I42*(1+'Debt Payoff'!D7/12),IF(COUNTIF(B42:H42,"&gt;0")=0,'Debt Payoff'!E7+'Debt Payoff'!E10+'Debt Payoff'!E9+'Debt Payoff'!E5+'Debt Payoff'!E8+'Debt Payoff'!E4+'Debt Payoff'!E11+'Debt Payoff'!E6+'Debt Payoff'!C2,'Debt Payoff'!E7))))</f>
        <v>0</v>
      </c>
      <c r="J43" s="18">
        <f>IF(B42=0,0,B42*'Debt Payoff'!D10/12)</f>
        <v>0</v>
      </c>
      <c r="K43" s="18">
        <f>IF(C42=0,0,C42*'Debt Payoff'!D9/12)</f>
        <v>0</v>
      </c>
      <c r="L43" s="18">
        <f>IF(D42=0,0,D42*'Debt Payoff'!D5/12)</f>
        <v>0</v>
      </c>
      <c r="M43" s="18">
        <f>IF(E42=0,0,E42*'Debt Payoff'!D8/12)</f>
        <v>0</v>
      </c>
      <c r="N43" s="18">
        <f>IF(F42=0,0,F42*'Debt Payoff'!D4/12)</f>
        <v>0</v>
      </c>
      <c r="O43" s="18">
        <f>IF(G42=0,0,G42*'Debt Payoff'!D11/12)</f>
        <v>0</v>
      </c>
      <c r="P43" s="18">
        <f>IF(H42=0,0,H42*'Debt Payoff'!D6/12)</f>
        <v>0</v>
      </c>
      <c r="Q43" s="18">
        <f>IF(I42=0,0,I42*'Debt Payoff'!D7/12)</f>
        <v>0</v>
      </c>
    </row>
    <row r="44" spans="1:17" x14ac:dyDescent="0.25">
      <c r="A44">
        <v>42</v>
      </c>
      <c r="B44" s="18">
        <f>IF(B43=0,0,MAX(0,B43*(1+'Debt Payoff'!D10/12)-MIN(B43*(1+'Debt Payoff'!D10/12),'Debt Payoff'!E10+'Debt Payoff'!C2)))</f>
        <v>0</v>
      </c>
      <c r="C44" s="18">
        <f>IF(C43=0,0,MAX(0,C43*(1+'Debt Payoff'!D9/12)-MIN(C43*(1+'Debt Payoff'!D9/12),IF(COUNTIF(B43:B43,"&gt;0")=0,'Debt Payoff'!E9+'Debt Payoff'!E10+'Debt Payoff'!C2,'Debt Payoff'!E9))))</f>
        <v>0</v>
      </c>
      <c r="D44" s="18">
        <f>IF(D43=0,0,MAX(0,D43*(1+'Debt Payoff'!D5/12)-MIN(D43*(1+'Debt Payoff'!D5/12),IF(COUNTIF(B43:C43,"&gt;0")=0,'Debt Payoff'!E5+'Debt Payoff'!E10+'Debt Payoff'!E9+'Debt Payoff'!C2,'Debt Payoff'!E5))))</f>
        <v>0</v>
      </c>
      <c r="E44" s="18">
        <f>IF(E43=0,0,MAX(0,E43*(1+'Debt Payoff'!D8/12)-MIN(E43*(1+'Debt Payoff'!D8/12),IF(COUNTIF(B43:D43,"&gt;0")=0,'Debt Payoff'!E8+'Debt Payoff'!E10+'Debt Payoff'!E9+'Debt Payoff'!E5+'Debt Payoff'!C2,'Debt Payoff'!E8))))</f>
        <v>0</v>
      </c>
      <c r="F44" s="18">
        <f>IF(F43=0,0,MAX(0,F43*(1+'Debt Payoff'!D4/12)-MIN(F43*(1+'Debt Payoff'!D4/12),IF(COUNTIF(B43:E43,"&gt;0")=0,'Debt Payoff'!E4+'Debt Payoff'!E10+'Debt Payoff'!E9+'Debt Payoff'!E5+'Debt Payoff'!E8+'Debt Payoff'!C2,'Debt Payoff'!E4))))</f>
        <v>0</v>
      </c>
      <c r="G44" s="18">
        <f>IF(G43=0,0,MAX(0,G43*(1+'Debt Payoff'!D11/12)-MIN(G43*(1+'Debt Payoff'!D11/12),IF(COUNTIF(B43:F43,"&gt;0")=0,'Debt Payoff'!E11+'Debt Payoff'!E10+'Debt Payoff'!E9+'Debt Payoff'!E5+'Debt Payoff'!E8+'Debt Payoff'!E4+'Debt Payoff'!C2,'Debt Payoff'!E11))))</f>
        <v>0</v>
      </c>
      <c r="H44" s="18">
        <f>IF(H43=0,0,MAX(0,H43*(1+'Debt Payoff'!D6/12)-MIN(H43*(1+'Debt Payoff'!D6/12),IF(COUNTIF(B43:G43,"&gt;0")=0,'Debt Payoff'!E6+'Debt Payoff'!E10+'Debt Payoff'!E9+'Debt Payoff'!E5+'Debt Payoff'!E8+'Debt Payoff'!E4+'Debt Payoff'!E11+'Debt Payoff'!C2,'Debt Payoff'!E6))))</f>
        <v>0</v>
      </c>
      <c r="I44" s="18">
        <f>IF(I43=0,0,MAX(0,I43*(1+'Debt Payoff'!D7/12)-MIN(I43*(1+'Debt Payoff'!D7/12),IF(COUNTIF(B43:H43,"&gt;0")=0,'Debt Payoff'!E7+'Debt Payoff'!E10+'Debt Payoff'!E9+'Debt Payoff'!E5+'Debt Payoff'!E8+'Debt Payoff'!E4+'Debt Payoff'!E11+'Debt Payoff'!E6+'Debt Payoff'!C2,'Debt Payoff'!E7))))</f>
        <v>0</v>
      </c>
      <c r="J44" s="18">
        <f>IF(B43=0,0,B43*'Debt Payoff'!D10/12)</f>
        <v>0</v>
      </c>
      <c r="K44" s="18">
        <f>IF(C43=0,0,C43*'Debt Payoff'!D9/12)</f>
        <v>0</v>
      </c>
      <c r="L44" s="18">
        <f>IF(D43=0,0,D43*'Debt Payoff'!D5/12)</f>
        <v>0</v>
      </c>
      <c r="M44" s="18">
        <f>IF(E43=0,0,E43*'Debt Payoff'!D8/12)</f>
        <v>0</v>
      </c>
      <c r="N44" s="18">
        <f>IF(F43=0,0,F43*'Debt Payoff'!D4/12)</f>
        <v>0</v>
      </c>
      <c r="O44" s="18">
        <f>IF(G43=0,0,G43*'Debt Payoff'!D11/12)</f>
        <v>0</v>
      </c>
      <c r="P44" s="18">
        <f>IF(H43=0,0,H43*'Debt Payoff'!D6/12)</f>
        <v>0</v>
      </c>
      <c r="Q44" s="18">
        <f>IF(I43=0,0,I43*'Debt Payoff'!D7/12)</f>
        <v>0</v>
      </c>
    </row>
    <row r="45" spans="1:17" x14ac:dyDescent="0.25">
      <c r="A45">
        <v>43</v>
      </c>
      <c r="B45" s="18">
        <f>IF(B44=0,0,MAX(0,B44*(1+'Debt Payoff'!D10/12)-MIN(B44*(1+'Debt Payoff'!D10/12),'Debt Payoff'!E10+'Debt Payoff'!C2)))</f>
        <v>0</v>
      </c>
      <c r="C45" s="18">
        <f>IF(C44=0,0,MAX(0,C44*(1+'Debt Payoff'!D9/12)-MIN(C44*(1+'Debt Payoff'!D9/12),IF(COUNTIF(B44:B44,"&gt;0")=0,'Debt Payoff'!E9+'Debt Payoff'!E10+'Debt Payoff'!C2,'Debt Payoff'!E9))))</f>
        <v>0</v>
      </c>
      <c r="D45" s="18">
        <f>IF(D44=0,0,MAX(0,D44*(1+'Debt Payoff'!D5/12)-MIN(D44*(1+'Debt Payoff'!D5/12),IF(COUNTIF(B44:C44,"&gt;0")=0,'Debt Payoff'!E5+'Debt Payoff'!E10+'Debt Payoff'!E9+'Debt Payoff'!C2,'Debt Payoff'!E5))))</f>
        <v>0</v>
      </c>
      <c r="E45" s="18">
        <f>IF(E44=0,0,MAX(0,E44*(1+'Debt Payoff'!D8/12)-MIN(E44*(1+'Debt Payoff'!D8/12),IF(COUNTIF(B44:D44,"&gt;0")=0,'Debt Payoff'!E8+'Debt Payoff'!E10+'Debt Payoff'!E9+'Debt Payoff'!E5+'Debt Payoff'!C2,'Debt Payoff'!E8))))</f>
        <v>0</v>
      </c>
      <c r="F45" s="18">
        <f>IF(F44=0,0,MAX(0,F44*(1+'Debt Payoff'!D4/12)-MIN(F44*(1+'Debt Payoff'!D4/12),IF(COUNTIF(B44:E44,"&gt;0")=0,'Debt Payoff'!E4+'Debt Payoff'!E10+'Debt Payoff'!E9+'Debt Payoff'!E5+'Debt Payoff'!E8+'Debt Payoff'!C2,'Debt Payoff'!E4))))</f>
        <v>0</v>
      </c>
      <c r="G45" s="18">
        <f>IF(G44=0,0,MAX(0,G44*(1+'Debt Payoff'!D11/12)-MIN(G44*(1+'Debt Payoff'!D11/12),IF(COUNTIF(B44:F44,"&gt;0")=0,'Debt Payoff'!E11+'Debt Payoff'!E10+'Debt Payoff'!E9+'Debt Payoff'!E5+'Debt Payoff'!E8+'Debt Payoff'!E4+'Debt Payoff'!C2,'Debt Payoff'!E11))))</f>
        <v>0</v>
      </c>
      <c r="H45" s="18">
        <f>IF(H44=0,0,MAX(0,H44*(1+'Debt Payoff'!D6/12)-MIN(H44*(1+'Debt Payoff'!D6/12),IF(COUNTIF(B44:G44,"&gt;0")=0,'Debt Payoff'!E6+'Debt Payoff'!E10+'Debt Payoff'!E9+'Debt Payoff'!E5+'Debt Payoff'!E8+'Debt Payoff'!E4+'Debt Payoff'!E11+'Debt Payoff'!C2,'Debt Payoff'!E6))))</f>
        <v>0</v>
      </c>
      <c r="I45" s="18">
        <f>IF(I44=0,0,MAX(0,I44*(1+'Debt Payoff'!D7/12)-MIN(I44*(1+'Debt Payoff'!D7/12),IF(COUNTIF(B44:H44,"&gt;0")=0,'Debt Payoff'!E7+'Debt Payoff'!E10+'Debt Payoff'!E9+'Debt Payoff'!E5+'Debt Payoff'!E8+'Debt Payoff'!E4+'Debt Payoff'!E11+'Debt Payoff'!E6+'Debt Payoff'!C2,'Debt Payoff'!E7))))</f>
        <v>0</v>
      </c>
      <c r="J45" s="18">
        <f>IF(B44=0,0,B44*'Debt Payoff'!D10/12)</f>
        <v>0</v>
      </c>
      <c r="K45" s="18">
        <f>IF(C44=0,0,C44*'Debt Payoff'!D9/12)</f>
        <v>0</v>
      </c>
      <c r="L45" s="18">
        <f>IF(D44=0,0,D44*'Debt Payoff'!D5/12)</f>
        <v>0</v>
      </c>
      <c r="M45" s="18">
        <f>IF(E44=0,0,E44*'Debt Payoff'!D8/12)</f>
        <v>0</v>
      </c>
      <c r="N45" s="18">
        <f>IF(F44=0,0,F44*'Debt Payoff'!D4/12)</f>
        <v>0</v>
      </c>
      <c r="O45" s="18">
        <f>IF(G44=0,0,G44*'Debt Payoff'!D11/12)</f>
        <v>0</v>
      </c>
      <c r="P45" s="18">
        <f>IF(H44=0,0,H44*'Debt Payoff'!D6/12)</f>
        <v>0</v>
      </c>
      <c r="Q45" s="18">
        <f>IF(I44=0,0,I44*'Debt Payoff'!D7/12)</f>
        <v>0</v>
      </c>
    </row>
    <row r="46" spans="1:17" x14ac:dyDescent="0.25">
      <c r="A46">
        <v>44</v>
      </c>
      <c r="B46" s="18">
        <f>IF(B45=0,0,MAX(0,B45*(1+'Debt Payoff'!D10/12)-MIN(B45*(1+'Debt Payoff'!D10/12),'Debt Payoff'!E10+'Debt Payoff'!C2)))</f>
        <v>0</v>
      </c>
      <c r="C46" s="18">
        <f>IF(C45=0,0,MAX(0,C45*(1+'Debt Payoff'!D9/12)-MIN(C45*(1+'Debt Payoff'!D9/12),IF(COUNTIF(B45:B45,"&gt;0")=0,'Debt Payoff'!E9+'Debt Payoff'!E10+'Debt Payoff'!C2,'Debt Payoff'!E9))))</f>
        <v>0</v>
      </c>
      <c r="D46" s="18">
        <f>IF(D45=0,0,MAX(0,D45*(1+'Debt Payoff'!D5/12)-MIN(D45*(1+'Debt Payoff'!D5/12),IF(COUNTIF(B45:C45,"&gt;0")=0,'Debt Payoff'!E5+'Debt Payoff'!E10+'Debt Payoff'!E9+'Debt Payoff'!C2,'Debt Payoff'!E5))))</f>
        <v>0</v>
      </c>
      <c r="E46" s="18">
        <f>IF(E45=0,0,MAX(0,E45*(1+'Debt Payoff'!D8/12)-MIN(E45*(1+'Debt Payoff'!D8/12),IF(COUNTIF(B45:D45,"&gt;0")=0,'Debt Payoff'!E8+'Debt Payoff'!E10+'Debt Payoff'!E9+'Debt Payoff'!E5+'Debt Payoff'!C2,'Debt Payoff'!E8))))</f>
        <v>0</v>
      </c>
      <c r="F46" s="18">
        <f>IF(F45=0,0,MAX(0,F45*(1+'Debt Payoff'!D4/12)-MIN(F45*(1+'Debt Payoff'!D4/12),IF(COUNTIF(B45:E45,"&gt;0")=0,'Debt Payoff'!E4+'Debt Payoff'!E10+'Debt Payoff'!E9+'Debt Payoff'!E5+'Debt Payoff'!E8+'Debt Payoff'!C2,'Debt Payoff'!E4))))</f>
        <v>0</v>
      </c>
      <c r="G46" s="18">
        <f>IF(G45=0,0,MAX(0,G45*(1+'Debt Payoff'!D11/12)-MIN(G45*(1+'Debt Payoff'!D11/12),IF(COUNTIF(B45:F45,"&gt;0")=0,'Debt Payoff'!E11+'Debt Payoff'!E10+'Debt Payoff'!E9+'Debt Payoff'!E5+'Debt Payoff'!E8+'Debt Payoff'!E4+'Debt Payoff'!C2,'Debt Payoff'!E11))))</f>
        <v>0</v>
      </c>
      <c r="H46" s="18">
        <f>IF(H45=0,0,MAX(0,H45*(1+'Debt Payoff'!D6/12)-MIN(H45*(1+'Debt Payoff'!D6/12),IF(COUNTIF(B45:G45,"&gt;0")=0,'Debt Payoff'!E6+'Debt Payoff'!E10+'Debt Payoff'!E9+'Debt Payoff'!E5+'Debt Payoff'!E8+'Debt Payoff'!E4+'Debt Payoff'!E11+'Debt Payoff'!C2,'Debt Payoff'!E6))))</f>
        <v>0</v>
      </c>
      <c r="I46" s="18">
        <f>IF(I45=0,0,MAX(0,I45*(1+'Debt Payoff'!D7/12)-MIN(I45*(1+'Debt Payoff'!D7/12),IF(COUNTIF(B45:H45,"&gt;0")=0,'Debt Payoff'!E7+'Debt Payoff'!E10+'Debt Payoff'!E9+'Debt Payoff'!E5+'Debt Payoff'!E8+'Debt Payoff'!E4+'Debt Payoff'!E11+'Debt Payoff'!E6+'Debt Payoff'!C2,'Debt Payoff'!E7))))</f>
        <v>0</v>
      </c>
      <c r="J46" s="18">
        <f>IF(B45=0,0,B45*'Debt Payoff'!D10/12)</f>
        <v>0</v>
      </c>
      <c r="K46" s="18">
        <f>IF(C45=0,0,C45*'Debt Payoff'!D9/12)</f>
        <v>0</v>
      </c>
      <c r="L46" s="18">
        <f>IF(D45=0,0,D45*'Debt Payoff'!D5/12)</f>
        <v>0</v>
      </c>
      <c r="M46" s="18">
        <f>IF(E45=0,0,E45*'Debt Payoff'!D8/12)</f>
        <v>0</v>
      </c>
      <c r="N46" s="18">
        <f>IF(F45=0,0,F45*'Debt Payoff'!D4/12)</f>
        <v>0</v>
      </c>
      <c r="O46" s="18">
        <f>IF(G45=0,0,G45*'Debt Payoff'!D11/12)</f>
        <v>0</v>
      </c>
      <c r="P46" s="18">
        <f>IF(H45=0,0,H45*'Debt Payoff'!D6/12)</f>
        <v>0</v>
      </c>
      <c r="Q46" s="18">
        <f>IF(I45=0,0,I45*'Debt Payoff'!D7/12)</f>
        <v>0</v>
      </c>
    </row>
    <row r="47" spans="1:17" x14ac:dyDescent="0.25">
      <c r="A47">
        <v>45</v>
      </c>
      <c r="B47" s="18">
        <f>IF(B46=0,0,MAX(0,B46*(1+'Debt Payoff'!D10/12)-MIN(B46*(1+'Debt Payoff'!D10/12),'Debt Payoff'!E10+'Debt Payoff'!C2)))</f>
        <v>0</v>
      </c>
      <c r="C47" s="18">
        <f>IF(C46=0,0,MAX(0,C46*(1+'Debt Payoff'!D9/12)-MIN(C46*(1+'Debt Payoff'!D9/12),IF(COUNTIF(B46:B46,"&gt;0")=0,'Debt Payoff'!E9+'Debt Payoff'!E10+'Debt Payoff'!C2,'Debt Payoff'!E9))))</f>
        <v>0</v>
      </c>
      <c r="D47" s="18">
        <f>IF(D46=0,0,MAX(0,D46*(1+'Debt Payoff'!D5/12)-MIN(D46*(1+'Debt Payoff'!D5/12),IF(COUNTIF(B46:C46,"&gt;0")=0,'Debt Payoff'!E5+'Debt Payoff'!E10+'Debt Payoff'!E9+'Debt Payoff'!C2,'Debt Payoff'!E5))))</f>
        <v>0</v>
      </c>
      <c r="E47" s="18">
        <f>IF(E46=0,0,MAX(0,E46*(1+'Debt Payoff'!D8/12)-MIN(E46*(1+'Debt Payoff'!D8/12),IF(COUNTIF(B46:D46,"&gt;0")=0,'Debt Payoff'!E8+'Debt Payoff'!E10+'Debt Payoff'!E9+'Debt Payoff'!E5+'Debt Payoff'!C2,'Debt Payoff'!E8))))</f>
        <v>0</v>
      </c>
      <c r="F47" s="18">
        <f>IF(F46=0,0,MAX(0,F46*(1+'Debt Payoff'!D4/12)-MIN(F46*(1+'Debt Payoff'!D4/12),IF(COUNTIF(B46:E46,"&gt;0")=0,'Debt Payoff'!E4+'Debt Payoff'!E10+'Debt Payoff'!E9+'Debt Payoff'!E5+'Debt Payoff'!E8+'Debt Payoff'!C2,'Debt Payoff'!E4))))</f>
        <v>0</v>
      </c>
      <c r="G47" s="18">
        <f>IF(G46=0,0,MAX(0,G46*(1+'Debt Payoff'!D11/12)-MIN(G46*(1+'Debt Payoff'!D11/12),IF(COUNTIF(B46:F46,"&gt;0")=0,'Debt Payoff'!E11+'Debt Payoff'!E10+'Debt Payoff'!E9+'Debt Payoff'!E5+'Debt Payoff'!E8+'Debt Payoff'!E4+'Debt Payoff'!C2,'Debt Payoff'!E11))))</f>
        <v>0</v>
      </c>
      <c r="H47" s="18">
        <f>IF(H46=0,0,MAX(0,H46*(1+'Debt Payoff'!D6/12)-MIN(H46*(1+'Debt Payoff'!D6/12),IF(COUNTIF(B46:G46,"&gt;0")=0,'Debt Payoff'!E6+'Debt Payoff'!E10+'Debt Payoff'!E9+'Debt Payoff'!E5+'Debt Payoff'!E8+'Debt Payoff'!E4+'Debt Payoff'!E11+'Debt Payoff'!C2,'Debt Payoff'!E6))))</f>
        <v>0</v>
      </c>
      <c r="I47" s="18">
        <f>IF(I46=0,0,MAX(0,I46*(1+'Debt Payoff'!D7/12)-MIN(I46*(1+'Debt Payoff'!D7/12),IF(COUNTIF(B46:H46,"&gt;0")=0,'Debt Payoff'!E7+'Debt Payoff'!E10+'Debt Payoff'!E9+'Debt Payoff'!E5+'Debt Payoff'!E8+'Debt Payoff'!E4+'Debt Payoff'!E11+'Debt Payoff'!E6+'Debt Payoff'!C2,'Debt Payoff'!E7))))</f>
        <v>0</v>
      </c>
      <c r="J47" s="18">
        <f>IF(B46=0,0,B46*'Debt Payoff'!D10/12)</f>
        <v>0</v>
      </c>
      <c r="K47" s="18">
        <f>IF(C46=0,0,C46*'Debt Payoff'!D9/12)</f>
        <v>0</v>
      </c>
      <c r="L47" s="18">
        <f>IF(D46=0,0,D46*'Debt Payoff'!D5/12)</f>
        <v>0</v>
      </c>
      <c r="M47" s="18">
        <f>IF(E46=0,0,E46*'Debt Payoff'!D8/12)</f>
        <v>0</v>
      </c>
      <c r="N47" s="18">
        <f>IF(F46=0,0,F46*'Debt Payoff'!D4/12)</f>
        <v>0</v>
      </c>
      <c r="O47" s="18">
        <f>IF(G46=0,0,G46*'Debt Payoff'!D11/12)</f>
        <v>0</v>
      </c>
      <c r="P47" s="18">
        <f>IF(H46=0,0,H46*'Debt Payoff'!D6/12)</f>
        <v>0</v>
      </c>
      <c r="Q47" s="18">
        <f>IF(I46=0,0,I46*'Debt Payoff'!D7/12)</f>
        <v>0</v>
      </c>
    </row>
    <row r="48" spans="1:17" x14ac:dyDescent="0.25">
      <c r="A48">
        <v>46</v>
      </c>
      <c r="B48" s="18">
        <f>IF(B47=0,0,MAX(0,B47*(1+'Debt Payoff'!D10/12)-MIN(B47*(1+'Debt Payoff'!D10/12),'Debt Payoff'!E10+'Debt Payoff'!C2)))</f>
        <v>0</v>
      </c>
      <c r="C48" s="18">
        <f>IF(C47=0,0,MAX(0,C47*(1+'Debt Payoff'!D9/12)-MIN(C47*(1+'Debt Payoff'!D9/12),IF(COUNTIF(B47:B47,"&gt;0")=0,'Debt Payoff'!E9+'Debt Payoff'!E10+'Debt Payoff'!C2,'Debt Payoff'!E9))))</f>
        <v>0</v>
      </c>
      <c r="D48" s="18">
        <f>IF(D47=0,0,MAX(0,D47*(1+'Debt Payoff'!D5/12)-MIN(D47*(1+'Debt Payoff'!D5/12),IF(COUNTIF(B47:C47,"&gt;0")=0,'Debt Payoff'!E5+'Debt Payoff'!E10+'Debt Payoff'!E9+'Debt Payoff'!C2,'Debt Payoff'!E5))))</f>
        <v>0</v>
      </c>
      <c r="E48" s="18">
        <f>IF(E47=0,0,MAX(0,E47*(1+'Debt Payoff'!D8/12)-MIN(E47*(1+'Debt Payoff'!D8/12),IF(COUNTIF(B47:D47,"&gt;0")=0,'Debt Payoff'!E8+'Debt Payoff'!E10+'Debt Payoff'!E9+'Debt Payoff'!E5+'Debt Payoff'!C2,'Debt Payoff'!E8))))</f>
        <v>0</v>
      </c>
      <c r="F48" s="18">
        <f>IF(F47=0,0,MAX(0,F47*(1+'Debt Payoff'!D4/12)-MIN(F47*(1+'Debt Payoff'!D4/12),IF(COUNTIF(B47:E47,"&gt;0")=0,'Debt Payoff'!E4+'Debt Payoff'!E10+'Debt Payoff'!E9+'Debt Payoff'!E5+'Debt Payoff'!E8+'Debt Payoff'!C2,'Debt Payoff'!E4))))</f>
        <v>0</v>
      </c>
      <c r="G48" s="18">
        <f>IF(G47=0,0,MAX(0,G47*(1+'Debt Payoff'!D11/12)-MIN(G47*(1+'Debt Payoff'!D11/12),IF(COUNTIF(B47:F47,"&gt;0")=0,'Debt Payoff'!E11+'Debt Payoff'!E10+'Debt Payoff'!E9+'Debt Payoff'!E5+'Debt Payoff'!E8+'Debt Payoff'!E4+'Debt Payoff'!C2,'Debt Payoff'!E11))))</f>
        <v>0</v>
      </c>
      <c r="H48" s="18">
        <f>IF(H47=0,0,MAX(0,H47*(1+'Debt Payoff'!D6/12)-MIN(H47*(1+'Debt Payoff'!D6/12),IF(COUNTIF(B47:G47,"&gt;0")=0,'Debt Payoff'!E6+'Debt Payoff'!E10+'Debt Payoff'!E9+'Debt Payoff'!E5+'Debt Payoff'!E8+'Debt Payoff'!E4+'Debt Payoff'!E11+'Debt Payoff'!C2,'Debt Payoff'!E6))))</f>
        <v>0</v>
      </c>
      <c r="I48" s="18">
        <f>IF(I47=0,0,MAX(0,I47*(1+'Debt Payoff'!D7/12)-MIN(I47*(1+'Debt Payoff'!D7/12),IF(COUNTIF(B47:H47,"&gt;0")=0,'Debt Payoff'!E7+'Debt Payoff'!E10+'Debt Payoff'!E9+'Debt Payoff'!E5+'Debt Payoff'!E8+'Debt Payoff'!E4+'Debt Payoff'!E11+'Debt Payoff'!E6+'Debt Payoff'!C2,'Debt Payoff'!E7))))</f>
        <v>0</v>
      </c>
      <c r="J48" s="18">
        <f>IF(B47=0,0,B47*'Debt Payoff'!D10/12)</f>
        <v>0</v>
      </c>
      <c r="K48" s="18">
        <f>IF(C47=0,0,C47*'Debt Payoff'!D9/12)</f>
        <v>0</v>
      </c>
      <c r="L48" s="18">
        <f>IF(D47=0,0,D47*'Debt Payoff'!D5/12)</f>
        <v>0</v>
      </c>
      <c r="M48" s="18">
        <f>IF(E47=0,0,E47*'Debt Payoff'!D8/12)</f>
        <v>0</v>
      </c>
      <c r="N48" s="18">
        <f>IF(F47=0,0,F47*'Debt Payoff'!D4/12)</f>
        <v>0</v>
      </c>
      <c r="O48" s="18">
        <f>IF(G47=0,0,G47*'Debt Payoff'!D11/12)</f>
        <v>0</v>
      </c>
      <c r="P48" s="18">
        <f>IF(H47=0,0,H47*'Debt Payoff'!D6/12)</f>
        <v>0</v>
      </c>
      <c r="Q48" s="18">
        <f>IF(I47=0,0,I47*'Debt Payoff'!D7/12)</f>
        <v>0</v>
      </c>
    </row>
    <row r="49" spans="1:17" x14ac:dyDescent="0.25">
      <c r="A49">
        <v>47</v>
      </c>
      <c r="B49" s="18">
        <f>IF(B48=0,0,MAX(0,B48*(1+'Debt Payoff'!D10/12)-MIN(B48*(1+'Debt Payoff'!D10/12),'Debt Payoff'!E10+'Debt Payoff'!C2)))</f>
        <v>0</v>
      </c>
      <c r="C49" s="18">
        <f>IF(C48=0,0,MAX(0,C48*(1+'Debt Payoff'!D9/12)-MIN(C48*(1+'Debt Payoff'!D9/12),IF(COUNTIF(B48:B48,"&gt;0")=0,'Debt Payoff'!E9+'Debt Payoff'!E10+'Debt Payoff'!C2,'Debt Payoff'!E9))))</f>
        <v>0</v>
      </c>
      <c r="D49" s="18">
        <f>IF(D48=0,0,MAX(0,D48*(1+'Debt Payoff'!D5/12)-MIN(D48*(1+'Debt Payoff'!D5/12),IF(COUNTIF(B48:C48,"&gt;0")=0,'Debt Payoff'!E5+'Debt Payoff'!E10+'Debt Payoff'!E9+'Debt Payoff'!C2,'Debt Payoff'!E5))))</f>
        <v>0</v>
      </c>
      <c r="E49" s="18">
        <f>IF(E48=0,0,MAX(0,E48*(1+'Debt Payoff'!D8/12)-MIN(E48*(1+'Debt Payoff'!D8/12),IF(COUNTIF(B48:D48,"&gt;0")=0,'Debt Payoff'!E8+'Debt Payoff'!E10+'Debt Payoff'!E9+'Debt Payoff'!E5+'Debt Payoff'!C2,'Debt Payoff'!E8))))</f>
        <v>0</v>
      </c>
      <c r="F49" s="18">
        <f>IF(F48=0,0,MAX(0,F48*(1+'Debt Payoff'!D4/12)-MIN(F48*(1+'Debt Payoff'!D4/12),IF(COUNTIF(B48:E48,"&gt;0")=0,'Debt Payoff'!E4+'Debt Payoff'!E10+'Debt Payoff'!E9+'Debt Payoff'!E5+'Debt Payoff'!E8+'Debt Payoff'!C2,'Debt Payoff'!E4))))</f>
        <v>0</v>
      </c>
      <c r="G49" s="18">
        <f>IF(G48=0,0,MAX(0,G48*(1+'Debt Payoff'!D11/12)-MIN(G48*(1+'Debt Payoff'!D11/12),IF(COUNTIF(B48:F48,"&gt;0")=0,'Debt Payoff'!E11+'Debt Payoff'!E10+'Debt Payoff'!E9+'Debt Payoff'!E5+'Debt Payoff'!E8+'Debt Payoff'!E4+'Debt Payoff'!C2,'Debt Payoff'!E11))))</f>
        <v>0</v>
      </c>
      <c r="H49" s="18">
        <f>IF(H48=0,0,MAX(0,H48*(1+'Debt Payoff'!D6/12)-MIN(H48*(1+'Debt Payoff'!D6/12),IF(COUNTIF(B48:G48,"&gt;0")=0,'Debt Payoff'!E6+'Debt Payoff'!E10+'Debt Payoff'!E9+'Debt Payoff'!E5+'Debt Payoff'!E8+'Debt Payoff'!E4+'Debt Payoff'!E11+'Debt Payoff'!C2,'Debt Payoff'!E6))))</f>
        <v>0</v>
      </c>
      <c r="I49" s="18">
        <f>IF(I48=0,0,MAX(0,I48*(1+'Debt Payoff'!D7/12)-MIN(I48*(1+'Debt Payoff'!D7/12),IF(COUNTIF(B48:H48,"&gt;0")=0,'Debt Payoff'!E7+'Debt Payoff'!E10+'Debt Payoff'!E9+'Debt Payoff'!E5+'Debt Payoff'!E8+'Debt Payoff'!E4+'Debt Payoff'!E11+'Debt Payoff'!E6+'Debt Payoff'!C2,'Debt Payoff'!E7))))</f>
        <v>0</v>
      </c>
      <c r="J49" s="18">
        <f>IF(B48=0,0,B48*'Debt Payoff'!D10/12)</f>
        <v>0</v>
      </c>
      <c r="K49" s="18">
        <f>IF(C48=0,0,C48*'Debt Payoff'!D9/12)</f>
        <v>0</v>
      </c>
      <c r="L49" s="18">
        <f>IF(D48=0,0,D48*'Debt Payoff'!D5/12)</f>
        <v>0</v>
      </c>
      <c r="M49" s="18">
        <f>IF(E48=0,0,E48*'Debt Payoff'!D8/12)</f>
        <v>0</v>
      </c>
      <c r="N49" s="18">
        <f>IF(F48=0,0,F48*'Debt Payoff'!D4/12)</f>
        <v>0</v>
      </c>
      <c r="O49" s="18">
        <f>IF(G48=0,0,G48*'Debt Payoff'!D11/12)</f>
        <v>0</v>
      </c>
      <c r="P49" s="18">
        <f>IF(H48=0,0,H48*'Debt Payoff'!D6/12)</f>
        <v>0</v>
      </c>
      <c r="Q49" s="18">
        <f>IF(I48=0,0,I48*'Debt Payoff'!D7/12)</f>
        <v>0</v>
      </c>
    </row>
    <row r="50" spans="1:17" x14ac:dyDescent="0.25">
      <c r="A50">
        <v>48</v>
      </c>
      <c r="B50" s="18">
        <f>IF(B49=0,0,MAX(0,B49*(1+'Debt Payoff'!D10/12)-MIN(B49*(1+'Debt Payoff'!D10/12),'Debt Payoff'!E10+'Debt Payoff'!C2)))</f>
        <v>0</v>
      </c>
      <c r="C50" s="18">
        <f>IF(C49=0,0,MAX(0,C49*(1+'Debt Payoff'!D9/12)-MIN(C49*(1+'Debt Payoff'!D9/12),IF(COUNTIF(B49:B49,"&gt;0")=0,'Debt Payoff'!E9+'Debt Payoff'!E10+'Debt Payoff'!C2,'Debt Payoff'!E9))))</f>
        <v>0</v>
      </c>
      <c r="D50" s="18">
        <f>IF(D49=0,0,MAX(0,D49*(1+'Debt Payoff'!D5/12)-MIN(D49*(1+'Debt Payoff'!D5/12),IF(COUNTIF(B49:C49,"&gt;0")=0,'Debt Payoff'!E5+'Debt Payoff'!E10+'Debt Payoff'!E9+'Debt Payoff'!C2,'Debt Payoff'!E5))))</f>
        <v>0</v>
      </c>
      <c r="E50" s="18">
        <f>IF(E49=0,0,MAX(0,E49*(1+'Debt Payoff'!D8/12)-MIN(E49*(1+'Debt Payoff'!D8/12),IF(COUNTIF(B49:D49,"&gt;0")=0,'Debt Payoff'!E8+'Debt Payoff'!E10+'Debt Payoff'!E9+'Debt Payoff'!E5+'Debt Payoff'!C2,'Debt Payoff'!E8))))</f>
        <v>0</v>
      </c>
      <c r="F50" s="18">
        <f>IF(F49=0,0,MAX(0,F49*(1+'Debt Payoff'!D4/12)-MIN(F49*(1+'Debt Payoff'!D4/12),IF(COUNTIF(B49:E49,"&gt;0")=0,'Debt Payoff'!E4+'Debt Payoff'!E10+'Debt Payoff'!E9+'Debt Payoff'!E5+'Debt Payoff'!E8+'Debt Payoff'!C2,'Debt Payoff'!E4))))</f>
        <v>0</v>
      </c>
      <c r="G50" s="18">
        <f>IF(G49=0,0,MAX(0,G49*(1+'Debt Payoff'!D11/12)-MIN(G49*(1+'Debt Payoff'!D11/12),IF(COUNTIF(B49:F49,"&gt;0")=0,'Debt Payoff'!E11+'Debt Payoff'!E10+'Debt Payoff'!E9+'Debt Payoff'!E5+'Debt Payoff'!E8+'Debt Payoff'!E4+'Debt Payoff'!C2,'Debt Payoff'!E11))))</f>
        <v>0</v>
      </c>
      <c r="H50" s="18">
        <f>IF(H49=0,0,MAX(0,H49*(1+'Debt Payoff'!D6/12)-MIN(H49*(1+'Debt Payoff'!D6/12),IF(COUNTIF(B49:G49,"&gt;0")=0,'Debt Payoff'!E6+'Debt Payoff'!E10+'Debt Payoff'!E9+'Debt Payoff'!E5+'Debt Payoff'!E8+'Debt Payoff'!E4+'Debt Payoff'!E11+'Debt Payoff'!C2,'Debt Payoff'!E6))))</f>
        <v>0</v>
      </c>
      <c r="I50" s="18">
        <f>IF(I49=0,0,MAX(0,I49*(1+'Debt Payoff'!D7/12)-MIN(I49*(1+'Debt Payoff'!D7/12),IF(COUNTIF(B49:H49,"&gt;0")=0,'Debt Payoff'!E7+'Debt Payoff'!E10+'Debt Payoff'!E9+'Debt Payoff'!E5+'Debt Payoff'!E8+'Debt Payoff'!E4+'Debt Payoff'!E11+'Debt Payoff'!E6+'Debt Payoff'!C2,'Debt Payoff'!E7))))</f>
        <v>0</v>
      </c>
      <c r="J50" s="18">
        <f>IF(B49=0,0,B49*'Debt Payoff'!D10/12)</f>
        <v>0</v>
      </c>
      <c r="K50" s="18">
        <f>IF(C49=0,0,C49*'Debt Payoff'!D9/12)</f>
        <v>0</v>
      </c>
      <c r="L50" s="18">
        <f>IF(D49=0,0,D49*'Debt Payoff'!D5/12)</f>
        <v>0</v>
      </c>
      <c r="M50" s="18">
        <f>IF(E49=0,0,E49*'Debt Payoff'!D8/12)</f>
        <v>0</v>
      </c>
      <c r="N50" s="18">
        <f>IF(F49=0,0,F49*'Debt Payoff'!D4/12)</f>
        <v>0</v>
      </c>
      <c r="O50" s="18">
        <f>IF(G49=0,0,G49*'Debt Payoff'!D11/12)</f>
        <v>0</v>
      </c>
      <c r="P50" s="18">
        <f>IF(H49=0,0,H49*'Debt Payoff'!D6/12)</f>
        <v>0</v>
      </c>
      <c r="Q50" s="18">
        <f>IF(I49=0,0,I49*'Debt Payoff'!D7/12)</f>
        <v>0</v>
      </c>
    </row>
    <row r="51" spans="1:17" x14ac:dyDescent="0.25">
      <c r="A51">
        <v>49</v>
      </c>
      <c r="B51" s="18">
        <f>IF(B50=0,0,MAX(0,B50*(1+'Debt Payoff'!D10/12)-MIN(B50*(1+'Debt Payoff'!D10/12),'Debt Payoff'!E10+'Debt Payoff'!C2)))</f>
        <v>0</v>
      </c>
      <c r="C51" s="18">
        <f>IF(C50=0,0,MAX(0,C50*(1+'Debt Payoff'!D9/12)-MIN(C50*(1+'Debt Payoff'!D9/12),IF(COUNTIF(B50:B50,"&gt;0")=0,'Debt Payoff'!E9+'Debt Payoff'!E10+'Debt Payoff'!C2,'Debt Payoff'!E9))))</f>
        <v>0</v>
      </c>
      <c r="D51" s="18">
        <f>IF(D50=0,0,MAX(0,D50*(1+'Debt Payoff'!D5/12)-MIN(D50*(1+'Debt Payoff'!D5/12),IF(COUNTIF(B50:C50,"&gt;0")=0,'Debt Payoff'!E5+'Debt Payoff'!E10+'Debt Payoff'!E9+'Debt Payoff'!C2,'Debt Payoff'!E5))))</f>
        <v>0</v>
      </c>
      <c r="E51" s="18">
        <f>IF(E50=0,0,MAX(0,E50*(1+'Debt Payoff'!D8/12)-MIN(E50*(1+'Debt Payoff'!D8/12),IF(COUNTIF(B50:D50,"&gt;0")=0,'Debt Payoff'!E8+'Debt Payoff'!E10+'Debt Payoff'!E9+'Debt Payoff'!E5+'Debt Payoff'!C2,'Debt Payoff'!E8))))</f>
        <v>0</v>
      </c>
      <c r="F51" s="18">
        <f>IF(F50=0,0,MAX(0,F50*(1+'Debt Payoff'!D4/12)-MIN(F50*(1+'Debt Payoff'!D4/12),IF(COUNTIF(B50:E50,"&gt;0")=0,'Debt Payoff'!E4+'Debt Payoff'!E10+'Debt Payoff'!E9+'Debt Payoff'!E5+'Debt Payoff'!E8+'Debt Payoff'!C2,'Debt Payoff'!E4))))</f>
        <v>0</v>
      </c>
      <c r="G51" s="18">
        <f>IF(G50=0,0,MAX(0,G50*(1+'Debt Payoff'!D11/12)-MIN(G50*(1+'Debt Payoff'!D11/12),IF(COUNTIF(B50:F50,"&gt;0")=0,'Debt Payoff'!E11+'Debt Payoff'!E10+'Debt Payoff'!E9+'Debt Payoff'!E5+'Debt Payoff'!E8+'Debt Payoff'!E4+'Debt Payoff'!C2,'Debt Payoff'!E11))))</f>
        <v>0</v>
      </c>
      <c r="H51" s="18">
        <f>IF(H50=0,0,MAX(0,H50*(1+'Debt Payoff'!D6/12)-MIN(H50*(1+'Debt Payoff'!D6/12),IF(COUNTIF(B50:G50,"&gt;0")=0,'Debt Payoff'!E6+'Debt Payoff'!E10+'Debt Payoff'!E9+'Debt Payoff'!E5+'Debt Payoff'!E8+'Debt Payoff'!E4+'Debt Payoff'!E11+'Debt Payoff'!C2,'Debt Payoff'!E6))))</f>
        <v>0</v>
      </c>
      <c r="I51" s="18">
        <f>IF(I50=0,0,MAX(0,I50*(1+'Debt Payoff'!D7/12)-MIN(I50*(1+'Debt Payoff'!D7/12),IF(COUNTIF(B50:H50,"&gt;0")=0,'Debt Payoff'!E7+'Debt Payoff'!E10+'Debt Payoff'!E9+'Debt Payoff'!E5+'Debt Payoff'!E8+'Debt Payoff'!E4+'Debt Payoff'!E11+'Debt Payoff'!E6+'Debt Payoff'!C2,'Debt Payoff'!E7))))</f>
        <v>0</v>
      </c>
      <c r="J51" s="18">
        <f>IF(B50=0,0,B50*'Debt Payoff'!D10/12)</f>
        <v>0</v>
      </c>
      <c r="K51" s="18">
        <f>IF(C50=0,0,C50*'Debt Payoff'!D9/12)</f>
        <v>0</v>
      </c>
      <c r="L51" s="18">
        <f>IF(D50=0,0,D50*'Debt Payoff'!D5/12)</f>
        <v>0</v>
      </c>
      <c r="M51" s="18">
        <f>IF(E50=0,0,E50*'Debt Payoff'!D8/12)</f>
        <v>0</v>
      </c>
      <c r="N51" s="18">
        <f>IF(F50=0,0,F50*'Debt Payoff'!D4/12)</f>
        <v>0</v>
      </c>
      <c r="O51" s="18">
        <f>IF(G50=0,0,G50*'Debt Payoff'!D11/12)</f>
        <v>0</v>
      </c>
      <c r="P51" s="18">
        <f>IF(H50=0,0,H50*'Debt Payoff'!D6/12)</f>
        <v>0</v>
      </c>
      <c r="Q51" s="18">
        <f>IF(I50=0,0,I50*'Debt Payoff'!D7/12)</f>
        <v>0</v>
      </c>
    </row>
    <row r="52" spans="1:17" x14ac:dyDescent="0.25">
      <c r="A52">
        <v>50</v>
      </c>
      <c r="B52" s="18">
        <f>IF(B51=0,0,MAX(0,B51*(1+'Debt Payoff'!D10/12)-MIN(B51*(1+'Debt Payoff'!D10/12),'Debt Payoff'!E10+'Debt Payoff'!C2)))</f>
        <v>0</v>
      </c>
      <c r="C52" s="18">
        <f>IF(C51=0,0,MAX(0,C51*(1+'Debt Payoff'!D9/12)-MIN(C51*(1+'Debt Payoff'!D9/12),IF(COUNTIF(B51:B51,"&gt;0")=0,'Debt Payoff'!E9+'Debt Payoff'!E10+'Debt Payoff'!C2,'Debt Payoff'!E9))))</f>
        <v>0</v>
      </c>
      <c r="D52" s="18">
        <f>IF(D51=0,0,MAX(0,D51*(1+'Debt Payoff'!D5/12)-MIN(D51*(1+'Debt Payoff'!D5/12),IF(COUNTIF(B51:C51,"&gt;0")=0,'Debt Payoff'!E5+'Debt Payoff'!E10+'Debt Payoff'!E9+'Debt Payoff'!C2,'Debt Payoff'!E5))))</f>
        <v>0</v>
      </c>
      <c r="E52" s="18">
        <f>IF(E51=0,0,MAX(0,E51*(1+'Debt Payoff'!D8/12)-MIN(E51*(1+'Debt Payoff'!D8/12),IF(COUNTIF(B51:D51,"&gt;0")=0,'Debt Payoff'!E8+'Debt Payoff'!E10+'Debt Payoff'!E9+'Debt Payoff'!E5+'Debt Payoff'!C2,'Debt Payoff'!E8))))</f>
        <v>0</v>
      </c>
      <c r="F52" s="18">
        <f>IF(F51=0,0,MAX(0,F51*(1+'Debt Payoff'!D4/12)-MIN(F51*(1+'Debt Payoff'!D4/12),IF(COUNTIF(B51:E51,"&gt;0")=0,'Debt Payoff'!E4+'Debt Payoff'!E10+'Debt Payoff'!E9+'Debt Payoff'!E5+'Debt Payoff'!E8+'Debt Payoff'!C2,'Debt Payoff'!E4))))</f>
        <v>0</v>
      </c>
      <c r="G52" s="18">
        <f>IF(G51=0,0,MAX(0,G51*(1+'Debt Payoff'!D11/12)-MIN(G51*(1+'Debt Payoff'!D11/12),IF(COUNTIF(B51:F51,"&gt;0")=0,'Debt Payoff'!E11+'Debt Payoff'!E10+'Debt Payoff'!E9+'Debt Payoff'!E5+'Debt Payoff'!E8+'Debt Payoff'!E4+'Debt Payoff'!C2,'Debt Payoff'!E11))))</f>
        <v>0</v>
      </c>
      <c r="H52" s="18">
        <f>IF(H51=0,0,MAX(0,H51*(1+'Debt Payoff'!D6/12)-MIN(H51*(1+'Debt Payoff'!D6/12),IF(COUNTIF(B51:G51,"&gt;0")=0,'Debt Payoff'!E6+'Debt Payoff'!E10+'Debt Payoff'!E9+'Debt Payoff'!E5+'Debt Payoff'!E8+'Debt Payoff'!E4+'Debt Payoff'!E11+'Debt Payoff'!C2,'Debt Payoff'!E6))))</f>
        <v>0</v>
      </c>
      <c r="I52" s="18">
        <f>IF(I51=0,0,MAX(0,I51*(1+'Debt Payoff'!D7/12)-MIN(I51*(1+'Debt Payoff'!D7/12),IF(COUNTIF(B51:H51,"&gt;0")=0,'Debt Payoff'!E7+'Debt Payoff'!E10+'Debt Payoff'!E9+'Debt Payoff'!E5+'Debt Payoff'!E8+'Debt Payoff'!E4+'Debt Payoff'!E11+'Debt Payoff'!E6+'Debt Payoff'!C2,'Debt Payoff'!E7))))</f>
        <v>0</v>
      </c>
      <c r="J52" s="18">
        <f>IF(B51=0,0,B51*'Debt Payoff'!D10/12)</f>
        <v>0</v>
      </c>
      <c r="K52" s="18">
        <f>IF(C51=0,0,C51*'Debt Payoff'!D9/12)</f>
        <v>0</v>
      </c>
      <c r="L52" s="18">
        <f>IF(D51=0,0,D51*'Debt Payoff'!D5/12)</f>
        <v>0</v>
      </c>
      <c r="M52" s="18">
        <f>IF(E51=0,0,E51*'Debt Payoff'!D8/12)</f>
        <v>0</v>
      </c>
      <c r="N52" s="18">
        <f>IF(F51=0,0,F51*'Debt Payoff'!D4/12)</f>
        <v>0</v>
      </c>
      <c r="O52" s="18">
        <f>IF(G51=0,0,G51*'Debt Payoff'!D11/12)</f>
        <v>0</v>
      </c>
      <c r="P52" s="18">
        <f>IF(H51=0,0,H51*'Debt Payoff'!D6/12)</f>
        <v>0</v>
      </c>
      <c r="Q52" s="18">
        <f>IF(I51=0,0,I51*'Debt Payoff'!D7/12)</f>
        <v>0</v>
      </c>
    </row>
    <row r="53" spans="1:17" x14ac:dyDescent="0.25">
      <c r="A53">
        <v>51</v>
      </c>
      <c r="B53" s="18">
        <f>IF(B52=0,0,MAX(0,B52*(1+'Debt Payoff'!D10/12)-MIN(B52*(1+'Debt Payoff'!D10/12),'Debt Payoff'!E10+'Debt Payoff'!C2)))</f>
        <v>0</v>
      </c>
      <c r="C53" s="18">
        <f>IF(C52=0,0,MAX(0,C52*(1+'Debt Payoff'!D9/12)-MIN(C52*(1+'Debt Payoff'!D9/12),IF(COUNTIF(B52:B52,"&gt;0")=0,'Debt Payoff'!E9+'Debt Payoff'!E10+'Debt Payoff'!C2,'Debt Payoff'!E9))))</f>
        <v>0</v>
      </c>
      <c r="D53" s="18">
        <f>IF(D52=0,0,MAX(0,D52*(1+'Debt Payoff'!D5/12)-MIN(D52*(1+'Debt Payoff'!D5/12),IF(COUNTIF(B52:C52,"&gt;0")=0,'Debt Payoff'!E5+'Debt Payoff'!E10+'Debt Payoff'!E9+'Debt Payoff'!C2,'Debt Payoff'!E5))))</f>
        <v>0</v>
      </c>
      <c r="E53" s="18">
        <f>IF(E52=0,0,MAX(0,E52*(1+'Debt Payoff'!D8/12)-MIN(E52*(1+'Debt Payoff'!D8/12),IF(COUNTIF(B52:D52,"&gt;0")=0,'Debt Payoff'!E8+'Debt Payoff'!E10+'Debt Payoff'!E9+'Debt Payoff'!E5+'Debt Payoff'!C2,'Debt Payoff'!E8))))</f>
        <v>0</v>
      </c>
      <c r="F53" s="18">
        <f>IF(F52=0,0,MAX(0,F52*(1+'Debt Payoff'!D4/12)-MIN(F52*(1+'Debt Payoff'!D4/12),IF(COUNTIF(B52:E52,"&gt;0")=0,'Debt Payoff'!E4+'Debt Payoff'!E10+'Debt Payoff'!E9+'Debt Payoff'!E5+'Debt Payoff'!E8+'Debt Payoff'!C2,'Debt Payoff'!E4))))</f>
        <v>0</v>
      </c>
      <c r="G53" s="18">
        <f>IF(G52=0,0,MAX(0,G52*(1+'Debt Payoff'!D11/12)-MIN(G52*(1+'Debt Payoff'!D11/12),IF(COUNTIF(B52:F52,"&gt;0")=0,'Debt Payoff'!E11+'Debt Payoff'!E10+'Debt Payoff'!E9+'Debt Payoff'!E5+'Debt Payoff'!E8+'Debt Payoff'!E4+'Debt Payoff'!C2,'Debt Payoff'!E11))))</f>
        <v>0</v>
      </c>
      <c r="H53" s="18">
        <f>IF(H52=0,0,MAX(0,H52*(1+'Debt Payoff'!D6/12)-MIN(H52*(1+'Debt Payoff'!D6/12),IF(COUNTIF(B52:G52,"&gt;0")=0,'Debt Payoff'!E6+'Debt Payoff'!E10+'Debt Payoff'!E9+'Debt Payoff'!E5+'Debt Payoff'!E8+'Debt Payoff'!E4+'Debt Payoff'!E11+'Debt Payoff'!C2,'Debt Payoff'!E6))))</f>
        <v>0</v>
      </c>
      <c r="I53" s="18">
        <f>IF(I52=0,0,MAX(0,I52*(1+'Debt Payoff'!D7/12)-MIN(I52*(1+'Debt Payoff'!D7/12),IF(COUNTIF(B52:H52,"&gt;0")=0,'Debt Payoff'!E7+'Debt Payoff'!E10+'Debt Payoff'!E9+'Debt Payoff'!E5+'Debt Payoff'!E8+'Debt Payoff'!E4+'Debt Payoff'!E11+'Debt Payoff'!E6+'Debt Payoff'!C2,'Debt Payoff'!E7))))</f>
        <v>0</v>
      </c>
      <c r="J53" s="18">
        <f>IF(B52=0,0,B52*'Debt Payoff'!D10/12)</f>
        <v>0</v>
      </c>
      <c r="K53" s="18">
        <f>IF(C52=0,0,C52*'Debt Payoff'!D9/12)</f>
        <v>0</v>
      </c>
      <c r="L53" s="18">
        <f>IF(D52=0,0,D52*'Debt Payoff'!D5/12)</f>
        <v>0</v>
      </c>
      <c r="M53" s="18">
        <f>IF(E52=0,0,E52*'Debt Payoff'!D8/12)</f>
        <v>0</v>
      </c>
      <c r="N53" s="18">
        <f>IF(F52=0,0,F52*'Debt Payoff'!D4/12)</f>
        <v>0</v>
      </c>
      <c r="O53" s="18">
        <f>IF(G52=0,0,G52*'Debt Payoff'!D11/12)</f>
        <v>0</v>
      </c>
      <c r="P53" s="18">
        <f>IF(H52=0,0,H52*'Debt Payoff'!D6/12)</f>
        <v>0</v>
      </c>
      <c r="Q53" s="18">
        <f>IF(I52=0,0,I52*'Debt Payoff'!D7/12)</f>
        <v>0</v>
      </c>
    </row>
    <row r="54" spans="1:17" x14ac:dyDescent="0.25">
      <c r="A54">
        <v>52</v>
      </c>
      <c r="B54" s="18">
        <f>IF(B53=0,0,MAX(0,B53*(1+'Debt Payoff'!D10/12)-MIN(B53*(1+'Debt Payoff'!D10/12),'Debt Payoff'!E10+'Debt Payoff'!C2)))</f>
        <v>0</v>
      </c>
      <c r="C54" s="18">
        <f>IF(C53=0,0,MAX(0,C53*(1+'Debt Payoff'!D9/12)-MIN(C53*(1+'Debt Payoff'!D9/12),IF(COUNTIF(B53:B53,"&gt;0")=0,'Debt Payoff'!E9+'Debt Payoff'!E10+'Debt Payoff'!C2,'Debt Payoff'!E9))))</f>
        <v>0</v>
      </c>
      <c r="D54" s="18">
        <f>IF(D53=0,0,MAX(0,D53*(1+'Debt Payoff'!D5/12)-MIN(D53*(1+'Debt Payoff'!D5/12),IF(COUNTIF(B53:C53,"&gt;0")=0,'Debt Payoff'!E5+'Debt Payoff'!E10+'Debt Payoff'!E9+'Debt Payoff'!C2,'Debt Payoff'!E5))))</f>
        <v>0</v>
      </c>
      <c r="E54" s="18">
        <f>IF(E53=0,0,MAX(0,E53*(1+'Debt Payoff'!D8/12)-MIN(E53*(1+'Debt Payoff'!D8/12),IF(COUNTIF(B53:D53,"&gt;0")=0,'Debt Payoff'!E8+'Debt Payoff'!E10+'Debt Payoff'!E9+'Debt Payoff'!E5+'Debt Payoff'!C2,'Debt Payoff'!E8))))</f>
        <v>0</v>
      </c>
      <c r="F54" s="18">
        <f>IF(F53=0,0,MAX(0,F53*(1+'Debt Payoff'!D4/12)-MIN(F53*(1+'Debt Payoff'!D4/12),IF(COUNTIF(B53:E53,"&gt;0")=0,'Debt Payoff'!E4+'Debt Payoff'!E10+'Debt Payoff'!E9+'Debt Payoff'!E5+'Debt Payoff'!E8+'Debt Payoff'!C2,'Debt Payoff'!E4))))</f>
        <v>0</v>
      </c>
      <c r="G54" s="18">
        <f>IF(G53=0,0,MAX(0,G53*(1+'Debt Payoff'!D11/12)-MIN(G53*(1+'Debt Payoff'!D11/12),IF(COUNTIF(B53:F53,"&gt;0")=0,'Debt Payoff'!E11+'Debt Payoff'!E10+'Debt Payoff'!E9+'Debt Payoff'!E5+'Debt Payoff'!E8+'Debt Payoff'!E4+'Debt Payoff'!C2,'Debt Payoff'!E11))))</f>
        <v>0</v>
      </c>
      <c r="H54" s="18">
        <f>IF(H53=0,0,MAX(0,H53*(1+'Debt Payoff'!D6/12)-MIN(H53*(1+'Debt Payoff'!D6/12),IF(COUNTIF(B53:G53,"&gt;0")=0,'Debt Payoff'!E6+'Debt Payoff'!E10+'Debt Payoff'!E9+'Debt Payoff'!E5+'Debt Payoff'!E8+'Debt Payoff'!E4+'Debt Payoff'!E11+'Debt Payoff'!C2,'Debt Payoff'!E6))))</f>
        <v>0</v>
      </c>
      <c r="I54" s="18">
        <f>IF(I53=0,0,MAX(0,I53*(1+'Debt Payoff'!D7/12)-MIN(I53*(1+'Debt Payoff'!D7/12),IF(COUNTIF(B53:H53,"&gt;0")=0,'Debt Payoff'!E7+'Debt Payoff'!E10+'Debt Payoff'!E9+'Debt Payoff'!E5+'Debt Payoff'!E8+'Debt Payoff'!E4+'Debt Payoff'!E11+'Debt Payoff'!E6+'Debt Payoff'!C2,'Debt Payoff'!E7))))</f>
        <v>0</v>
      </c>
      <c r="J54" s="18">
        <f>IF(B53=0,0,B53*'Debt Payoff'!D10/12)</f>
        <v>0</v>
      </c>
      <c r="K54" s="18">
        <f>IF(C53=0,0,C53*'Debt Payoff'!D9/12)</f>
        <v>0</v>
      </c>
      <c r="L54" s="18">
        <f>IF(D53=0,0,D53*'Debt Payoff'!D5/12)</f>
        <v>0</v>
      </c>
      <c r="M54" s="18">
        <f>IF(E53=0,0,E53*'Debt Payoff'!D8/12)</f>
        <v>0</v>
      </c>
      <c r="N54" s="18">
        <f>IF(F53=0,0,F53*'Debt Payoff'!D4/12)</f>
        <v>0</v>
      </c>
      <c r="O54" s="18">
        <f>IF(G53=0,0,G53*'Debt Payoff'!D11/12)</f>
        <v>0</v>
      </c>
      <c r="P54" s="18">
        <f>IF(H53=0,0,H53*'Debt Payoff'!D6/12)</f>
        <v>0</v>
      </c>
      <c r="Q54" s="18">
        <f>IF(I53=0,0,I53*'Debt Payoff'!D7/12)</f>
        <v>0</v>
      </c>
    </row>
    <row r="55" spans="1:17" x14ac:dyDescent="0.25">
      <c r="A55">
        <v>53</v>
      </c>
      <c r="B55" s="18">
        <f>IF(B54=0,0,MAX(0,B54*(1+'Debt Payoff'!D10/12)-MIN(B54*(1+'Debt Payoff'!D10/12),'Debt Payoff'!E10+'Debt Payoff'!C2)))</f>
        <v>0</v>
      </c>
      <c r="C55" s="18">
        <f>IF(C54=0,0,MAX(0,C54*(1+'Debt Payoff'!D9/12)-MIN(C54*(1+'Debt Payoff'!D9/12),IF(COUNTIF(B54:B54,"&gt;0")=0,'Debt Payoff'!E9+'Debt Payoff'!E10+'Debt Payoff'!C2,'Debt Payoff'!E9))))</f>
        <v>0</v>
      </c>
      <c r="D55" s="18">
        <f>IF(D54=0,0,MAX(0,D54*(1+'Debt Payoff'!D5/12)-MIN(D54*(1+'Debt Payoff'!D5/12),IF(COUNTIF(B54:C54,"&gt;0")=0,'Debt Payoff'!E5+'Debt Payoff'!E10+'Debt Payoff'!E9+'Debt Payoff'!C2,'Debt Payoff'!E5))))</f>
        <v>0</v>
      </c>
      <c r="E55" s="18">
        <f>IF(E54=0,0,MAX(0,E54*(1+'Debt Payoff'!D8/12)-MIN(E54*(1+'Debt Payoff'!D8/12),IF(COUNTIF(B54:D54,"&gt;0")=0,'Debt Payoff'!E8+'Debt Payoff'!E10+'Debt Payoff'!E9+'Debt Payoff'!E5+'Debt Payoff'!C2,'Debt Payoff'!E8))))</f>
        <v>0</v>
      </c>
      <c r="F55" s="18">
        <f>IF(F54=0,0,MAX(0,F54*(1+'Debt Payoff'!D4/12)-MIN(F54*(1+'Debt Payoff'!D4/12),IF(COUNTIF(B54:E54,"&gt;0")=0,'Debt Payoff'!E4+'Debt Payoff'!E10+'Debt Payoff'!E9+'Debt Payoff'!E5+'Debt Payoff'!E8+'Debt Payoff'!C2,'Debt Payoff'!E4))))</f>
        <v>0</v>
      </c>
      <c r="G55" s="18">
        <f>IF(G54=0,0,MAX(0,G54*(1+'Debt Payoff'!D11/12)-MIN(G54*(1+'Debt Payoff'!D11/12),IF(COUNTIF(B54:F54,"&gt;0")=0,'Debt Payoff'!E11+'Debt Payoff'!E10+'Debt Payoff'!E9+'Debt Payoff'!E5+'Debt Payoff'!E8+'Debt Payoff'!E4+'Debt Payoff'!C2,'Debt Payoff'!E11))))</f>
        <v>0</v>
      </c>
      <c r="H55" s="18">
        <f>IF(H54=0,0,MAX(0,H54*(1+'Debt Payoff'!D6/12)-MIN(H54*(1+'Debt Payoff'!D6/12),IF(COUNTIF(B54:G54,"&gt;0")=0,'Debt Payoff'!E6+'Debt Payoff'!E10+'Debt Payoff'!E9+'Debt Payoff'!E5+'Debt Payoff'!E8+'Debt Payoff'!E4+'Debt Payoff'!E11+'Debt Payoff'!C2,'Debt Payoff'!E6))))</f>
        <v>0</v>
      </c>
      <c r="I55" s="18">
        <f>IF(I54=0,0,MAX(0,I54*(1+'Debt Payoff'!D7/12)-MIN(I54*(1+'Debt Payoff'!D7/12),IF(COUNTIF(B54:H54,"&gt;0")=0,'Debt Payoff'!E7+'Debt Payoff'!E10+'Debt Payoff'!E9+'Debt Payoff'!E5+'Debt Payoff'!E8+'Debt Payoff'!E4+'Debt Payoff'!E11+'Debt Payoff'!E6+'Debt Payoff'!C2,'Debt Payoff'!E7))))</f>
        <v>0</v>
      </c>
      <c r="J55" s="18">
        <f>IF(B54=0,0,B54*'Debt Payoff'!D10/12)</f>
        <v>0</v>
      </c>
      <c r="K55" s="18">
        <f>IF(C54=0,0,C54*'Debt Payoff'!D9/12)</f>
        <v>0</v>
      </c>
      <c r="L55" s="18">
        <f>IF(D54=0,0,D54*'Debt Payoff'!D5/12)</f>
        <v>0</v>
      </c>
      <c r="M55" s="18">
        <f>IF(E54=0,0,E54*'Debt Payoff'!D8/12)</f>
        <v>0</v>
      </c>
      <c r="N55" s="18">
        <f>IF(F54=0,0,F54*'Debt Payoff'!D4/12)</f>
        <v>0</v>
      </c>
      <c r="O55" s="18">
        <f>IF(G54=0,0,G54*'Debt Payoff'!D11/12)</f>
        <v>0</v>
      </c>
      <c r="P55" s="18">
        <f>IF(H54=0,0,H54*'Debt Payoff'!D6/12)</f>
        <v>0</v>
      </c>
      <c r="Q55" s="18">
        <f>IF(I54=0,0,I54*'Debt Payoff'!D7/12)</f>
        <v>0</v>
      </c>
    </row>
    <row r="56" spans="1:17" x14ac:dyDescent="0.25">
      <c r="A56">
        <v>54</v>
      </c>
      <c r="B56" s="18">
        <f>IF(B55=0,0,MAX(0,B55*(1+'Debt Payoff'!D10/12)-MIN(B55*(1+'Debt Payoff'!D10/12),'Debt Payoff'!E10+'Debt Payoff'!C2)))</f>
        <v>0</v>
      </c>
      <c r="C56" s="18">
        <f>IF(C55=0,0,MAX(0,C55*(1+'Debt Payoff'!D9/12)-MIN(C55*(1+'Debt Payoff'!D9/12),IF(COUNTIF(B55:B55,"&gt;0")=0,'Debt Payoff'!E9+'Debt Payoff'!E10+'Debt Payoff'!C2,'Debt Payoff'!E9))))</f>
        <v>0</v>
      </c>
      <c r="D56" s="18">
        <f>IF(D55=0,0,MAX(0,D55*(1+'Debt Payoff'!D5/12)-MIN(D55*(1+'Debt Payoff'!D5/12),IF(COUNTIF(B55:C55,"&gt;0")=0,'Debt Payoff'!E5+'Debt Payoff'!E10+'Debt Payoff'!E9+'Debt Payoff'!C2,'Debt Payoff'!E5))))</f>
        <v>0</v>
      </c>
      <c r="E56" s="18">
        <f>IF(E55=0,0,MAX(0,E55*(1+'Debt Payoff'!D8/12)-MIN(E55*(1+'Debt Payoff'!D8/12),IF(COUNTIF(B55:D55,"&gt;0")=0,'Debt Payoff'!E8+'Debt Payoff'!E10+'Debt Payoff'!E9+'Debt Payoff'!E5+'Debt Payoff'!C2,'Debt Payoff'!E8))))</f>
        <v>0</v>
      </c>
      <c r="F56" s="18">
        <f>IF(F55=0,0,MAX(0,F55*(1+'Debt Payoff'!D4/12)-MIN(F55*(1+'Debt Payoff'!D4/12),IF(COUNTIF(B55:E55,"&gt;0")=0,'Debt Payoff'!E4+'Debt Payoff'!E10+'Debt Payoff'!E9+'Debt Payoff'!E5+'Debt Payoff'!E8+'Debt Payoff'!C2,'Debt Payoff'!E4))))</f>
        <v>0</v>
      </c>
      <c r="G56" s="18">
        <f>IF(G55=0,0,MAX(0,G55*(1+'Debt Payoff'!D11/12)-MIN(G55*(1+'Debt Payoff'!D11/12),IF(COUNTIF(B55:F55,"&gt;0")=0,'Debt Payoff'!E11+'Debt Payoff'!E10+'Debt Payoff'!E9+'Debt Payoff'!E5+'Debt Payoff'!E8+'Debt Payoff'!E4+'Debt Payoff'!C2,'Debt Payoff'!E11))))</f>
        <v>0</v>
      </c>
      <c r="H56" s="18">
        <f>IF(H55=0,0,MAX(0,H55*(1+'Debt Payoff'!D6/12)-MIN(H55*(1+'Debt Payoff'!D6/12),IF(COUNTIF(B55:G55,"&gt;0")=0,'Debt Payoff'!E6+'Debt Payoff'!E10+'Debt Payoff'!E9+'Debt Payoff'!E5+'Debt Payoff'!E8+'Debt Payoff'!E4+'Debt Payoff'!E11+'Debt Payoff'!C2,'Debt Payoff'!E6))))</f>
        <v>0</v>
      </c>
      <c r="I56" s="18">
        <f>IF(I55=0,0,MAX(0,I55*(1+'Debt Payoff'!D7/12)-MIN(I55*(1+'Debt Payoff'!D7/12),IF(COUNTIF(B55:H55,"&gt;0")=0,'Debt Payoff'!E7+'Debt Payoff'!E10+'Debt Payoff'!E9+'Debt Payoff'!E5+'Debt Payoff'!E8+'Debt Payoff'!E4+'Debt Payoff'!E11+'Debt Payoff'!E6+'Debt Payoff'!C2,'Debt Payoff'!E7))))</f>
        <v>0</v>
      </c>
      <c r="J56" s="18">
        <f>IF(B55=0,0,B55*'Debt Payoff'!D10/12)</f>
        <v>0</v>
      </c>
      <c r="K56" s="18">
        <f>IF(C55=0,0,C55*'Debt Payoff'!D9/12)</f>
        <v>0</v>
      </c>
      <c r="L56" s="18">
        <f>IF(D55=0,0,D55*'Debt Payoff'!D5/12)</f>
        <v>0</v>
      </c>
      <c r="M56" s="18">
        <f>IF(E55=0,0,E55*'Debt Payoff'!D8/12)</f>
        <v>0</v>
      </c>
      <c r="N56" s="18">
        <f>IF(F55=0,0,F55*'Debt Payoff'!D4/12)</f>
        <v>0</v>
      </c>
      <c r="O56" s="18">
        <f>IF(G55=0,0,G55*'Debt Payoff'!D11/12)</f>
        <v>0</v>
      </c>
      <c r="P56" s="18">
        <f>IF(H55=0,0,H55*'Debt Payoff'!D6/12)</f>
        <v>0</v>
      </c>
      <c r="Q56" s="18">
        <f>IF(I55=0,0,I55*'Debt Payoff'!D7/12)</f>
        <v>0</v>
      </c>
    </row>
    <row r="57" spans="1:17" x14ac:dyDescent="0.25">
      <c r="A57">
        <v>55</v>
      </c>
      <c r="B57" s="18">
        <f>IF(B56=0,0,MAX(0,B56*(1+'Debt Payoff'!D10/12)-MIN(B56*(1+'Debt Payoff'!D10/12),'Debt Payoff'!E10+'Debt Payoff'!C2)))</f>
        <v>0</v>
      </c>
      <c r="C57" s="18">
        <f>IF(C56=0,0,MAX(0,C56*(1+'Debt Payoff'!D9/12)-MIN(C56*(1+'Debt Payoff'!D9/12),IF(COUNTIF(B56:B56,"&gt;0")=0,'Debt Payoff'!E9+'Debt Payoff'!E10+'Debt Payoff'!C2,'Debt Payoff'!E9))))</f>
        <v>0</v>
      </c>
      <c r="D57" s="18">
        <f>IF(D56=0,0,MAX(0,D56*(1+'Debt Payoff'!D5/12)-MIN(D56*(1+'Debt Payoff'!D5/12),IF(COUNTIF(B56:C56,"&gt;0")=0,'Debt Payoff'!E5+'Debt Payoff'!E10+'Debt Payoff'!E9+'Debt Payoff'!C2,'Debt Payoff'!E5))))</f>
        <v>0</v>
      </c>
      <c r="E57" s="18">
        <f>IF(E56=0,0,MAX(0,E56*(1+'Debt Payoff'!D8/12)-MIN(E56*(1+'Debt Payoff'!D8/12),IF(COUNTIF(B56:D56,"&gt;0")=0,'Debt Payoff'!E8+'Debt Payoff'!E10+'Debt Payoff'!E9+'Debt Payoff'!E5+'Debt Payoff'!C2,'Debt Payoff'!E8))))</f>
        <v>0</v>
      </c>
      <c r="F57" s="18">
        <f>IF(F56=0,0,MAX(0,F56*(1+'Debt Payoff'!D4/12)-MIN(F56*(1+'Debt Payoff'!D4/12),IF(COUNTIF(B56:E56,"&gt;0")=0,'Debt Payoff'!E4+'Debt Payoff'!E10+'Debt Payoff'!E9+'Debt Payoff'!E5+'Debt Payoff'!E8+'Debt Payoff'!C2,'Debt Payoff'!E4))))</f>
        <v>0</v>
      </c>
      <c r="G57" s="18">
        <f>IF(G56=0,0,MAX(0,G56*(1+'Debt Payoff'!D11/12)-MIN(G56*(1+'Debt Payoff'!D11/12),IF(COUNTIF(B56:F56,"&gt;0")=0,'Debt Payoff'!E11+'Debt Payoff'!E10+'Debt Payoff'!E9+'Debt Payoff'!E5+'Debt Payoff'!E8+'Debt Payoff'!E4+'Debt Payoff'!C2,'Debt Payoff'!E11))))</f>
        <v>0</v>
      </c>
      <c r="H57" s="18">
        <f>IF(H56=0,0,MAX(0,H56*(1+'Debt Payoff'!D6/12)-MIN(H56*(1+'Debt Payoff'!D6/12),IF(COUNTIF(B56:G56,"&gt;0")=0,'Debt Payoff'!E6+'Debt Payoff'!E10+'Debt Payoff'!E9+'Debt Payoff'!E5+'Debt Payoff'!E8+'Debt Payoff'!E4+'Debt Payoff'!E11+'Debt Payoff'!C2,'Debt Payoff'!E6))))</f>
        <v>0</v>
      </c>
      <c r="I57" s="18">
        <f>IF(I56=0,0,MAX(0,I56*(1+'Debt Payoff'!D7/12)-MIN(I56*(1+'Debt Payoff'!D7/12),IF(COUNTIF(B56:H56,"&gt;0")=0,'Debt Payoff'!E7+'Debt Payoff'!E10+'Debt Payoff'!E9+'Debt Payoff'!E5+'Debt Payoff'!E8+'Debt Payoff'!E4+'Debt Payoff'!E11+'Debt Payoff'!E6+'Debt Payoff'!C2,'Debt Payoff'!E7))))</f>
        <v>0</v>
      </c>
      <c r="J57" s="18">
        <f>IF(B56=0,0,B56*'Debt Payoff'!D10/12)</f>
        <v>0</v>
      </c>
      <c r="K57" s="18">
        <f>IF(C56=0,0,C56*'Debt Payoff'!D9/12)</f>
        <v>0</v>
      </c>
      <c r="L57" s="18">
        <f>IF(D56=0,0,D56*'Debt Payoff'!D5/12)</f>
        <v>0</v>
      </c>
      <c r="M57" s="18">
        <f>IF(E56=0,0,E56*'Debt Payoff'!D8/12)</f>
        <v>0</v>
      </c>
      <c r="N57" s="18">
        <f>IF(F56=0,0,F56*'Debt Payoff'!D4/12)</f>
        <v>0</v>
      </c>
      <c r="O57" s="18">
        <f>IF(G56=0,0,G56*'Debt Payoff'!D11/12)</f>
        <v>0</v>
      </c>
      <c r="P57" s="18">
        <f>IF(H56=0,0,H56*'Debt Payoff'!D6/12)</f>
        <v>0</v>
      </c>
      <c r="Q57" s="18">
        <f>IF(I56=0,0,I56*'Debt Payoff'!D7/12)</f>
        <v>0</v>
      </c>
    </row>
    <row r="58" spans="1:17" x14ac:dyDescent="0.25">
      <c r="A58">
        <v>56</v>
      </c>
      <c r="B58" s="18">
        <f>IF(B57=0,0,MAX(0,B57*(1+'Debt Payoff'!D10/12)-MIN(B57*(1+'Debt Payoff'!D10/12),'Debt Payoff'!E10+'Debt Payoff'!C2)))</f>
        <v>0</v>
      </c>
      <c r="C58" s="18">
        <f>IF(C57=0,0,MAX(0,C57*(1+'Debt Payoff'!D9/12)-MIN(C57*(1+'Debt Payoff'!D9/12),IF(COUNTIF(B57:B57,"&gt;0")=0,'Debt Payoff'!E9+'Debt Payoff'!E10+'Debt Payoff'!C2,'Debt Payoff'!E9))))</f>
        <v>0</v>
      </c>
      <c r="D58" s="18">
        <f>IF(D57=0,0,MAX(0,D57*(1+'Debt Payoff'!D5/12)-MIN(D57*(1+'Debt Payoff'!D5/12),IF(COUNTIF(B57:C57,"&gt;0")=0,'Debt Payoff'!E5+'Debt Payoff'!E10+'Debt Payoff'!E9+'Debt Payoff'!C2,'Debt Payoff'!E5))))</f>
        <v>0</v>
      </c>
      <c r="E58" s="18">
        <f>IF(E57=0,0,MAX(0,E57*(1+'Debt Payoff'!D8/12)-MIN(E57*(1+'Debt Payoff'!D8/12),IF(COUNTIF(B57:D57,"&gt;0")=0,'Debt Payoff'!E8+'Debt Payoff'!E10+'Debt Payoff'!E9+'Debt Payoff'!E5+'Debt Payoff'!C2,'Debt Payoff'!E8))))</f>
        <v>0</v>
      </c>
      <c r="F58" s="18">
        <f>IF(F57=0,0,MAX(0,F57*(1+'Debt Payoff'!D4/12)-MIN(F57*(1+'Debt Payoff'!D4/12),IF(COUNTIF(B57:E57,"&gt;0")=0,'Debt Payoff'!E4+'Debt Payoff'!E10+'Debt Payoff'!E9+'Debt Payoff'!E5+'Debt Payoff'!E8+'Debt Payoff'!C2,'Debt Payoff'!E4))))</f>
        <v>0</v>
      </c>
      <c r="G58" s="18">
        <f>IF(G57=0,0,MAX(0,G57*(1+'Debt Payoff'!D11/12)-MIN(G57*(1+'Debt Payoff'!D11/12),IF(COUNTIF(B57:F57,"&gt;0")=0,'Debt Payoff'!E11+'Debt Payoff'!E10+'Debt Payoff'!E9+'Debt Payoff'!E5+'Debt Payoff'!E8+'Debt Payoff'!E4+'Debt Payoff'!C2,'Debt Payoff'!E11))))</f>
        <v>0</v>
      </c>
      <c r="H58" s="18">
        <f>IF(H57=0,0,MAX(0,H57*(1+'Debt Payoff'!D6/12)-MIN(H57*(1+'Debt Payoff'!D6/12),IF(COUNTIF(B57:G57,"&gt;0")=0,'Debt Payoff'!E6+'Debt Payoff'!E10+'Debt Payoff'!E9+'Debt Payoff'!E5+'Debt Payoff'!E8+'Debt Payoff'!E4+'Debt Payoff'!E11+'Debt Payoff'!C2,'Debt Payoff'!E6))))</f>
        <v>0</v>
      </c>
      <c r="I58" s="18">
        <f>IF(I57=0,0,MAX(0,I57*(1+'Debt Payoff'!D7/12)-MIN(I57*(1+'Debt Payoff'!D7/12),IF(COUNTIF(B57:H57,"&gt;0")=0,'Debt Payoff'!E7+'Debt Payoff'!E10+'Debt Payoff'!E9+'Debt Payoff'!E5+'Debt Payoff'!E8+'Debt Payoff'!E4+'Debt Payoff'!E11+'Debt Payoff'!E6+'Debt Payoff'!C2,'Debt Payoff'!E7))))</f>
        <v>0</v>
      </c>
      <c r="J58" s="18">
        <f>IF(B57=0,0,B57*'Debt Payoff'!D10/12)</f>
        <v>0</v>
      </c>
      <c r="K58" s="18">
        <f>IF(C57=0,0,C57*'Debt Payoff'!D9/12)</f>
        <v>0</v>
      </c>
      <c r="L58" s="18">
        <f>IF(D57=0,0,D57*'Debt Payoff'!D5/12)</f>
        <v>0</v>
      </c>
      <c r="M58" s="18">
        <f>IF(E57=0,0,E57*'Debt Payoff'!D8/12)</f>
        <v>0</v>
      </c>
      <c r="N58" s="18">
        <f>IF(F57=0,0,F57*'Debt Payoff'!D4/12)</f>
        <v>0</v>
      </c>
      <c r="O58" s="18">
        <f>IF(G57=0,0,G57*'Debt Payoff'!D11/12)</f>
        <v>0</v>
      </c>
      <c r="P58" s="18">
        <f>IF(H57=0,0,H57*'Debt Payoff'!D6/12)</f>
        <v>0</v>
      </c>
      <c r="Q58" s="18">
        <f>IF(I57=0,0,I57*'Debt Payoff'!D7/12)</f>
        <v>0</v>
      </c>
    </row>
    <row r="59" spans="1:17" x14ac:dyDescent="0.25">
      <c r="A59">
        <v>57</v>
      </c>
      <c r="B59" s="18">
        <f>IF(B58=0,0,MAX(0,B58*(1+'Debt Payoff'!D10/12)-MIN(B58*(1+'Debt Payoff'!D10/12),'Debt Payoff'!E10+'Debt Payoff'!C2)))</f>
        <v>0</v>
      </c>
      <c r="C59" s="18">
        <f>IF(C58=0,0,MAX(0,C58*(1+'Debt Payoff'!D9/12)-MIN(C58*(1+'Debt Payoff'!D9/12),IF(COUNTIF(B58:B58,"&gt;0")=0,'Debt Payoff'!E9+'Debt Payoff'!E10+'Debt Payoff'!C2,'Debt Payoff'!E9))))</f>
        <v>0</v>
      </c>
      <c r="D59" s="18">
        <f>IF(D58=0,0,MAX(0,D58*(1+'Debt Payoff'!D5/12)-MIN(D58*(1+'Debt Payoff'!D5/12),IF(COUNTIF(B58:C58,"&gt;0")=0,'Debt Payoff'!E5+'Debt Payoff'!E10+'Debt Payoff'!E9+'Debt Payoff'!C2,'Debt Payoff'!E5))))</f>
        <v>0</v>
      </c>
      <c r="E59" s="18">
        <f>IF(E58=0,0,MAX(0,E58*(1+'Debt Payoff'!D8/12)-MIN(E58*(1+'Debt Payoff'!D8/12),IF(COUNTIF(B58:D58,"&gt;0")=0,'Debt Payoff'!E8+'Debt Payoff'!E10+'Debt Payoff'!E9+'Debt Payoff'!E5+'Debt Payoff'!C2,'Debt Payoff'!E8))))</f>
        <v>0</v>
      </c>
      <c r="F59" s="18">
        <f>IF(F58=0,0,MAX(0,F58*(1+'Debt Payoff'!D4/12)-MIN(F58*(1+'Debt Payoff'!D4/12),IF(COUNTIF(B58:E58,"&gt;0")=0,'Debt Payoff'!E4+'Debt Payoff'!E10+'Debt Payoff'!E9+'Debt Payoff'!E5+'Debt Payoff'!E8+'Debt Payoff'!C2,'Debt Payoff'!E4))))</f>
        <v>0</v>
      </c>
      <c r="G59" s="18">
        <f>IF(G58=0,0,MAX(0,G58*(1+'Debt Payoff'!D11/12)-MIN(G58*(1+'Debt Payoff'!D11/12),IF(COUNTIF(B58:F58,"&gt;0")=0,'Debt Payoff'!E11+'Debt Payoff'!E10+'Debt Payoff'!E9+'Debt Payoff'!E5+'Debt Payoff'!E8+'Debt Payoff'!E4+'Debt Payoff'!C2,'Debt Payoff'!E11))))</f>
        <v>0</v>
      </c>
      <c r="H59" s="18">
        <f>IF(H58=0,0,MAX(0,H58*(1+'Debt Payoff'!D6/12)-MIN(H58*(1+'Debt Payoff'!D6/12),IF(COUNTIF(B58:G58,"&gt;0")=0,'Debt Payoff'!E6+'Debt Payoff'!E10+'Debt Payoff'!E9+'Debt Payoff'!E5+'Debt Payoff'!E8+'Debt Payoff'!E4+'Debt Payoff'!E11+'Debt Payoff'!C2,'Debt Payoff'!E6))))</f>
        <v>0</v>
      </c>
      <c r="I59" s="18">
        <f>IF(I58=0,0,MAX(0,I58*(1+'Debt Payoff'!D7/12)-MIN(I58*(1+'Debt Payoff'!D7/12),IF(COUNTIF(B58:H58,"&gt;0")=0,'Debt Payoff'!E7+'Debt Payoff'!E10+'Debt Payoff'!E9+'Debt Payoff'!E5+'Debt Payoff'!E8+'Debt Payoff'!E4+'Debt Payoff'!E11+'Debt Payoff'!E6+'Debt Payoff'!C2,'Debt Payoff'!E7))))</f>
        <v>0</v>
      </c>
      <c r="J59" s="18">
        <f>IF(B58=0,0,B58*'Debt Payoff'!D10/12)</f>
        <v>0</v>
      </c>
      <c r="K59" s="18">
        <f>IF(C58=0,0,C58*'Debt Payoff'!D9/12)</f>
        <v>0</v>
      </c>
      <c r="L59" s="18">
        <f>IF(D58=0,0,D58*'Debt Payoff'!D5/12)</f>
        <v>0</v>
      </c>
      <c r="M59" s="18">
        <f>IF(E58=0,0,E58*'Debt Payoff'!D8/12)</f>
        <v>0</v>
      </c>
      <c r="N59" s="18">
        <f>IF(F58=0,0,F58*'Debt Payoff'!D4/12)</f>
        <v>0</v>
      </c>
      <c r="O59" s="18">
        <f>IF(G58=0,0,G58*'Debt Payoff'!D11/12)</f>
        <v>0</v>
      </c>
      <c r="P59" s="18">
        <f>IF(H58=0,0,H58*'Debt Payoff'!D6/12)</f>
        <v>0</v>
      </c>
      <c r="Q59" s="18">
        <f>IF(I58=0,0,I58*'Debt Payoff'!D7/12)</f>
        <v>0</v>
      </c>
    </row>
    <row r="60" spans="1:17" x14ac:dyDescent="0.25">
      <c r="A60">
        <v>58</v>
      </c>
      <c r="B60" s="18">
        <f>IF(B59=0,0,MAX(0,B59*(1+'Debt Payoff'!D10/12)-MIN(B59*(1+'Debt Payoff'!D10/12),'Debt Payoff'!E10+'Debt Payoff'!C2)))</f>
        <v>0</v>
      </c>
      <c r="C60" s="18">
        <f>IF(C59=0,0,MAX(0,C59*(1+'Debt Payoff'!D9/12)-MIN(C59*(1+'Debt Payoff'!D9/12),IF(COUNTIF(B59:B59,"&gt;0")=0,'Debt Payoff'!E9+'Debt Payoff'!E10+'Debt Payoff'!C2,'Debt Payoff'!E9))))</f>
        <v>0</v>
      </c>
      <c r="D60" s="18">
        <f>IF(D59=0,0,MAX(0,D59*(1+'Debt Payoff'!D5/12)-MIN(D59*(1+'Debt Payoff'!D5/12),IF(COUNTIF(B59:C59,"&gt;0")=0,'Debt Payoff'!E5+'Debt Payoff'!E10+'Debt Payoff'!E9+'Debt Payoff'!C2,'Debt Payoff'!E5))))</f>
        <v>0</v>
      </c>
      <c r="E60" s="18">
        <f>IF(E59=0,0,MAX(0,E59*(1+'Debt Payoff'!D8/12)-MIN(E59*(1+'Debt Payoff'!D8/12),IF(COUNTIF(B59:D59,"&gt;0")=0,'Debt Payoff'!E8+'Debt Payoff'!E10+'Debt Payoff'!E9+'Debt Payoff'!E5+'Debt Payoff'!C2,'Debt Payoff'!E8))))</f>
        <v>0</v>
      </c>
      <c r="F60" s="18">
        <f>IF(F59=0,0,MAX(0,F59*(1+'Debt Payoff'!D4/12)-MIN(F59*(1+'Debt Payoff'!D4/12),IF(COUNTIF(B59:E59,"&gt;0")=0,'Debt Payoff'!E4+'Debt Payoff'!E10+'Debt Payoff'!E9+'Debt Payoff'!E5+'Debt Payoff'!E8+'Debt Payoff'!C2,'Debt Payoff'!E4))))</f>
        <v>0</v>
      </c>
      <c r="G60" s="18">
        <f>IF(G59=0,0,MAX(0,G59*(1+'Debt Payoff'!D11/12)-MIN(G59*(1+'Debt Payoff'!D11/12),IF(COUNTIF(B59:F59,"&gt;0")=0,'Debt Payoff'!E11+'Debt Payoff'!E10+'Debt Payoff'!E9+'Debt Payoff'!E5+'Debt Payoff'!E8+'Debt Payoff'!E4+'Debt Payoff'!C2,'Debt Payoff'!E11))))</f>
        <v>0</v>
      </c>
      <c r="H60" s="18">
        <f>IF(H59=0,0,MAX(0,H59*(1+'Debt Payoff'!D6/12)-MIN(H59*(1+'Debt Payoff'!D6/12),IF(COUNTIF(B59:G59,"&gt;0")=0,'Debt Payoff'!E6+'Debt Payoff'!E10+'Debt Payoff'!E9+'Debt Payoff'!E5+'Debt Payoff'!E8+'Debt Payoff'!E4+'Debt Payoff'!E11+'Debt Payoff'!C2,'Debt Payoff'!E6))))</f>
        <v>0</v>
      </c>
      <c r="I60" s="18">
        <f>IF(I59=0,0,MAX(0,I59*(1+'Debt Payoff'!D7/12)-MIN(I59*(1+'Debt Payoff'!D7/12),IF(COUNTIF(B59:H59,"&gt;0")=0,'Debt Payoff'!E7+'Debt Payoff'!E10+'Debt Payoff'!E9+'Debt Payoff'!E5+'Debt Payoff'!E8+'Debt Payoff'!E4+'Debt Payoff'!E11+'Debt Payoff'!E6+'Debt Payoff'!C2,'Debt Payoff'!E7))))</f>
        <v>0</v>
      </c>
      <c r="J60" s="18">
        <f>IF(B59=0,0,B59*'Debt Payoff'!D10/12)</f>
        <v>0</v>
      </c>
      <c r="K60" s="18">
        <f>IF(C59=0,0,C59*'Debt Payoff'!D9/12)</f>
        <v>0</v>
      </c>
      <c r="L60" s="18">
        <f>IF(D59=0,0,D59*'Debt Payoff'!D5/12)</f>
        <v>0</v>
      </c>
      <c r="M60" s="18">
        <f>IF(E59=0,0,E59*'Debt Payoff'!D8/12)</f>
        <v>0</v>
      </c>
      <c r="N60" s="18">
        <f>IF(F59=0,0,F59*'Debt Payoff'!D4/12)</f>
        <v>0</v>
      </c>
      <c r="O60" s="18">
        <f>IF(G59=0,0,G59*'Debt Payoff'!D11/12)</f>
        <v>0</v>
      </c>
      <c r="P60" s="18">
        <f>IF(H59=0,0,H59*'Debt Payoff'!D6/12)</f>
        <v>0</v>
      </c>
      <c r="Q60" s="18">
        <f>IF(I59=0,0,I59*'Debt Payoff'!D7/12)</f>
        <v>0</v>
      </c>
    </row>
    <row r="61" spans="1:17" x14ac:dyDescent="0.25">
      <c r="A61">
        <v>59</v>
      </c>
      <c r="B61" s="18">
        <f>IF(B60=0,0,MAX(0,B60*(1+'Debt Payoff'!D10/12)-MIN(B60*(1+'Debt Payoff'!D10/12),'Debt Payoff'!E10+'Debt Payoff'!C2)))</f>
        <v>0</v>
      </c>
      <c r="C61" s="18">
        <f>IF(C60=0,0,MAX(0,C60*(1+'Debt Payoff'!D9/12)-MIN(C60*(1+'Debt Payoff'!D9/12),IF(COUNTIF(B60:B60,"&gt;0")=0,'Debt Payoff'!E9+'Debt Payoff'!E10+'Debt Payoff'!C2,'Debt Payoff'!E9))))</f>
        <v>0</v>
      </c>
      <c r="D61" s="18">
        <f>IF(D60=0,0,MAX(0,D60*(1+'Debt Payoff'!D5/12)-MIN(D60*(1+'Debt Payoff'!D5/12),IF(COUNTIF(B60:C60,"&gt;0")=0,'Debt Payoff'!E5+'Debt Payoff'!E10+'Debt Payoff'!E9+'Debt Payoff'!C2,'Debt Payoff'!E5))))</f>
        <v>0</v>
      </c>
      <c r="E61" s="18">
        <f>IF(E60=0,0,MAX(0,E60*(1+'Debt Payoff'!D8/12)-MIN(E60*(1+'Debt Payoff'!D8/12),IF(COUNTIF(B60:D60,"&gt;0")=0,'Debt Payoff'!E8+'Debt Payoff'!E10+'Debt Payoff'!E9+'Debt Payoff'!E5+'Debt Payoff'!C2,'Debt Payoff'!E8))))</f>
        <v>0</v>
      </c>
      <c r="F61" s="18">
        <f>IF(F60=0,0,MAX(0,F60*(1+'Debt Payoff'!D4/12)-MIN(F60*(1+'Debt Payoff'!D4/12),IF(COUNTIF(B60:E60,"&gt;0")=0,'Debt Payoff'!E4+'Debt Payoff'!E10+'Debt Payoff'!E9+'Debt Payoff'!E5+'Debt Payoff'!E8+'Debt Payoff'!C2,'Debt Payoff'!E4))))</f>
        <v>0</v>
      </c>
      <c r="G61" s="18">
        <f>IF(G60=0,0,MAX(0,G60*(1+'Debt Payoff'!D11/12)-MIN(G60*(1+'Debt Payoff'!D11/12),IF(COUNTIF(B60:F60,"&gt;0")=0,'Debt Payoff'!E11+'Debt Payoff'!E10+'Debt Payoff'!E9+'Debt Payoff'!E5+'Debt Payoff'!E8+'Debt Payoff'!E4+'Debt Payoff'!C2,'Debt Payoff'!E11))))</f>
        <v>0</v>
      </c>
      <c r="H61" s="18">
        <f>IF(H60=0,0,MAX(0,H60*(1+'Debt Payoff'!D6/12)-MIN(H60*(1+'Debt Payoff'!D6/12),IF(COUNTIF(B60:G60,"&gt;0")=0,'Debt Payoff'!E6+'Debt Payoff'!E10+'Debt Payoff'!E9+'Debt Payoff'!E5+'Debt Payoff'!E8+'Debt Payoff'!E4+'Debt Payoff'!E11+'Debt Payoff'!C2,'Debt Payoff'!E6))))</f>
        <v>0</v>
      </c>
      <c r="I61" s="18">
        <f>IF(I60=0,0,MAX(0,I60*(1+'Debt Payoff'!D7/12)-MIN(I60*(1+'Debt Payoff'!D7/12),IF(COUNTIF(B60:H60,"&gt;0")=0,'Debt Payoff'!E7+'Debt Payoff'!E10+'Debt Payoff'!E9+'Debt Payoff'!E5+'Debt Payoff'!E8+'Debt Payoff'!E4+'Debt Payoff'!E11+'Debt Payoff'!E6+'Debt Payoff'!C2,'Debt Payoff'!E7))))</f>
        <v>0</v>
      </c>
      <c r="J61" s="18">
        <f>IF(B60=0,0,B60*'Debt Payoff'!D10/12)</f>
        <v>0</v>
      </c>
      <c r="K61" s="18">
        <f>IF(C60=0,0,C60*'Debt Payoff'!D9/12)</f>
        <v>0</v>
      </c>
      <c r="L61" s="18">
        <f>IF(D60=0,0,D60*'Debt Payoff'!D5/12)</f>
        <v>0</v>
      </c>
      <c r="M61" s="18">
        <f>IF(E60=0,0,E60*'Debt Payoff'!D8/12)</f>
        <v>0</v>
      </c>
      <c r="N61" s="18">
        <f>IF(F60=0,0,F60*'Debt Payoff'!D4/12)</f>
        <v>0</v>
      </c>
      <c r="O61" s="18">
        <f>IF(G60=0,0,G60*'Debt Payoff'!D11/12)</f>
        <v>0</v>
      </c>
      <c r="P61" s="18">
        <f>IF(H60=0,0,H60*'Debt Payoff'!D6/12)</f>
        <v>0</v>
      </c>
      <c r="Q61" s="18">
        <f>IF(I60=0,0,I60*'Debt Payoff'!D7/12)</f>
        <v>0</v>
      </c>
    </row>
    <row r="62" spans="1:17" x14ac:dyDescent="0.25">
      <c r="A62">
        <v>60</v>
      </c>
      <c r="B62" s="18">
        <f>IF(B61=0,0,MAX(0,B61*(1+'Debt Payoff'!D10/12)-MIN(B61*(1+'Debt Payoff'!D10/12),'Debt Payoff'!E10+'Debt Payoff'!C2)))</f>
        <v>0</v>
      </c>
      <c r="C62" s="18">
        <f>IF(C61=0,0,MAX(0,C61*(1+'Debt Payoff'!D9/12)-MIN(C61*(1+'Debt Payoff'!D9/12),IF(COUNTIF(B61:B61,"&gt;0")=0,'Debt Payoff'!E9+'Debt Payoff'!E10+'Debt Payoff'!C2,'Debt Payoff'!E9))))</f>
        <v>0</v>
      </c>
      <c r="D62" s="18">
        <f>IF(D61=0,0,MAX(0,D61*(1+'Debt Payoff'!D5/12)-MIN(D61*(1+'Debt Payoff'!D5/12),IF(COUNTIF(B61:C61,"&gt;0")=0,'Debt Payoff'!E5+'Debt Payoff'!E10+'Debt Payoff'!E9+'Debt Payoff'!C2,'Debt Payoff'!E5))))</f>
        <v>0</v>
      </c>
      <c r="E62" s="18">
        <f>IF(E61=0,0,MAX(0,E61*(1+'Debt Payoff'!D8/12)-MIN(E61*(1+'Debt Payoff'!D8/12),IF(COUNTIF(B61:D61,"&gt;0")=0,'Debt Payoff'!E8+'Debt Payoff'!E10+'Debt Payoff'!E9+'Debt Payoff'!E5+'Debt Payoff'!C2,'Debt Payoff'!E8))))</f>
        <v>0</v>
      </c>
      <c r="F62" s="18">
        <f>IF(F61=0,0,MAX(0,F61*(1+'Debt Payoff'!D4/12)-MIN(F61*(1+'Debt Payoff'!D4/12),IF(COUNTIF(B61:E61,"&gt;0")=0,'Debt Payoff'!E4+'Debt Payoff'!E10+'Debt Payoff'!E9+'Debt Payoff'!E5+'Debt Payoff'!E8+'Debt Payoff'!C2,'Debt Payoff'!E4))))</f>
        <v>0</v>
      </c>
      <c r="G62" s="18">
        <f>IF(G61=0,0,MAX(0,G61*(1+'Debt Payoff'!D11/12)-MIN(G61*(1+'Debt Payoff'!D11/12),IF(COUNTIF(B61:F61,"&gt;0")=0,'Debt Payoff'!E11+'Debt Payoff'!E10+'Debt Payoff'!E9+'Debt Payoff'!E5+'Debt Payoff'!E8+'Debt Payoff'!E4+'Debt Payoff'!C2,'Debt Payoff'!E11))))</f>
        <v>0</v>
      </c>
      <c r="H62" s="18">
        <f>IF(H61=0,0,MAX(0,H61*(1+'Debt Payoff'!D6/12)-MIN(H61*(1+'Debt Payoff'!D6/12),IF(COUNTIF(B61:G61,"&gt;0")=0,'Debt Payoff'!E6+'Debt Payoff'!E10+'Debt Payoff'!E9+'Debt Payoff'!E5+'Debt Payoff'!E8+'Debt Payoff'!E4+'Debt Payoff'!E11+'Debt Payoff'!C2,'Debt Payoff'!E6))))</f>
        <v>0</v>
      </c>
      <c r="I62" s="18">
        <f>IF(I61=0,0,MAX(0,I61*(1+'Debt Payoff'!D7/12)-MIN(I61*(1+'Debt Payoff'!D7/12),IF(COUNTIF(B61:H61,"&gt;0")=0,'Debt Payoff'!E7+'Debt Payoff'!E10+'Debt Payoff'!E9+'Debt Payoff'!E5+'Debt Payoff'!E8+'Debt Payoff'!E4+'Debt Payoff'!E11+'Debt Payoff'!E6+'Debt Payoff'!C2,'Debt Payoff'!E7))))</f>
        <v>0</v>
      </c>
      <c r="J62" s="18">
        <f>IF(B61=0,0,B61*'Debt Payoff'!D10/12)</f>
        <v>0</v>
      </c>
      <c r="K62" s="18">
        <f>IF(C61=0,0,C61*'Debt Payoff'!D9/12)</f>
        <v>0</v>
      </c>
      <c r="L62" s="18">
        <f>IF(D61=0,0,D61*'Debt Payoff'!D5/12)</f>
        <v>0</v>
      </c>
      <c r="M62" s="18">
        <f>IF(E61=0,0,E61*'Debt Payoff'!D8/12)</f>
        <v>0</v>
      </c>
      <c r="N62" s="18">
        <f>IF(F61=0,0,F61*'Debt Payoff'!D4/12)</f>
        <v>0</v>
      </c>
      <c r="O62" s="18">
        <f>IF(G61=0,0,G61*'Debt Payoff'!D11/12)</f>
        <v>0</v>
      </c>
      <c r="P62" s="18">
        <f>IF(H61=0,0,H61*'Debt Payoff'!D6/12)</f>
        <v>0</v>
      </c>
      <c r="Q62" s="18">
        <f>IF(I61=0,0,I61*'Debt Payoff'!D7/12)</f>
        <v>0</v>
      </c>
    </row>
    <row r="63" spans="1:17" x14ac:dyDescent="0.25">
      <c r="A63">
        <v>61</v>
      </c>
      <c r="B63" s="18">
        <f>IF(B62=0,0,MAX(0,B62*(1+'Debt Payoff'!D10/12)-MIN(B62*(1+'Debt Payoff'!D10/12),'Debt Payoff'!E10+'Debt Payoff'!C2)))</f>
        <v>0</v>
      </c>
      <c r="C63" s="18">
        <f>IF(C62=0,0,MAX(0,C62*(1+'Debt Payoff'!D9/12)-MIN(C62*(1+'Debt Payoff'!D9/12),IF(COUNTIF(B62:B62,"&gt;0")=0,'Debt Payoff'!E9+'Debt Payoff'!E10+'Debt Payoff'!C2,'Debt Payoff'!E9))))</f>
        <v>0</v>
      </c>
      <c r="D63" s="18">
        <f>IF(D62=0,0,MAX(0,D62*(1+'Debt Payoff'!D5/12)-MIN(D62*(1+'Debt Payoff'!D5/12),IF(COUNTIF(B62:C62,"&gt;0")=0,'Debt Payoff'!E5+'Debt Payoff'!E10+'Debt Payoff'!E9+'Debt Payoff'!C2,'Debt Payoff'!E5))))</f>
        <v>0</v>
      </c>
      <c r="E63" s="18">
        <f>IF(E62=0,0,MAX(0,E62*(1+'Debt Payoff'!D8/12)-MIN(E62*(1+'Debt Payoff'!D8/12),IF(COUNTIF(B62:D62,"&gt;0")=0,'Debt Payoff'!E8+'Debt Payoff'!E10+'Debt Payoff'!E9+'Debt Payoff'!E5+'Debt Payoff'!C2,'Debt Payoff'!E8))))</f>
        <v>0</v>
      </c>
      <c r="F63" s="18">
        <f>IF(F62=0,0,MAX(0,F62*(1+'Debt Payoff'!D4/12)-MIN(F62*(1+'Debt Payoff'!D4/12),IF(COUNTIF(B62:E62,"&gt;0")=0,'Debt Payoff'!E4+'Debt Payoff'!E10+'Debt Payoff'!E9+'Debt Payoff'!E5+'Debt Payoff'!E8+'Debt Payoff'!C2,'Debt Payoff'!E4))))</f>
        <v>0</v>
      </c>
      <c r="G63" s="18">
        <f>IF(G62=0,0,MAX(0,G62*(1+'Debt Payoff'!D11/12)-MIN(G62*(1+'Debt Payoff'!D11/12),IF(COUNTIF(B62:F62,"&gt;0")=0,'Debt Payoff'!E11+'Debt Payoff'!E10+'Debt Payoff'!E9+'Debt Payoff'!E5+'Debt Payoff'!E8+'Debt Payoff'!E4+'Debt Payoff'!C2,'Debt Payoff'!E11))))</f>
        <v>0</v>
      </c>
      <c r="H63" s="18">
        <f>IF(H62=0,0,MAX(0,H62*(1+'Debt Payoff'!D6/12)-MIN(H62*(1+'Debt Payoff'!D6/12),IF(COUNTIF(B62:G62,"&gt;0")=0,'Debt Payoff'!E6+'Debt Payoff'!E10+'Debt Payoff'!E9+'Debt Payoff'!E5+'Debt Payoff'!E8+'Debt Payoff'!E4+'Debt Payoff'!E11+'Debt Payoff'!C2,'Debt Payoff'!E6))))</f>
        <v>0</v>
      </c>
      <c r="I63" s="18">
        <f>IF(I62=0,0,MAX(0,I62*(1+'Debt Payoff'!D7/12)-MIN(I62*(1+'Debt Payoff'!D7/12),IF(COUNTIF(B62:H62,"&gt;0")=0,'Debt Payoff'!E7+'Debt Payoff'!E10+'Debt Payoff'!E9+'Debt Payoff'!E5+'Debt Payoff'!E8+'Debt Payoff'!E4+'Debt Payoff'!E11+'Debt Payoff'!E6+'Debt Payoff'!C2,'Debt Payoff'!E7))))</f>
        <v>0</v>
      </c>
      <c r="J63" s="18">
        <f>IF(B62=0,0,B62*'Debt Payoff'!D10/12)</f>
        <v>0</v>
      </c>
      <c r="K63" s="18">
        <f>IF(C62=0,0,C62*'Debt Payoff'!D9/12)</f>
        <v>0</v>
      </c>
      <c r="L63" s="18">
        <f>IF(D62=0,0,D62*'Debt Payoff'!D5/12)</f>
        <v>0</v>
      </c>
      <c r="M63" s="18">
        <f>IF(E62=0,0,E62*'Debt Payoff'!D8/12)</f>
        <v>0</v>
      </c>
      <c r="N63" s="18">
        <f>IF(F62=0,0,F62*'Debt Payoff'!D4/12)</f>
        <v>0</v>
      </c>
      <c r="O63" s="18">
        <f>IF(G62=0,0,G62*'Debt Payoff'!D11/12)</f>
        <v>0</v>
      </c>
      <c r="P63" s="18">
        <f>IF(H62=0,0,H62*'Debt Payoff'!D6/12)</f>
        <v>0</v>
      </c>
      <c r="Q63" s="18">
        <f>IF(I62=0,0,I62*'Debt Payoff'!D7/12)</f>
        <v>0</v>
      </c>
    </row>
    <row r="64" spans="1:17" x14ac:dyDescent="0.25">
      <c r="A64">
        <v>62</v>
      </c>
      <c r="B64" s="18">
        <f>IF(B63=0,0,MAX(0,B63*(1+'Debt Payoff'!D10/12)-MIN(B63*(1+'Debt Payoff'!D10/12),'Debt Payoff'!E10+'Debt Payoff'!C2)))</f>
        <v>0</v>
      </c>
      <c r="C64" s="18">
        <f>IF(C63=0,0,MAX(0,C63*(1+'Debt Payoff'!D9/12)-MIN(C63*(1+'Debt Payoff'!D9/12),IF(COUNTIF(B63:B63,"&gt;0")=0,'Debt Payoff'!E9+'Debt Payoff'!E10+'Debt Payoff'!C2,'Debt Payoff'!E9))))</f>
        <v>0</v>
      </c>
      <c r="D64" s="18">
        <f>IF(D63=0,0,MAX(0,D63*(1+'Debt Payoff'!D5/12)-MIN(D63*(1+'Debt Payoff'!D5/12),IF(COUNTIF(B63:C63,"&gt;0")=0,'Debt Payoff'!E5+'Debt Payoff'!E10+'Debt Payoff'!E9+'Debt Payoff'!C2,'Debt Payoff'!E5))))</f>
        <v>0</v>
      </c>
      <c r="E64" s="18">
        <f>IF(E63=0,0,MAX(0,E63*(1+'Debt Payoff'!D8/12)-MIN(E63*(1+'Debt Payoff'!D8/12),IF(COUNTIF(B63:D63,"&gt;0")=0,'Debt Payoff'!E8+'Debt Payoff'!E10+'Debt Payoff'!E9+'Debt Payoff'!E5+'Debt Payoff'!C2,'Debt Payoff'!E8))))</f>
        <v>0</v>
      </c>
      <c r="F64" s="18">
        <f>IF(F63=0,0,MAX(0,F63*(1+'Debt Payoff'!D4/12)-MIN(F63*(1+'Debt Payoff'!D4/12),IF(COUNTIF(B63:E63,"&gt;0")=0,'Debt Payoff'!E4+'Debt Payoff'!E10+'Debt Payoff'!E9+'Debt Payoff'!E5+'Debt Payoff'!E8+'Debt Payoff'!C2,'Debt Payoff'!E4))))</f>
        <v>0</v>
      </c>
      <c r="G64" s="18">
        <f>IF(G63=0,0,MAX(0,G63*(1+'Debt Payoff'!D11/12)-MIN(G63*(1+'Debt Payoff'!D11/12),IF(COUNTIF(B63:F63,"&gt;0")=0,'Debt Payoff'!E11+'Debt Payoff'!E10+'Debt Payoff'!E9+'Debt Payoff'!E5+'Debt Payoff'!E8+'Debt Payoff'!E4+'Debt Payoff'!C2,'Debt Payoff'!E11))))</f>
        <v>0</v>
      </c>
      <c r="H64" s="18">
        <f>IF(H63=0,0,MAX(0,H63*(1+'Debt Payoff'!D6/12)-MIN(H63*(1+'Debt Payoff'!D6/12),IF(COUNTIF(B63:G63,"&gt;0")=0,'Debt Payoff'!E6+'Debt Payoff'!E10+'Debt Payoff'!E9+'Debt Payoff'!E5+'Debt Payoff'!E8+'Debt Payoff'!E4+'Debt Payoff'!E11+'Debt Payoff'!C2,'Debt Payoff'!E6))))</f>
        <v>0</v>
      </c>
      <c r="I64" s="18">
        <f>IF(I63=0,0,MAX(0,I63*(1+'Debt Payoff'!D7/12)-MIN(I63*(1+'Debt Payoff'!D7/12),IF(COUNTIF(B63:H63,"&gt;0")=0,'Debt Payoff'!E7+'Debt Payoff'!E10+'Debt Payoff'!E9+'Debt Payoff'!E5+'Debt Payoff'!E8+'Debt Payoff'!E4+'Debt Payoff'!E11+'Debt Payoff'!E6+'Debt Payoff'!C2,'Debt Payoff'!E7))))</f>
        <v>0</v>
      </c>
      <c r="J64" s="18">
        <f>IF(B63=0,0,B63*'Debt Payoff'!D10/12)</f>
        <v>0</v>
      </c>
      <c r="K64" s="18">
        <f>IF(C63=0,0,C63*'Debt Payoff'!D9/12)</f>
        <v>0</v>
      </c>
      <c r="L64" s="18">
        <f>IF(D63=0,0,D63*'Debt Payoff'!D5/12)</f>
        <v>0</v>
      </c>
      <c r="M64" s="18">
        <f>IF(E63=0,0,E63*'Debt Payoff'!D8/12)</f>
        <v>0</v>
      </c>
      <c r="N64" s="18">
        <f>IF(F63=0,0,F63*'Debt Payoff'!D4/12)</f>
        <v>0</v>
      </c>
      <c r="O64" s="18">
        <f>IF(G63=0,0,G63*'Debt Payoff'!D11/12)</f>
        <v>0</v>
      </c>
      <c r="P64" s="18">
        <f>IF(H63=0,0,H63*'Debt Payoff'!D6/12)</f>
        <v>0</v>
      </c>
      <c r="Q64" s="18">
        <f>IF(I63=0,0,I63*'Debt Payoff'!D7/12)</f>
        <v>0</v>
      </c>
    </row>
    <row r="65" spans="1:17" x14ac:dyDescent="0.25">
      <c r="A65">
        <v>63</v>
      </c>
      <c r="B65" s="18">
        <f>IF(B64=0,0,MAX(0,B64*(1+'Debt Payoff'!D10/12)-MIN(B64*(1+'Debt Payoff'!D10/12),'Debt Payoff'!E10+'Debt Payoff'!C2)))</f>
        <v>0</v>
      </c>
      <c r="C65" s="18">
        <f>IF(C64=0,0,MAX(0,C64*(1+'Debt Payoff'!D9/12)-MIN(C64*(1+'Debt Payoff'!D9/12),IF(COUNTIF(B64:B64,"&gt;0")=0,'Debt Payoff'!E9+'Debt Payoff'!E10+'Debt Payoff'!C2,'Debt Payoff'!E9))))</f>
        <v>0</v>
      </c>
      <c r="D65" s="18">
        <f>IF(D64=0,0,MAX(0,D64*(1+'Debt Payoff'!D5/12)-MIN(D64*(1+'Debt Payoff'!D5/12),IF(COUNTIF(B64:C64,"&gt;0")=0,'Debt Payoff'!E5+'Debt Payoff'!E10+'Debt Payoff'!E9+'Debt Payoff'!C2,'Debt Payoff'!E5))))</f>
        <v>0</v>
      </c>
      <c r="E65" s="18">
        <f>IF(E64=0,0,MAX(0,E64*(1+'Debt Payoff'!D8/12)-MIN(E64*(1+'Debt Payoff'!D8/12),IF(COUNTIF(B64:D64,"&gt;0")=0,'Debt Payoff'!E8+'Debt Payoff'!E10+'Debt Payoff'!E9+'Debt Payoff'!E5+'Debt Payoff'!C2,'Debt Payoff'!E8))))</f>
        <v>0</v>
      </c>
      <c r="F65" s="18">
        <f>IF(F64=0,0,MAX(0,F64*(1+'Debt Payoff'!D4/12)-MIN(F64*(1+'Debt Payoff'!D4/12),IF(COUNTIF(B64:E64,"&gt;0")=0,'Debt Payoff'!E4+'Debt Payoff'!E10+'Debt Payoff'!E9+'Debt Payoff'!E5+'Debt Payoff'!E8+'Debt Payoff'!C2,'Debt Payoff'!E4))))</f>
        <v>0</v>
      </c>
      <c r="G65" s="18">
        <f>IF(G64=0,0,MAX(0,G64*(1+'Debt Payoff'!D11/12)-MIN(G64*(1+'Debt Payoff'!D11/12),IF(COUNTIF(B64:F64,"&gt;0")=0,'Debt Payoff'!E11+'Debt Payoff'!E10+'Debt Payoff'!E9+'Debt Payoff'!E5+'Debt Payoff'!E8+'Debt Payoff'!E4+'Debt Payoff'!C2,'Debt Payoff'!E11))))</f>
        <v>0</v>
      </c>
      <c r="H65" s="18">
        <f>IF(H64=0,0,MAX(0,H64*(1+'Debt Payoff'!D6/12)-MIN(H64*(1+'Debt Payoff'!D6/12),IF(COUNTIF(B64:G64,"&gt;0")=0,'Debt Payoff'!E6+'Debt Payoff'!E10+'Debt Payoff'!E9+'Debt Payoff'!E5+'Debt Payoff'!E8+'Debt Payoff'!E4+'Debt Payoff'!E11+'Debt Payoff'!C2,'Debt Payoff'!E6))))</f>
        <v>0</v>
      </c>
      <c r="I65" s="18">
        <f>IF(I64=0,0,MAX(0,I64*(1+'Debt Payoff'!D7/12)-MIN(I64*(1+'Debt Payoff'!D7/12),IF(COUNTIF(B64:H64,"&gt;0")=0,'Debt Payoff'!E7+'Debt Payoff'!E10+'Debt Payoff'!E9+'Debt Payoff'!E5+'Debt Payoff'!E8+'Debt Payoff'!E4+'Debt Payoff'!E11+'Debt Payoff'!E6+'Debt Payoff'!C2,'Debt Payoff'!E7))))</f>
        <v>0</v>
      </c>
      <c r="J65" s="18">
        <f>IF(B64=0,0,B64*'Debt Payoff'!D10/12)</f>
        <v>0</v>
      </c>
      <c r="K65" s="18">
        <f>IF(C64=0,0,C64*'Debt Payoff'!D9/12)</f>
        <v>0</v>
      </c>
      <c r="L65" s="18">
        <f>IF(D64=0,0,D64*'Debt Payoff'!D5/12)</f>
        <v>0</v>
      </c>
      <c r="M65" s="18">
        <f>IF(E64=0,0,E64*'Debt Payoff'!D8/12)</f>
        <v>0</v>
      </c>
      <c r="N65" s="18">
        <f>IF(F64=0,0,F64*'Debt Payoff'!D4/12)</f>
        <v>0</v>
      </c>
      <c r="O65" s="18">
        <f>IF(G64=0,0,G64*'Debt Payoff'!D11/12)</f>
        <v>0</v>
      </c>
      <c r="P65" s="18">
        <f>IF(H64=0,0,H64*'Debt Payoff'!D6/12)</f>
        <v>0</v>
      </c>
      <c r="Q65" s="18">
        <f>IF(I64=0,0,I64*'Debt Payoff'!D7/12)</f>
        <v>0</v>
      </c>
    </row>
    <row r="66" spans="1:17" x14ac:dyDescent="0.25">
      <c r="A66">
        <v>64</v>
      </c>
      <c r="B66" s="18">
        <f>IF(B65=0,0,MAX(0,B65*(1+'Debt Payoff'!D10/12)-MIN(B65*(1+'Debt Payoff'!D10/12),'Debt Payoff'!E10+'Debt Payoff'!C2)))</f>
        <v>0</v>
      </c>
      <c r="C66" s="18">
        <f>IF(C65=0,0,MAX(0,C65*(1+'Debt Payoff'!D9/12)-MIN(C65*(1+'Debt Payoff'!D9/12),IF(COUNTIF(B65:B65,"&gt;0")=0,'Debt Payoff'!E9+'Debt Payoff'!E10+'Debt Payoff'!C2,'Debt Payoff'!E9))))</f>
        <v>0</v>
      </c>
      <c r="D66" s="18">
        <f>IF(D65=0,0,MAX(0,D65*(1+'Debt Payoff'!D5/12)-MIN(D65*(1+'Debt Payoff'!D5/12),IF(COUNTIF(B65:C65,"&gt;0")=0,'Debt Payoff'!E5+'Debt Payoff'!E10+'Debt Payoff'!E9+'Debt Payoff'!C2,'Debt Payoff'!E5))))</f>
        <v>0</v>
      </c>
      <c r="E66" s="18">
        <f>IF(E65=0,0,MAX(0,E65*(1+'Debt Payoff'!D8/12)-MIN(E65*(1+'Debt Payoff'!D8/12),IF(COUNTIF(B65:D65,"&gt;0")=0,'Debt Payoff'!E8+'Debt Payoff'!E10+'Debt Payoff'!E9+'Debt Payoff'!E5+'Debt Payoff'!C2,'Debt Payoff'!E8))))</f>
        <v>0</v>
      </c>
      <c r="F66" s="18">
        <f>IF(F65=0,0,MAX(0,F65*(1+'Debt Payoff'!D4/12)-MIN(F65*(1+'Debt Payoff'!D4/12),IF(COUNTIF(B65:E65,"&gt;0")=0,'Debt Payoff'!E4+'Debt Payoff'!E10+'Debt Payoff'!E9+'Debt Payoff'!E5+'Debt Payoff'!E8+'Debt Payoff'!C2,'Debt Payoff'!E4))))</f>
        <v>0</v>
      </c>
      <c r="G66" s="18">
        <f>IF(G65=0,0,MAX(0,G65*(1+'Debt Payoff'!D11/12)-MIN(G65*(1+'Debt Payoff'!D11/12),IF(COUNTIF(B65:F65,"&gt;0")=0,'Debt Payoff'!E11+'Debt Payoff'!E10+'Debt Payoff'!E9+'Debt Payoff'!E5+'Debt Payoff'!E8+'Debt Payoff'!E4+'Debt Payoff'!C2,'Debt Payoff'!E11))))</f>
        <v>0</v>
      </c>
      <c r="H66" s="18">
        <f>IF(H65=0,0,MAX(0,H65*(1+'Debt Payoff'!D6/12)-MIN(H65*(1+'Debt Payoff'!D6/12),IF(COUNTIF(B65:G65,"&gt;0")=0,'Debt Payoff'!E6+'Debt Payoff'!E10+'Debt Payoff'!E9+'Debt Payoff'!E5+'Debt Payoff'!E8+'Debt Payoff'!E4+'Debt Payoff'!E11+'Debt Payoff'!C2,'Debt Payoff'!E6))))</f>
        <v>0</v>
      </c>
      <c r="I66" s="18">
        <f>IF(I65=0,0,MAX(0,I65*(1+'Debt Payoff'!D7/12)-MIN(I65*(1+'Debt Payoff'!D7/12),IF(COUNTIF(B65:H65,"&gt;0")=0,'Debt Payoff'!E7+'Debt Payoff'!E10+'Debt Payoff'!E9+'Debt Payoff'!E5+'Debt Payoff'!E8+'Debt Payoff'!E4+'Debt Payoff'!E11+'Debt Payoff'!E6+'Debt Payoff'!C2,'Debt Payoff'!E7))))</f>
        <v>0</v>
      </c>
      <c r="J66" s="18">
        <f>IF(B65=0,0,B65*'Debt Payoff'!D10/12)</f>
        <v>0</v>
      </c>
      <c r="K66" s="18">
        <f>IF(C65=0,0,C65*'Debt Payoff'!D9/12)</f>
        <v>0</v>
      </c>
      <c r="L66" s="18">
        <f>IF(D65=0,0,D65*'Debt Payoff'!D5/12)</f>
        <v>0</v>
      </c>
      <c r="M66" s="18">
        <f>IF(E65=0,0,E65*'Debt Payoff'!D8/12)</f>
        <v>0</v>
      </c>
      <c r="N66" s="18">
        <f>IF(F65=0,0,F65*'Debt Payoff'!D4/12)</f>
        <v>0</v>
      </c>
      <c r="O66" s="18">
        <f>IF(G65=0,0,G65*'Debt Payoff'!D11/12)</f>
        <v>0</v>
      </c>
      <c r="P66" s="18">
        <f>IF(H65=0,0,H65*'Debt Payoff'!D6/12)</f>
        <v>0</v>
      </c>
      <c r="Q66" s="18">
        <f>IF(I65=0,0,I65*'Debt Payoff'!D7/12)</f>
        <v>0</v>
      </c>
    </row>
    <row r="67" spans="1:17" x14ac:dyDescent="0.25">
      <c r="A67">
        <v>65</v>
      </c>
      <c r="B67" s="18">
        <f>IF(B66=0,0,MAX(0,B66*(1+'Debt Payoff'!D10/12)-MIN(B66*(1+'Debt Payoff'!D10/12),'Debt Payoff'!E10+'Debt Payoff'!C2)))</f>
        <v>0</v>
      </c>
      <c r="C67" s="18">
        <f>IF(C66=0,0,MAX(0,C66*(1+'Debt Payoff'!D9/12)-MIN(C66*(1+'Debt Payoff'!D9/12),IF(COUNTIF(B66:B66,"&gt;0")=0,'Debt Payoff'!E9+'Debt Payoff'!E10+'Debt Payoff'!C2,'Debt Payoff'!E9))))</f>
        <v>0</v>
      </c>
      <c r="D67" s="18">
        <f>IF(D66=0,0,MAX(0,D66*(1+'Debt Payoff'!D5/12)-MIN(D66*(1+'Debt Payoff'!D5/12),IF(COUNTIF(B66:C66,"&gt;0")=0,'Debt Payoff'!E5+'Debt Payoff'!E10+'Debt Payoff'!E9+'Debt Payoff'!C2,'Debt Payoff'!E5))))</f>
        <v>0</v>
      </c>
      <c r="E67" s="18">
        <f>IF(E66=0,0,MAX(0,E66*(1+'Debt Payoff'!D8/12)-MIN(E66*(1+'Debt Payoff'!D8/12),IF(COUNTIF(B66:D66,"&gt;0")=0,'Debt Payoff'!E8+'Debt Payoff'!E10+'Debt Payoff'!E9+'Debt Payoff'!E5+'Debt Payoff'!C2,'Debt Payoff'!E8))))</f>
        <v>0</v>
      </c>
      <c r="F67" s="18">
        <f>IF(F66=0,0,MAX(0,F66*(1+'Debt Payoff'!D4/12)-MIN(F66*(1+'Debt Payoff'!D4/12),IF(COUNTIF(B66:E66,"&gt;0")=0,'Debt Payoff'!E4+'Debt Payoff'!E10+'Debt Payoff'!E9+'Debt Payoff'!E5+'Debt Payoff'!E8+'Debt Payoff'!C2,'Debt Payoff'!E4))))</f>
        <v>0</v>
      </c>
      <c r="G67" s="18">
        <f>IF(G66=0,0,MAX(0,G66*(1+'Debt Payoff'!D11/12)-MIN(G66*(1+'Debt Payoff'!D11/12),IF(COUNTIF(B66:F66,"&gt;0")=0,'Debt Payoff'!E11+'Debt Payoff'!E10+'Debt Payoff'!E9+'Debt Payoff'!E5+'Debt Payoff'!E8+'Debt Payoff'!E4+'Debt Payoff'!C2,'Debt Payoff'!E11))))</f>
        <v>0</v>
      </c>
      <c r="H67" s="18">
        <f>IF(H66=0,0,MAX(0,H66*(1+'Debt Payoff'!D6/12)-MIN(H66*(1+'Debt Payoff'!D6/12),IF(COUNTIF(B66:G66,"&gt;0")=0,'Debt Payoff'!E6+'Debt Payoff'!E10+'Debt Payoff'!E9+'Debt Payoff'!E5+'Debt Payoff'!E8+'Debt Payoff'!E4+'Debt Payoff'!E11+'Debt Payoff'!C2,'Debt Payoff'!E6))))</f>
        <v>0</v>
      </c>
      <c r="I67" s="18">
        <f>IF(I66=0,0,MAX(0,I66*(1+'Debt Payoff'!D7/12)-MIN(I66*(1+'Debt Payoff'!D7/12),IF(COUNTIF(B66:H66,"&gt;0")=0,'Debt Payoff'!E7+'Debt Payoff'!E10+'Debt Payoff'!E9+'Debt Payoff'!E5+'Debt Payoff'!E8+'Debt Payoff'!E4+'Debt Payoff'!E11+'Debt Payoff'!E6+'Debt Payoff'!C2,'Debt Payoff'!E7))))</f>
        <v>0</v>
      </c>
      <c r="J67" s="18">
        <f>IF(B66=0,0,B66*'Debt Payoff'!D10/12)</f>
        <v>0</v>
      </c>
      <c r="K67" s="18">
        <f>IF(C66=0,0,C66*'Debt Payoff'!D9/12)</f>
        <v>0</v>
      </c>
      <c r="L67" s="18">
        <f>IF(D66=0,0,D66*'Debt Payoff'!D5/12)</f>
        <v>0</v>
      </c>
      <c r="M67" s="18">
        <f>IF(E66=0,0,E66*'Debt Payoff'!D8/12)</f>
        <v>0</v>
      </c>
      <c r="N67" s="18">
        <f>IF(F66=0,0,F66*'Debt Payoff'!D4/12)</f>
        <v>0</v>
      </c>
      <c r="O67" s="18">
        <f>IF(G66=0,0,G66*'Debt Payoff'!D11/12)</f>
        <v>0</v>
      </c>
      <c r="P67" s="18">
        <f>IF(H66=0,0,H66*'Debt Payoff'!D6/12)</f>
        <v>0</v>
      </c>
      <c r="Q67" s="18">
        <f>IF(I66=0,0,I66*'Debt Payoff'!D7/12)</f>
        <v>0</v>
      </c>
    </row>
    <row r="68" spans="1:17" x14ac:dyDescent="0.25">
      <c r="A68">
        <v>66</v>
      </c>
      <c r="B68" s="18">
        <f>IF(B67=0,0,MAX(0,B67*(1+'Debt Payoff'!D10/12)-MIN(B67*(1+'Debt Payoff'!D10/12),'Debt Payoff'!E10+'Debt Payoff'!C2)))</f>
        <v>0</v>
      </c>
      <c r="C68" s="18">
        <f>IF(C67=0,0,MAX(0,C67*(1+'Debt Payoff'!D9/12)-MIN(C67*(1+'Debt Payoff'!D9/12),IF(COUNTIF(B67:B67,"&gt;0")=0,'Debt Payoff'!E9+'Debt Payoff'!E10+'Debt Payoff'!C2,'Debt Payoff'!E9))))</f>
        <v>0</v>
      </c>
      <c r="D68" s="18">
        <f>IF(D67=0,0,MAX(0,D67*(1+'Debt Payoff'!D5/12)-MIN(D67*(1+'Debt Payoff'!D5/12),IF(COUNTIF(B67:C67,"&gt;0")=0,'Debt Payoff'!E5+'Debt Payoff'!E10+'Debt Payoff'!E9+'Debt Payoff'!C2,'Debt Payoff'!E5))))</f>
        <v>0</v>
      </c>
      <c r="E68" s="18">
        <f>IF(E67=0,0,MAX(0,E67*(1+'Debt Payoff'!D8/12)-MIN(E67*(1+'Debt Payoff'!D8/12),IF(COUNTIF(B67:D67,"&gt;0")=0,'Debt Payoff'!E8+'Debt Payoff'!E10+'Debt Payoff'!E9+'Debt Payoff'!E5+'Debt Payoff'!C2,'Debt Payoff'!E8))))</f>
        <v>0</v>
      </c>
      <c r="F68" s="18">
        <f>IF(F67=0,0,MAX(0,F67*(1+'Debt Payoff'!D4/12)-MIN(F67*(1+'Debt Payoff'!D4/12),IF(COUNTIF(B67:E67,"&gt;0")=0,'Debt Payoff'!E4+'Debt Payoff'!E10+'Debt Payoff'!E9+'Debt Payoff'!E5+'Debt Payoff'!E8+'Debt Payoff'!C2,'Debt Payoff'!E4))))</f>
        <v>0</v>
      </c>
      <c r="G68" s="18">
        <f>IF(G67=0,0,MAX(0,G67*(1+'Debt Payoff'!D11/12)-MIN(G67*(1+'Debt Payoff'!D11/12),IF(COUNTIF(B67:F67,"&gt;0")=0,'Debt Payoff'!E11+'Debt Payoff'!E10+'Debt Payoff'!E9+'Debt Payoff'!E5+'Debt Payoff'!E8+'Debt Payoff'!E4+'Debt Payoff'!C2,'Debt Payoff'!E11))))</f>
        <v>0</v>
      </c>
      <c r="H68" s="18">
        <f>IF(H67=0,0,MAX(0,H67*(1+'Debt Payoff'!D6/12)-MIN(H67*(1+'Debt Payoff'!D6/12),IF(COUNTIF(B67:G67,"&gt;0")=0,'Debt Payoff'!E6+'Debt Payoff'!E10+'Debt Payoff'!E9+'Debt Payoff'!E5+'Debt Payoff'!E8+'Debt Payoff'!E4+'Debt Payoff'!E11+'Debt Payoff'!C2,'Debt Payoff'!E6))))</f>
        <v>0</v>
      </c>
      <c r="I68" s="18">
        <f>IF(I67=0,0,MAX(0,I67*(1+'Debt Payoff'!D7/12)-MIN(I67*(1+'Debt Payoff'!D7/12),IF(COUNTIF(B67:H67,"&gt;0")=0,'Debt Payoff'!E7+'Debt Payoff'!E10+'Debt Payoff'!E9+'Debt Payoff'!E5+'Debt Payoff'!E8+'Debt Payoff'!E4+'Debt Payoff'!E11+'Debt Payoff'!E6+'Debt Payoff'!C2,'Debt Payoff'!E7))))</f>
        <v>0</v>
      </c>
      <c r="J68" s="18">
        <f>IF(B67=0,0,B67*'Debt Payoff'!D10/12)</f>
        <v>0</v>
      </c>
      <c r="K68" s="18">
        <f>IF(C67=0,0,C67*'Debt Payoff'!D9/12)</f>
        <v>0</v>
      </c>
      <c r="L68" s="18">
        <f>IF(D67=0,0,D67*'Debt Payoff'!D5/12)</f>
        <v>0</v>
      </c>
      <c r="M68" s="18">
        <f>IF(E67=0,0,E67*'Debt Payoff'!D8/12)</f>
        <v>0</v>
      </c>
      <c r="N68" s="18">
        <f>IF(F67=0,0,F67*'Debt Payoff'!D4/12)</f>
        <v>0</v>
      </c>
      <c r="O68" s="18">
        <f>IF(G67=0,0,G67*'Debt Payoff'!D11/12)</f>
        <v>0</v>
      </c>
      <c r="P68" s="18">
        <f>IF(H67=0,0,H67*'Debt Payoff'!D6/12)</f>
        <v>0</v>
      </c>
      <c r="Q68" s="18">
        <f>IF(I67=0,0,I67*'Debt Payoff'!D7/12)</f>
        <v>0</v>
      </c>
    </row>
    <row r="69" spans="1:17" x14ac:dyDescent="0.25">
      <c r="A69">
        <v>67</v>
      </c>
      <c r="B69" s="18">
        <f>IF(B68=0,0,MAX(0,B68*(1+'Debt Payoff'!D10/12)-MIN(B68*(1+'Debt Payoff'!D10/12),'Debt Payoff'!E10+'Debt Payoff'!C2)))</f>
        <v>0</v>
      </c>
      <c r="C69" s="18">
        <f>IF(C68=0,0,MAX(0,C68*(1+'Debt Payoff'!D9/12)-MIN(C68*(1+'Debt Payoff'!D9/12),IF(COUNTIF(B68:B68,"&gt;0")=0,'Debt Payoff'!E9+'Debt Payoff'!E10+'Debt Payoff'!C2,'Debt Payoff'!E9))))</f>
        <v>0</v>
      </c>
      <c r="D69" s="18">
        <f>IF(D68=0,0,MAX(0,D68*(1+'Debt Payoff'!D5/12)-MIN(D68*(1+'Debt Payoff'!D5/12),IF(COUNTIF(B68:C68,"&gt;0")=0,'Debt Payoff'!E5+'Debt Payoff'!E10+'Debt Payoff'!E9+'Debt Payoff'!C2,'Debt Payoff'!E5))))</f>
        <v>0</v>
      </c>
      <c r="E69" s="18">
        <f>IF(E68=0,0,MAX(0,E68*(1+'Debt Payoff'!D8/12)-MIN(E68*(1+'Debt Payoff'!D8/12),IF(COUNTIF(B68:D68,"&gt;0")=0,'Debt Payoff'!E8+'Debt Payoff'!E10+'Debt Payoff'!E9+'Debt Payoff'!E5+'Debt Payoff'!C2,'Debt Payoff'!E8))))</f>
        <v>0</v>
      </c>
      <c r="F69" s="18">
        <f>IF(F68=0,0,MAX(0,F68*(1+'Debt Payoff'!D4/12)-MIN(F68*(1+'Debt Payoff'!D4/12),IF(COUNTIF(B68:E68,"&gt;0")=0,'Debt Payoff'!E4+'Debt Payoff'!E10+'Debt Payoff'!E9+'Debt Payoff'!E5+'Debt Payoff'!E8+'Debt Payoff'!C2,'Debt Payoff'!E4))))</f>
        <v>0</v>
      </c>
      <c r="G69" s="18">
        <f>IF(G68=0,0,MAX(0,G68*(1+'Debt Payoff'!D11/12)-MIN(G68*(1+'Debt Payoff'!D11/12),IF(COUNTIF(B68:F68,"&gt;0")=0,'Debt Payoff'!E11+'Debt Payoff'!E10+'Debt Payoff'!E9+'Debt Payoff'!E5+'Debt Payoff'!E8+'Debt Payoff'!E4+'Debt Payoff'!C2,'Debt Payoff'!E11))))</f>
        <v>0</v>
      </c>
      <c r="H69" s="18">
        <f>IF(H68=0,0,MAX(0,H68*(1+'Debt Payoff'!D6/12)-MIN(H68*(1+'Debt Payoff'!D6/12),IF(COUNTIF(B68:G68,"&gt;0")=0,'Debt Payoff'!E6+'Debt Payoff'!E10+'Debt Payoff'!E9+'Debt Payoff'!E5+'Debt Payoff'!E8+'Debt Payoff'!E4+'Debt Payoff'!E11+'Debt Payoff'!C2,'Debt Payoff'!E6))))</f>
        <v>0</v>
      </c>
      <c r="I69" s="18">
        <f>IF(I68=0,0,MAX(0,I68*(1+'Debt Payoff'!D7/12)-MIN(I68*(1+'Debt Payoff'!D7/12),IF(COUNTIF(B68:H68,"&gt;0")=0,'Debt Payoff'!E7+'Debt Payoff'!E10+'Debt Payoff'!E9+'Debt Payoff'!E5+'Debt Payoff'!E8+'Debt Payoff'!E4+'Debt Payoff'!E11+'Debt Payoff'!E6+'Debt Payoff'!C2,'Debt Payoff'!E7))))</f>
        <v>0</v>
      </c>
      <c r="J69" s="18">
        <f>IF(B68=0,0,B68*'Debt Payoff'!D10/12)</f>
        <v>0</v>
      </c>
      <c r="K69" s="18">
        <f>IF(C68=0,0,C68*'Debt Payoff'!D9/12)</f>
        <v>0</v>
      </c>
      <c r="L69" s="18">
        <f>IF(D68=0,0,D68*'Debt Payoff'!D5/12)</f>
        <v>0</v>
      </c>
      <c r="M69" s="18">
        <f>IF(E68=0,0,E68*'Debt Payoff'!D8/12)</f>
        <v>0</v>
      </c>
      <c r="N69" s="18">
        <f>IF(F68=0,0,F68*'Debt Payoff'!D4/12)</f>
        <v>0</v>
      </c>
      <c r="O69" s="18">
        <f>IF(G68=0,0,G68*'Debt Payoff'!D11/12)</f>
        <v>0</v>
      </c>
      <c r="P69" s="18">
        <f>IF(H68=0,0,H68*'Debt Payoff'!D6/12)</f>
        <v>0</v>
      </c>
      <c r="Q69" s="18">
        <f>IF(I68=0,0,I68*'Debt Payoff'!D7/12)</f>
        <v>0</v>
      </c>
    </row>
    <row r="70" spans="1:17" x14ac:dyDescent="0.25">
      <c r="A70">
        <v>68</v>
      </c>
      <c r="B70" s="18">
        <f>IF(B69=0,0,MAX(0,B69*(1+'Debt Payoff'!D10/12)-MIN(B69*(1+'Debt Payoff'!D10/12),'Debt Payoff'!E10+'Debt Payoff'!C2)))</f>
        <v>0</v>
      </c>
      <c r="C70" s="18">
        <f>IF(C69=0,0,MAX(0,C69*(1+'Debt Payoff'!D9/12)-MIN(C69*(1+'Debt Payoff'!D9/12),IF(COUNTIF(B69:B69,"&gt;0")=0,'Debt Payoff'!E9+'Debt Payoff'!E10+'Debt Payoff'!C2,'Debt Payoff'!E9))))</f>
        <v>0</v>
      </c>
      <c r="D70" s="18">
        <f>IF(D69=0,0,MAX(0,D69*(1+'Debt Payoff'!D5/12)-MIN(D69*(1+'Debt Payoff'!D5/12),IF(COUNTIF(B69:C69,"&gt;0")=0,'Debt Payoff'!E5+'Debt Payoff'!E10+'Debt Payoff'!E9+'Debt Payoff'!C2,'Debt Payoff'!E5))))</f>
        <v>0</v>
      </c>
      <c r="E70" s="18">
        <f>IF(E69=0,0,MAX(0,E69*(1+'Debt Payoff'!D8/12)-MIN(E69*(1+'Debt Payoff'!D8/12),IF(COUNTIF(B69:D69,"&gt;0")=0,'Debt Payoff'!E8+'Debt Payoff'!E10+'Debt Payoff'!E9+'Debt Payoff'!E5+'Debt Payoff'!C2,'Debt Payoff'!E8))))</f>
        <v>0</v>
      </c>
      <c r="F70" s="18">
        <f>IF(F69=0,0,MAX(0,F69*(1+'Debt Payoff'!D4/12)-MIN(F69*(1+'Debt Payoff'!D4/12),IF(COUNTIF(B69:E69,"&gt;0")=0,'Debt Payoff'!E4+'Debt Payoff'!E10+'Debt Payoff'!E9+'Debt Payoff'!E5+'Debt Payoff'!E8+'Debt Payoff'!C2,'Debt Payoff'!E4))))</f>
        <v>0</v>
      </c>
      <c r="G70" s="18">
        <f>IF(G69=0,0,MAX(0,G69*(1+'Debt Payoff'!D11/12)-MIN(G69*(1+'Debt Payoff'!D11/12),IF(COUNTIF(B69:F69,"&gt;0")=0,'Debt Payoff'!E11+'Debt Payoff'!E10+'Debt Payoff'!E9+'Debt Payoff'!E5+'Debt Payoff'!E8+'Debt Payoff'!E4+'Debt Payoff'!C2,'Debt Payoff'!E11))))</f>
        <v>0</v>
      </c>
      <c r="H70" s="18">
        <f>IF(H69=0,0,MAX(0,H69*(1+'Debt Payoff'!D6/12)-MIN(H69*(1+'Debt Payoff'!D6/12),IF(COUNTIF(B69:G69,"&gt;0")=0,'Debt Payoff'!E6+'Debt Payoff'!E10+'Debt Payoff'!E9+'Debt Payoff'!E5+'Debt Payoff'!E8+'Debt Payoff'!E4+'Debt Payoff'!E11+'Debt Payoff'!C2,'Debt Payoff'!E6))))</f>
        <v>0</v>
      </c>
      <c r="I70" s="18">
        <f>IF(I69=0,0,MAX(0,I69*(1+'Debt Payoff'!D7/12)-MIN(I69*(1+'Debt Payoff'!D7/12),IF(COUNTIF(B69:H69,"&gt;0")=0,'Debt Payoff'!E7+'Debt Payoff'!E10+'Debt Payoff'!E9+'Debt Payoff'!E5+'Debt Payoff'!E8+'Debt Payoff'!E4+'Debt Payoff'!E11+'Debt Payoff'!E6+'Debt Payoff'!C2,'Debt Payoff'!E7))))</f>
        <v>0</v>
      </c>
      <c r="J70" s="18">
        <f>IF(B69=0,0,B69*'Debt Payoff'!D10/12)</f>
        <v>0</v>
      </c>
      <c r="K70" s="18">
        <f>IF(C69=0,0,C69*'Debt Payoff'!D9/12)</f>
        <v>0</v>
      </c>
      <c r="L70" s="18">
        <f>IF(D69=0,0,D69*'Debt Payoff'!D5/12)</f>
        <v>0</v>
      </c>
      <c r="M70" s="18">
        <f>IF(E69=0,0,E69*'Debt Payoff'!D8/12)</f>
        <v>0</v>
      </c>
      <c r="N70" s="18">
        <f>IF(F69=0,0,F69*'Debt Payoff'!D4/12)</f>
        <v>0</v>
      </c>
      <c r="O70" s="18">
        <f>IF(G69=0,0,G69*'Debt Payoff'!D11/12)</f>
        <v>0</v>
      </c>
      <c r="P70" s="18">
        <f>IF(H69=0,0,H69*'Debt Payoff'!D6/12)</f>
        <v>0</v>
      </c>
      <c r="Q70" s="18">
        <f>IF(I69=0,0,I69*'Debt Payoff'!D7/12)</f>
        <v>0</v>
      </c>
    </row>
    <row r="71" spans="1:17" x14ac:dyDescent="0.25">
      <c r="A71">
        <v>69</v>
      </c>
      <c r="B71" s="18">
        <f>IF(B70=0,0,MAX(0,B70*(1+'Debt Payoff'!D10/12)-MIN(B70*(1+'Debt Payoff'!D10/12),'Debt Payoff'!E10+'Debt Payoff'!C2)))</f>
        <v>0</v>
      </c>
      <c r="C71" s="18">
        <f>IF(C70=0,0,MAX(0,C70*(1+'Debt Payoff'!D9/12)-MIN(C70*(1+'Debt Payoff'!D9/12),IF(COUNTIF(B70:B70,"&gt;0")=0,'Debt Payoff'!E9+'Debt Payoff'!E10+'Debt Payoff'!C2,'Debt Payoff'!E9))))</f>
        <v>0</v>
      </c>
      <c r="D71" s="18">
        <f>IF(D70=0,0,MAX(0,D70*(1+'Debt Payoff'!D5/12)-MIN(D70*(1+'Debt Payoff'!D5/12),IF(COUNTIF(B70:C70,"&gt;0")=0,'Debt Payoff'!E5+'Debt Payoff'!E10+'Debt Payoff'!E9+'Debt Payoff'!C2,'Debt Payoff'!E5))))</f>
        <v>0</v>
      </c>
      <c r="E71" s="18">
        <f>IF(E70=0,0,MAX(0,E70*(1+'Debt Payoff'!D8/12)-MIN(E70*(1+'Debt Payoff'!D8/12),IF(COUNTIF(B70:D70,"&gt;0")=0,'Debt Payoff'!E8+'Debt Payoff'!E10+'Debt Payoff'!E9+'Debt Payoff'!E5+'Debt Payoff'!C2,'Debt Payoff'!E8))))</f>
        <v>0</v>
      </c>
      <c r="F71" s="18">
        <f>IF(F70=0,0,MAX(0,F70*(1+'Debt Payoff'!D4/12)-MIN(F70*(1+'Debt Payoff'!D4/12),IF(COUNTIF(B70:E70,"&gt;0")=0,'Debt Payoff'!E4+'Debt Payoff'!E10+'Debt Payoff'!E9+'Debt Payoff'!E5+'Debt Payoff'!E8+'Debt Payoff'!C2,'Debt Payoff'!E4))))</f>
        <v>0</v>
      </c>
      <c r="G71" s="18">
        <f>IF(G70=0,0,MAX(0,G70*(1+'Debt Payoff'!D11/12)-MIN(G70*(1+'Debt Payoff'!D11/12),IF(COUNTIF(B70:F70,"&gt;0")=0,'Debt Payoff'!E11+'Debt Payoff'!E10+'Debt Payoff'!E9+'Debt Payoff'!E5+'Debt Payoff'!E8+'Debt Payoff'!E4+'Debt Payoff'!C2,'Debt Payoff'!E11))))</f>
        <v>0</v>
      </c>
      <c r="H71" s="18">
        <f>IF(H70=0,0,MAX(0,H70*(1+'Debt Payoff'!D6/12)-MIN(H70*(1+'Debt Payoff'!D6/12),IF(COUNTIF(B70:G70,"&gt;0")=0,'Debt Payoff'!E6+'Debt Payoff'!E10+'Debt Payoff'!E9+'Debt Payoff'!E5+'Debt Payoff'!E8+'Debt Payoff'!E4+'Debt Payoff'!E11+'Debt Payoff'!C2,'Debt Payoff'!E6))))</f>
        <v>0</v>
      </c>
      <c r="I71" s="18">
        <f>IF(I70=0,0,MAX(0,I70*(1+'Debt Payoff'!D7/12)-MIN(I70*(1+'Debt Payoff'!D7/12),IF(COUNTIF(B70:H70,"&gt;0")=0,'Debt Payoff'!E7+'Debt Payoff'!E10+'Debt Payoff'!E9+'Debt Payoff'!E5+'Debt Payoff'!E8+'Debt Payoff'!E4+'Debt Payoff'!E11+'Debt Payoff'!E6+'Debt Payoff'!C2,'Debt Payoff'!E7))))</f>
        <v>0</v>
      </c>
      <c r="J71" s="18">
        <f>IF(B70=0,0,B70*'Debt Payoff'!D10/12)</f>
        <v>0</v>
      </c>
      <c r="K71" s="18">
        <f>IF(C70=0,0,C70*'Debt Payoff'!D9/12)</f>
        <v>0</v>
      </c>
      <c r="L71" s="18">
        <f>IF(D70=0,0,D70*'Debt Payoff'!D5/12)</f>
        <v>0</v>
      </c>
      <c r="M71" s="18">
        <f>IF(E70=0,0,E70*'Debt Payoff'!D8/12)</f>
        <v>0</v>
      </c>
      <c r="N71" s="18">
        <f>IF(F70=0,0,F70*'Debt Payoff'!D4/12)</f>
        <v>0</v>
      </c>
      <c r="O71" s="18">
        <f>IF(G70=0,0,G70*'Debt Payoff'!D11/12)</f>
        <v>0</v>
      </c>
      <c r="P71" s="18">
        <f>IF(H70=0,0,H70*'Debt Payoff'!D6/12)</f>
        <v>0</v>
      </c>
      <c r="Q71" s="18">
        <f>IF(I70=0,0,I70*'Debt Payoff'!D7/12)</f>
        <v>0</v>
      </c>
    </row>
    <row r="72" spans="1:17" x14ac:dyDescent="0.25">
      <c r="A72">
        <v>70</v>
      </c>
      <c r="B72" s="18">
        <f>IF(B71=0,0,MAX(0,B71*(1+'Debt Payoff'!D10/12)-MIN(B71*(1+'Debt Payoff'!D10/12),'Debt Payoff'!E10+'Debt Payoff'!C2)))</f>
        <v>0</v>
      </c>
      <c r="C72" s="18">
        <f>IF(C71=0,0,MAX(0,C71*(1+'Debt Payoff'!D9/12)-MIN(C71*(1+'Debt Payoff'!D9/12),IF(COUNTIF(B71:B71,"&gt;0")=0,'Debt Payoff'!E9+'Debt Payoff'!E10+'Debt Payoff'!C2,'Debt Payoff'!E9))))</f>
        <v>0</v>
      </c>
      <c r="D72" s="18">
        <f>IF(D71=0,0,MAX(0,D71*(1+'Debt Payoff'!D5/12)-MIN(D71*(1+'Debt Payoff'!D5/12),IF(COUNTIF(B71:C71,"&gt;0")=0,'Debt Payoff'!E5+'Debt Payoff'!E10+'Debt Payoff'!E9+'Debt Payoff'!C2,'Debt Payoff'!E5))))</f>
        <v>0</v>
      </c>
      <c r="E72" s="18">
        <f>IF(E71=0,0,MAX(0,E71*(1+'Debt Payoff'!D8/12)-MIN(E71*(1+'Debt Payoff'!D8/12),IF(COUNTIF(B71:D71,"&gt;0")=0,'Debt Payoff'!E8+'Debt Payoff'!E10+'Debt Payoff'!E9+'Debt Payoff'!E5+'Debt Payoff'!C2,'Debt Payoff'!E8))))</f>
        <v>0</v>
      </c>
      <c r="F72" s="18">
        <f>IF(F71=0,0,MAX(0,F71*(1+'Debt Payoff'!D4/12)-MIN(F71*(1+'Debt Payoff'!D4/12),IF(COUNTIF(B71:E71,"&gt;0")=0,'Debt Payoff'!E4+'Debt Payoff'!E10+'Debt Payoff'!E9+'Debt Payoff'!E5+'Debt Payoff'!E8+'Debt Payoff'!C2,'Debt Payoff'!E4))))</f>
        <v>0</v>
      </c>
      <c r="G72" s="18">
        <f>IF(G71=0,0,MAX(0,G71*(1+'Debt Payoff'!D11/12)-MIN(G71*(1+'Debt Payoff'!D11/12),IF(COUNTIF(B71:F71,"&gt;0")=0,'Debt Payoff'!E11+'Debt Payoff'!E10+'Debt Payoff'!E9+'Debt Payoff'!E5+'Debt Payoff'!E8+'Debt Payoff'!E4+'Debt Payoff'!C2,'Debt Payoff'!E11))))</f>
        <v>0</v>
      </c>
      <c r="H72" s="18">
        <f>IF(H71=0,0,MAX(0,H71*(1+'Debt Payoff'!D6/12)-MIN(H71*(1+'Debt Payoff'!D6/12),IF(COUNTIF(B71:G71,"&gt;0")=0,'Debt Payoff'!E6+'Debt Payoff'!E10+'Debt Payoff'!E9+'Debt Payoff'!E5+'Debt Payoff'!E8+'Debt Payoff'!E4+'Debt Payoff'!E11+'Debt Payoff'!C2,'Debt Payoff'!E6))))</f>
        <v>0</v>
      </c>
      <c r="I72" s="18">
        <f>IF(I71=0,0,MAX(0,I71*(1+'Debt Payoff'!D7/12)-MIN(I71*(1+'Debt Payoff'!D7/12),IF(COUNTIF(B71:H71,"&gt;0")=0,'Debt Payoff'!E7+'Debt Payoff'!E10+'Debt Payoff'!E9+'Debt Payoff'!E5+'Debt Payoff'!E8+'Debt Payoff'!E4+'Debt Payoff'!E11+'Debt Payoff'!E6+'Debt Payoff'!C2,'Debt Payoff'!E7))))</f>
        <v>0</v>
      </c>
      <c r="J72" s="18">
        <f>IF(B71=0,0,B71*'Debt Payoff'!D10/12)</f>
        <v>0</v>
      </c>
      <c r="K72" s="18">
        <f>IF(C71=0,0,C71*'Debt Payoff'!D9/12)</f>
        <v>0</v>
      </c>
      <c r="L72" s="18">
        <f>IF(D71=0,0,D71*'Debt Payoff'!D5/12)</f>
        <v>0</v>
      </c>
      <c r="M72" s="18">
        <f>IF(E71=0,0,E71*'Debt Payoff'!D8/12)</f>
        <v>0</v>
      </c>
      <c r="N72" s="18">
        <f>IF(F71=0,0,F71*'Debt Payoff'!D4/12)</f>
        <v>0</v>
      </c>
      <c r="O72" s="18">
        <f>IF(G71=0,0,G71*'Debt Payoff'!D11/12)</f>
        <v>0</v>
      </c>
      <c r="P72" s="18">
        <f>IF(H71=0,0,H71*'Debt Payoff'!D6/12)</f>
        <v>0</v>
      </c>
      <c r="Q72" s="18">
        <f>IF(I71=0,0,I71*'Debt Payoff'!D7/12)</f>
        <v>0</v>
      </c>
    </row>
    <row r="73" spans="1:17" x14ac:dyDescent="0.25">
      <c r="A73">
        <v>71</v>
      </c>
      <c r="B73" s="18">
        <f>IF(B72=0,0,MAX(0,B72*(1+'Debt Payoff'!D10/12)-MIN(B72*(1+'Debt Payoff'!D10/12),'Debt Payoff'!E10+'Debt Payoff'!C2)))</f>
        <v>0</v>
      </c>
      <c r="C73" s="18">
        <f>IF(C72=0,0,MAX(0,C72*(1+'Debt Payoff'!D9/12)-MIN(C72*(1+'Debt Payoff'!D9/12),IF(COUNTIF(B72:B72,"&gt;0")=0,'Debt Payoff'!E9+'Debt Payoff'!E10+'Debt Payoff'!C2,'Debt Payoff'!E9))))</f>
        <v>0</v>
      </c>
      <c r="D73" s="18">
        <f>IF(D72=0,0,MAX(0,D72*(1+'Debt Payoff'!D5/12)-MIN(D72*(1+'Debt Payoff'!D5/12),IF(COUNTIF(B72:C72,"&gt;0")=0,'Debt Payoff'!E5+'Debt Payoff'!E10+'Debt Payoff'!E9+'Debt Payoff'!C2,'Debt Payoff'!E5))))</f>
        <v>0</v>
      </c>
      <c r="E73" s="18">
        <f>IF(E72=0,0,MAX(0,E72*(1+'Debt Payoff'!D8/12)-MIN(E72*(1+'Debt Payoff'!D8/12),IF(COUNTIF(B72:D72,"&gt;0")=0,'Debt Payoff'!E8+'Debt Payoff'!E10+'Debt Payoff'!E9+'Debt Payoff'!E5+'Debt Payoff'!C2,'Debt Payoff'!E8))))</f>
        <v>0</v>
      </c>
      <c r="F73" s="18">
        <f>IF(F72=0,0,MAX(0,F72*(1+'Debt Payoff'!D4/12)-MIN(F72*(1+'Debt Payoff'!D4/12),IF(COUNTIF(B72:E72,"&gt;0")=0,'Debt Payoff'!E4+'Debt Payoff'!E10+'Debt Payoff'!E9+'Debt Payoff'!E5+'Debt Payoff'!E8+'Debt Payoff'!C2,'Debt Payoff'!E4))))</f>
        <v>0</v>
      </c>
      <c r="G73" s="18">
        <f>IF(G72=0,0,MAX(0,G72*(1+'Debt Payoff'!D11/12)-MIN(G72*(1+'Debt Payoff'!D11/12),IF(COUNTIF(B72:F72,"&gt;0")=0,'Debt Payoff'!E11+'Debt Payoff'!E10+'Debt Payoff'!E9+'Debt Payoff'!E5+'Debt Payoff'!E8+'Debt Payoff'!E4+'Debt Payoff'!C2,'Debt Payoff'!E11))))</f>
        <v>0</v>
      </c>
      <c r="H73" s="18">
        <f>IF(H72=0,0,MAX(0,H72*(1+'Debt Payoff'!D6/12)-MIN(H72*(1+'Debt Payoff'!D6/12),IF(COUNTIF(B72:G72,"&gt;0")=0,'Debt Payoff'!E6+'Debt Payoff'!E10+'Debt Payoff'!E9+'Debt Payoff'!E5+'Debt Payoff'!E8+'Debt Payoff'!E4+'Debt Payoff'!E11+'Debt Payoff'!C2,'Debt Payoff'!E6))))</f>
        <v>0</v>
      </c>
      <c r="I73" s="18">
        <f>IF(I72=0,0,MAX(0,I72*(1+'Debt Payoff'!D7/12)-MIN(I72*(1+'Debt Payoff'!D7/12),IF(COUNTIF(B72:H72,"&gt;0")=0,'Debt Payoff'!E7+'Debt Payoff'!E10+'Debt Payoff'!E9+'Debt Payoff'!E5+'Debt Payoff'!E8+'Debt Payoff'!E4+'Debt Payoff'!E11+'Debt Payoff'!E6+'Debt Payoff'!C2,'Debt Payoff'!E7))))</f>
        <v>0</v>
      </c>
      <c r="J73" s="18">
        <f>IF(B72=0,0,B72*'Debt Payoff'!D10/12)</f>
        <v>0</v>
      </c>
      <c r="K73" s="18">
        <f>IF(C72=0,0,C72*'Debt Payoff'!D9/12)</f>
        <v>0</v>
      </c>
      <c r="L73" s="18">
        <f>IF(D72=0,0,D72*'Debt Payoff'!D5/12)</f>
        <v>0</v>
      </c>
      <c r="M73" s="18">
        <f>IF(E72=0,0,E72*'Debt Payoff'!D8/12)</f>
        <v>0</v>
      </c>
      <c r="N73" s="18">
        <f>IF(F72=0,0,F72*'Debt Payoff'!D4/12)</f>
        <v>0</v>
      </c>
      <c r="O73" s="18">
        <f>IF(G72=0,0,G72*'Debt Payoff'!D11/12)</f>
        <v>0</v>
      </c>
      <c r="P73" s="18">
        <f>IF(H72=0,0,H72*'Debt Payoff'!D6/12)</f>
        <v>0</v>
      </c>
      <c r="Q73" s="18">
        <f>IF(I72=0,0,I72*'Debt Payoff'!D7/12)</f>
        <v>0</v>
      </c>
    </row>
    <row r="74" spans="1:17" x14ac:dyDescent="0.25">
      <c r="A74">
        <v>72</v>
      </c>
      <c r="B74" s="18">
        <f>IF(B73=0,0,MAX(0,B73*(1+'Debt Payoff'!D10/12)-MIN(B73*(1+'Debt Payoff'!D10/12),'Debt Payoff'!E10+'Debt Payoff'!C2)))</f>
        <v>0</v>
      </c>
      <c r="C74" s="18">
        <f>IF(C73=0,0,MAX(0,C73*(1+'Debt Payoff'!D9/12)-MIN(C73*(1+'Debt Payoff'!D9/12),IF(COUNTIF(B73:B73,"&gt;0")=0,'Debt Payoff'!E9+'Debt Payoff'!E10+'Debt Payoff'!C2,'Debt Payoff'!E9))))</f>
        <v>0</v>
      </c>
      <c r="D74" s="18">
        <f>IF(D73=0,0,MAX(0,D73*(1+'Debt Payoff'!D5/12)-MIN(D73*(1+'Debt Payoff'!D5/12),IF(COUNTIF(B73:C73,"&gt;0")=0,'Debt Payoff'!E5+'Debt Payoff'!E10+'Debt Payoff'!E9+'Debt Payoff'!C2,'Debt Payoff'!E5))))</f>
        <v>0</v>
      </c>
      <c r="E74" s="18">
        <f>IF(E73=0,0,MAX(0,E73*(1+'Debt Payoff'!D8/12)-MIN(E73*(1+'Debt Payoff'!D8/12),IF(COUNTIF(B73:D73,"&gt;0")=0,'Debt Payoff'!E8+'Debt Payoff'!E10+'Debt Payoff'!E9+'Debt Payoff'!E5+'Debt Payoff'!C2,'Debt Payoff'!E8))))</f>
        <v>0</v>
      </c>
      <c r="F74" s="18">
        <f>IF(F73=0,0,MAX(0,F73*(1+'Debt Payoff'!D4/12)-MIN(F73*(1+'Debt Payoff'!D4/12),IF(COUNTIF(B73:E73,"&gt;0")=0,'Debt Payoff'!E4+'Debt Payoff'!E10+'Debt Payoff'!E9+'Debt Payoff'!E5+'Debt Payoff'!E8+'Debt Payoff'!C2,'Debt Payoff'!E4))))</f>
        <v>0</v>
      </c>
      <c r="G74" s="18">
        <f>IF(G73=0,0,MAX(0,G73*(1+'Debt Payoff'!D11/12)-MIN(G73*(1+'Debt Payoff'!D11/12),IF(COUNTIF(B73:F73,"&gt;0")=0,'Debt Payoff'!E11+'Debt Payoff'!E10+'Debt Payoff'!E9+'Debt Payoff'!E5+'Debt Payoff'!E8+'Debt Payoff'!E4+'Debt Payoff'!C2,'Debt Payoff'!E11))))</f>
        <v>0</v>
      </c>
      <c r="H74" s="18">
        <f>IF(H73=0,0,MAX(0,H73*(1+'Debt Payoff'!D6/12)-MIN(H73*(1+'Debt Payoff'!D6/12),IF(COUNTIF(B73:G73,"&gt;0")=0,'Debt Payoff'!E6+'Debt Payoff'!E10+'Debt Payoff'!E9+'Debt Payoff'!E5+'Debt Payoff'!E8+'Debt Payoff'!E4+'Debt Payoff'!E11+'Debt Payoff'!C2,'Debt Payoff'!E6))))</f>
        <v>0</v>
      </c>
      <c r="I74" s="18">
        <f>IF(I73=0,0,MAX(0,I73*(1+'Debt Payoff'!D7/12)-MIN(I73*(1+'Debt Payoff'!D7/12),IF(COUNTIF(B73:H73,"&gt;0")=0,'Debt Payoff'!E7+'Debt Payoff'!E10+'Debt Payoff'!E9+'Debt Payoff'!E5+'Debt Payoff'!E8+'Debt Payoff'!E4+'Debt Payoff'!E11+'Debt Payoff'!E6+'Debt Payoff'!C2,'Debt Payoff'!E7))))</f>
        <v>0</v>
      </c>
      <c r="J74" s="18">
        <f>IF(B73=0,0,B73*'Debt Payoff'!D10/12)</f>
        <v>0</v>
      </c>
      <c r="K74" s="18">
        <f>IF(C73=0,0,C73*'Debt Payoff'!D9/12)</f>
        <v>0</v>
      </c>
      <c r="L74" s="18">
        <f>IF(D73=0,0,D73*'Debt Payoff'!D5/12)</f>
        <v>0</v>
      </c>
      <c r="M74" s="18">
        <f>IF(E73=0,0,E73*'Debt Payoff'!D8/12)</f>
        <v>0</v>
      </c>
      <c r="N74" s="18">
        <f>IF(F73=0,0,F73*'Debt Payoff'!D4/12)</f>
        <v>0</v>
      </c>
      <c r="O74" s="18">
        <f>IF(G73=0,0,G73*'Debt Payoff'!D11/12)</f>
        <v>0</v>
      </c>
      <c r="P74" s="18">
        <f>IF(H73=0,0,H73*'Debt Payoff'!D6/12)</f>
        <v>0</v>
      </c>
      <c r="Q74" s="18">
        <f>IF(I73=0,0,I73*'Debt Payoff'!D7/12)</f>
        <v>0</v>
      </c>
    </row>
    <row r="75" spans="1:17" x14ac:dyDescent="0.25">
      <c r="A75">
        <v>73</v>
      </c>
      <c r="B75" s="18">
        <f>IF(B74=0,0,MAX(0,B74*(1+'Debt Payoff'!D10/12)-MIN(B74*(1+'Debt Payoff'!D10/12),'Debt Payoff'!E10+'Debt Payoff'!C2)))</f>
        <v>0</v>
      </c>
      <c r="C75" s="18">
        <f>IF(C74=0,0,MAX(0,C74*(1+'Debt Payoff'!D9/12)-MIN(C74*(1+'Debt Payoff'!D9/12),IF(COUNTIF(B74:B74,"&gt;0")=0,'Debt Payoff'!E9+'Debt Payoff'!E10+'Debt Payoff'!C2,'Debt Payoff'!E9))))</f>
        <v>0</v>
      </c>
      <c r="D75" s="18">
        <f>IF(D74=0,0,MAX(0,D74*(1+'Debt Payoff'!D5/12)-MIN(D74*(1+'Debt Payoff'!D5/12),IF(COUNTIF(B74:C74,"&gt;0")=0,'Debt Payoff'!E5+'Debt Payoff'!E10+'Debt Payoff'!E9+'Debt Payoff'!C2,'Debt Payoff'!E5))))</f>
        <v>0</v>
      </c>
      <c r="E75" s="18">
        <f>IF(E74=0,0,MAX(0,E74*(1+'Debt Payoff'!D8/12)-MIN(E74*(1+'Debt Payoff'!D8/12),IF(COUNTIF(B74:D74,"&gt;0")=0,'Debt Payoff'!E8+'Debt Payoff'!E10+'Debt Payoff'!E9+'Debt Payoff'!E5+'Debt Payoff'!C2,'Debt Payoff'!E8))))</f>
        <v>0</v>
      </c>
      <c r="F75" s="18">
        <f>IF(F74=0,0,MAX(0,F74*(1+'Debt Payoff'!D4/12)-MIN(F74*(1+'Debt Payoff'!D4/12),IF(COUNTIF(B74:E74,"&gt;0")=0,'Debt Payoff'!E4+'Debt Payoff'!E10+'Debt Payoff'!E9+'Debt Payoff'!E5+'Debt Payoff'!E8+'Debt Payoff'!C2,'Debt Payoff'!E4))))</f>
        <v>0</v>
      </c>
      <c r="G75" s="18">
        <f>IF(G74=0,0,MAX(0,G74*(1+'Debt Payoff'!D11/12)-MIN(G74*(1+'Debt Payoff'!D11/12),IF(COUNTIF(B74:F74,"&gt;0")=0,'Debt Payoff'!E11+'Debt Payoff'!E10+'Debt Payoff'!E9+'Debt Payoff'!E5+'Debt Payoff'!E8+'Debt Payoff'!E4+'Debt Payoff'!C2,'Debt Payoff'!E11))))</f>
        <v>0</v>
      </c>
      <c r="H75" s="18">
        <f>IF(H74=0,0,MAX(0,H74*(1+'Debt Payoff'!D6/12)-MIN(H74*(1+'Debt Payoff'!D6/12),IF(COUNTIF(B74:G74,"&gt;0")=0,'Debt Payoff'!E6+'Debt Payoff'!E10+'Debt Payoff'!E9+'Debt Payoff'!E5+'Debt Payoff'!E8+'Debt Payoff'!E4+'Debt Payoff'!E11+'Debt Payoff'!C2,'Debt Payoff'!E6))))</f>
        <v>0</v>
      </c>
      <c r="I75" s="18">
        <f>IF(I74=0,0,MAX(0,I74*(1+'Debt Payoff'!D7/12)-MIN(I74*(1+'Debt Payoff'!D7/12),IF(COUNTIF(B74:H74,"&gt;0")=0,'Debt Payoff'!E7+'Debt Payoff'!E10+'Debt Payoff'!E9+'Debt Payoff'!E5+'Debt Payoff'!E8+'Debt Payoff'!E4+'Debt Payoff'!E11+'Debt Payoff'!E6+'Debt Payoff'!C2,'Debt Payoff'!E7))))</f>
        <v>0</v>
      </c>
      <c r="J75" s="18">
        <f>IF(B74=0,0,B74*'Debt Payoff'!D10/12)</f>
        <v>0</v>
      </c>
      <c r="K75" s="18">
        <f>IF(C74=0,0,C74*'Debt Payoff'!D9/12)</f>
        <v>0</v>
      </c>
      <c r="L75" s="18">
        <f>IF(D74=0,0,D74*'Debt Payoff'!D5/12)</f>
        <v>0</v>
      </c>
      <c r="M75" s="18">
        <f>IF(E74=0,0,E74*'Debt Payoff'!D8/12)</f>
        <v>0</v>
      </c>
      <c r="N75" s="18">
        <f>IF(F74=0,0,F74*'Debt Payoff'!D4/12)</f>
        <v>0</v>
      </c>
      <c r="O75" s="18">
        <f>IF(G74=0,0,G74*'Debt Payoff'!D11/12)</f>
        <v>0</v>
      </c>
      <c r="P75" s="18">
        <f>IF(H74=0,0,H74*'Debt Payoff'!D6/12)</f>
        <v>0</v>
      </c>
      <c r="Q75" s="18">
        <f>IF(I74=0,0,I74*'Debt Payoff'!D7/12)</f>
        <v>0</v>
      </c>
    </row>
    <row r="76" spans="1:17" x14ac:dyDescent="0.25">
      <c r="A76">
        <v>74</v>
      </c>
      <c r="B76" s="18">
        <f>IF(B75=0,0,MAX(0,B75*(1+'Debt Payoff'!D10/12)-MIN(B75*(1+'Debt Payoff'!D10/12),'Debt Payoff'!E10+'Debt Payoff'!C2)))</f>
        <v>0</v>
      </c>
      <c r="C76" s="18">
        <f>IF(C75=0,0,MAX(0,C75*(1+'Debt Payoff'!D9/12)-MIN(C75*(1+'Debt Payoff'!D9/12),IF(COUNTIF(B75:B75,"&gt;0")=0,'Debt Payoff'!E9+'Debt Payoff'!E10+'Debt Payoff'!C2,'Debt Payoff'!E9))))</f>
        <v>0</v>
      </c>
      <c r="D76" s="18">
        <f>IF(D75=0,0,MAX(0,D75*(1+'Debt Payoff'!D5/12)-MIN(D75*(1+'Debt Payoff'!D5/12),IF(COUNTIF(B75:C75,"&gt;0")=0,'Debt Payoff'!E5+'Debt Payoff'!E10+'Debt Payoff'!E9+'Debt Payoff'!C2,'Debt Payoff'!E5))))</f>
        <v>0</v>
      </c>
      <c r="E76" s="18">
        <f>IF(E75=0,0,MAX(0,E75*(1+'Debt Payoff'!D8/12)-MIN(E75*(1+'Debt Payoff'!D8/12),IF(COUNTIF(B75:D75,"&gt;0")=0,'Debt Payoff'!E8+'Debt Payoff'!E10+'Debt Payoff'!E9+'Debt Payoff'!E5+'Debt Payoff'!C2,'Debt Payoff'!E8))))</f>
        <v>0</v>
      </c>
      <c r="F76" s="18">
        <f>IF(F75=0,0,MAX(0,F75*(1+'Debt Payoff'!D4/12)-MIN(F75*(1+'Debt Payoff'!D4/12),IF(COUNTIF(B75:E75,"&gt;0")=0,'Debt Payoff'!E4+'Debt Payoff'!E10+'Debt Payoff'!E9+'Debt Payoff'!E5+'Debt Payoff'!E8+'Debt Payoff'!C2,'Debt Payoff'!E4))))</f>
        <v>0</v>
      </c>
      <c r="G76" s="18">
        <f>IF(G75=0,0,MAX(0,G75*(1+'Debt Payoff'!D11/12)-MIN(G75*(1+'Debt Payoff'!D11/12),IF(COUNTIF(B75:F75,"&gt;0")=0,'Debt Payoff'!E11+'Debt Payoff'!E10+'Debt Payoff'!E9+'Debt Payoff'!E5+'Debt Payoff'!E8+'Debt Payoff'!E4+'Debt Payoff'!C2,'Debt Payoff'!E11))))</f>
        <v>0</v>
      </c>
      <c r="H76" s="18">
        <f>IF(H75=0,0,MAX(0,H75*(1+'Debt Payoff'!D6/12)-MIN(H75*(1+'Debt Payoff'!D6/12),IF(COUNTIF(B75:G75,"&gt;0")=0,'Debt Payoff'!E6+'Debt Payoff'!E10+'Debt Payoff'!E9+'Debt Payoff'!E5+'Debt Payoff'!E8+'Debt Payoff'!E4+'Debt Payoff'!E11+'Debt Payoff'!C2,'Debt Payoff'!E6))))</f>
        <v>0</v>
      </c>
      <c r="I76" s="18">
        <f>IF(I75=0,0,MAX(0,I75*(1+'Debt Payoff'!D7/12)-MIN(I75*(1+'Debt Payoff'!D7/12),IF(COUNTIF(B75:H75,"&gt;0")=0,'Debt Payoff'!E7+'Debt Payoff'!E10+'Debt Payoff'!E9+'Debt Payoff'!E5+'Debt Payoff'!E8+'Debt Payoff'!E4+'Debt Payoff'!E11+'Debt Payoff'!E6+'Debt Payoff'!C2,'Debt Payoff'!E7))))</f>
        <v>0</v>
      </c>
      <c r="J76" s="18">
        <f>IF(B75=0,0,B75*'Debt Payoff'!D10/12)</f>
        <v>0</v>
      </c>
      <c r="K76" s="18">
        <f>IF(C75=0,0,C75*'Debt Payoff'!D9/12)</f>
        <v>0</v>
      </c>
      <c r="L76" s="18">
        <f>IF(D75=0,0,D75*'Debt Payoff'!D5/12)</f>
        <v>0</v>
      </c>
      <c r="M76" s="18">
        <f>IF(E75=0,0,E75*'Debt Payoff'!D8/12)</f>
        <v>0</v>
      </c>
      <c r="N76" s="18">
        <f>IF(F75=0,0,F75*'Debt Payoff'!D4/12)</f>
        <v>0</v>
      </c>
      <c r="O76" s="18">
        <f>IF(G75=0,0,G75*'Debt Payoff'!D11/12)</f>
        <v>0</v>
      </c>
      <c r="P76" s="18">
        <f>IF(H75=0,0,H75*'Debt Payoff'!D6/12)</f>
        <v>0</v>
      </c>
      <c r="Q76" s="18">
        <f>IF(I75=0,0,I75*'Debt Payoff'!D7/12)</f>
        <v>0</v>
      </c>
    </row>
    <row r="77" spans="1:17" x14ac:dyDescent="0.25">
      <c r="A77">
        <v>75</v>
      </c>
      <c r="B77" s="18">
        <f>IF(B76=0,0,MAX(0,B76*(1+'Debt Payoff'!D10/12)-MIN(B76*(1+'Debt Payoff'!D10/12),'Debt Payoff'!E10+'Debt Payoff'!C2)))</f>
        <v>0</v>
      </c>
      <c r="C77" s="18">
        <f>IF(C76=0,0,MAX(0,C76*(1+'Debt Payoff'!D9/12)-MIN(C76*(1+'Debt Payoff'!D9/12),IF(COUNTIF(B76:B76,"&gt;0")=0,'Debt Payoff'!E9+'Debt Payoff'!E10+'Debt Payoff'!C2,'Debt Payoff'!E9))))</f>
        <v>0</v>
      </c>
      <c r="D77" s="18">
        <f>IF(D76=0,0,MAX(0,D76*(1+'Debt Payoff'!D5/12)-MIN(D76*(1+'Debt Payoff'!D5/12),IF(COUNTIF(B76:C76,"&gt;0")=0,'Debt Payoff'!E5+'Debt Payoff'!E10+'Debt Payoff'!E9+'Debt Payoff'!C2,'Debt Payoff'!E5))))</f>
        <v>0</v>
      </c>
      <c r="E77" s="18">
        <f>IF(E76=0,0,MAX(0,E76*(1+'Debt Payoff'!D8/12)-MIN(E76*(1+'Debt Payoff'!D8/12),IF(COUNTIF(B76:D76,"&gt;0")=0,'Debt Payoff'!E8+'Debt Payoff'!E10+'Debt Payoff'!E9+'Debt Payoff'!E5+'Debt Payoff'!C2,'Debt Payoff'!E8))))</f>
        <v>0</v>
      </c>
      <c r="F77" s="18">
        <f>IF(F76=0,0,MAX(0,F76*(1+'Debt Payoff'!D4/12)-MIN(F76*(1+'Debt Payoff'!D4/12),IF(COUNTIF(B76:E76,"&gt;0")=0,'Debt Payoff'!E4+'Debt Payoff'!E10+'Debt Payoff'!E9+'Debt Payoff'!E5+'Debt Payoff'!E8+'Debt Payoff'!C2,'Debt Payoff'!E4))))</f>
        <v>0</v>
      </c>
      <c r="G77" s="18">
        <f>IF(G76=0,0,MAX(0,G76*(1+'Debt Payoff'!D11/12)-MIN(G76*(1+'Debt Payoff'!D11/12),IF(COUNTIF(B76:F76,"&gt;0")=0,'Debt Payoff'!E11+'Debt Payoff'!E10+'Debt Payoff'!E9+'Debt Payoff'!E5+'Debt Payoff'!E8+'Debt Payoff'!E4+'Debt Payoff'!C2,'Debt Payoff'!E11))))</f>
        <v>0</v>
      </c>
      <c r="H77" s="18">
        <f>IF(H76=0,0,MAX(0,H76*(1+'Debt Payoff'!D6/12)-MIN(H76*(1+'Debt Payoff'!D6/12),IF(COUNTIF(B76:G76,"&gt;0")=0,'Debt Payoff'!E6+'Debt Payoff'!E10+'Debt Payoff'!E9+'Debt Payoff'!E5+'Debt Payoff'!E8+'Debt Payoff'!E4+'Debt Payoff'!E11+'Debt Payoff'!C2,'Debt Payoff'!E6))))</f>
        <v>0</v>
      </c>
      <c r="I77" s="18">
        <f>IF(I76=0,0,MAX(0,I76*(1+'Debt Payoff'!D7/12)-MIN(I76*(1+'Debt Payoff'!D7/12),IF(COUNTIF(B76:H76,"&gt;0")=0,'Debt Payoff'!E7+'Debt Payoff'!E10+'Debt Payoff'!E9+'Debt Payoff'!E5+'Debt Payoff'!E8+'Debt Payoff'!E4+'Debt Payoff'!E11+'Debt Payoff'!E6+'Debt Payoff'!C2,'Debt Payoff'!E7))))</f>
        <v>0</v>
      </c>
      <c r="J77" s="18">
        <f>IF(B76=0,0,B76*'Debt Payoff'!D10/12)</f>
        <v>0</v>
      </c>
      <c r="K77" s="18">
        <f>IF(C76=0,0,C76*'Debt Payoff'!D9/12)</f>
        <v>0</v>
      </c>
      <c r="L77" s="18">
        <f>IF(D76=0,0,D76*'Debt Payoff'!D5/12)</f>
        <v>0</v>
      </c>
      <c r="M77" s="18">
        <f>IF(E76=0,0,E76*'Debt Payoff'!D8/12)</f>
        <v>0</v>
      </c>
      <c r="N77" s="18">
        <f>IF(F76=0,0,F76*'Debt Payoff'!D4/12)</f>
        <v>0</v>
      </c>
      <c r="O77" s="18">
        <f>IF(G76=0,0,G76*'Debt Payoff'!D11/12)</f>
        <v>0</v>
      </c>
      <c r="P77" s="18">
        <f>IF(H76=0,0,H76*'Debt Payoff'!D6/12)</f>
        <v>0</v>
      </c>
      <c r="Q77" s="18">
        <f>IF(I76=0,0,I76*'Debt Payoff'!D7/12)</f>
        <v>0</v>
      </c>
    </row>
    <row r="78" spans="1:17" x14ac:dyDescent="0.25">
      <c r="A78">
        <v>76</v>
      </c>
      <c r="B78" s="18">
        <f>IF(B77=0,0,MAX(0,B77*(1+'Debt Payoff'!D10/12)-MIN(B77*(1+'Debt Payoff'!D10/12),'Debt Payoff'!E10+'Debt Payoff'!C2)))</f>
        <v>0</v>
      </c>
      <c r="C78" s="18">
        <f>IF(C77=0,0,MAX(0,C77*(1+'Debt Payoff'!D9/12)-MIN(C77*(1+'Debt Payoff'!D9/12),IF(COUNTIF(B77:B77,"&gt;0")=0,'Debt Payoff'!E9+'Debt Payoff'!E10+'Debt Payoff'!C2,'Debt Payoff'!E9))))</f>
        <v>0</v>
      </c>
      <c r="D78" s="18">
        <f>IF(D77=0,0,MAX(0,D77*(1+'Debt Payoff'!D5/12)-MIN(D77*(1+'Debt Payoff'!D5/12),IF(COUNTIF(B77:C77,"&gt;0")=0,'Debt Payoff'!E5+'Debt Payoff'!E10+'Debt Payoff'!E9+'Debt Payoff'!C2,'Debt Payoff'!E5))))</f>
        <v>0</v>
      </c>
      <c r="E78" s="18">
        <f>IF(E77=0,0,MAX(0,E77*(1+'Debt Payoff'!D8/12)-MIN(E77*(1+'Debt Payoff'!D8/12),IF(COUNTIF(B77:D77,"&gt;0")=0,'Debt Payoff'!E8+'Debt Payoff'!E10+'Debt Payoff'!E9+'Debt Payoff'!E5+'Debt Payoff'!C2,'Debt Payoff'!E8))))</f>
        <v>0</v>
      </c>
      <c r="F78" s="18">
        <f>IF(F77=0,0,MAX(0,F77*(1+'Debt Payoff'!D4/12)-MIN(F77*(1+'Debt Payoff'!D4/12),IF(COUNTIF(B77:E77,"&gt;0")=0,'Debt Payoff'!E4+'Debt Payoff'!E10+'Debt Payoff'!E9+'Debt Payoff'!E5+'Debt Payoff'!E8+'Debt Payoff'!C2,'Debt Payoff'!E4))))</f>
        <v>0</v>
      </c>
      <c r="G78" s="18">
        <f>IF(G77=0,0,MAX(0,G77*(1+'Debt Payoff'!D11/12)-MIN(G77*(1+'Debt Payoff'!D11/12),IF(COUNTIF(B77:F77,"&gt;0")=0,'Debt Payoff'!E11+'Debt Payoff'!E10+'Debt Payoff'!E9+'Debt Payoff'!E5+'Debt Payoff'!E8+'Debt Payoff'!E4+'Debt Payoff'!C2,'Debt Payoff'!E11))))</f>
        <v>0</v>
      </c>
      <c r="H78" s="18">
        <f>IF(H77=0,0,MAX(0,H77*(1+'Debt Payoff'!D6/12)-MIN(H77*(1+'Debt Payoff'!D6/12),IF(COUNTIF(B77:G77,"&gt;0")=0,'Debt Payoff'!E6+'Debt Payoff'!E10+'Debt Payoff'!E9+'Debt Payoff'!E5+'Debt Payoff'!E8+'Debt Payoff'!E4+'Debt Payoff'!E11+'Debt Payoff'!C2,'Debt Payoff'!E6))))</f>
        <v>0</v>
      </c>
      <c r="I78" s="18">
        <f>IF(I77=0,0,MAX(0,I77*(1+'Debt Payoff'!D7/12)-MIN(I77*(1+'Debt Payoff'!D7/12),IF(COUNTIF(B77:H77,"&gt;0")=0,'Debt Payoff'!E7+'Debt Payoff'!E10+'Debt Payoff'!E9+'Debt Payoff'!E5+'Debt Payoff'!E8+'Debt Payoff'!E4+'Debt Payoff'!E11+'Debt Payoff'!E6+'Debt Payoff'!C2,'Debt Payoff'!E7))))</f>
        <v>0</v>
      </c>
      <c r="J78" s="18">
        <f>IF(B77=0,0,B77*'Debt Payoff'!D10/12)</f>
        <v>0</v>
      </c>
      <c r="K78" s="18">
        <f>IF(C77=0,0,C77*'Debt Payoff'!D9/12)</f>
        <v>0</v>
      </c>
      <c r="L78" s="18">
        <f>IF(D77=0,0,D77*'Debt Payoff'!D5/12)</f>
        <v>0</v>
      </c>
      <c r="M78" s="18">
        <f>IF(E77=0,0,E77*'Debt Payoff'!D8/12)</f>
        <v>0</v>
      </c>
      <c r="N78" s="18">
        <f>IF(F77=0,0,F77*'Debt Payoff'!D4/12)</f>
        <v>0</v>
      </c>
      <c r="O78" s="18">
        <f>IF(G77=0,0,G77*'Debt Payoff'!D11/12)</f>
        <v>0</v>
      </c>
      <c r="P78" s="18">
        <f>IF(H77=0,0,H77*'Debt Payoff'!D6/12)</f>
        <v>0</v>
      </c>
      <c r="Q78" s="18">
        <f>IF(I77=0,0,I77*'Debt Payoff'!D7/12)</f>
        <v>0</v>
      </c>
    </row>
    <row r="79" spans="1:17" x14ac:dyDescent="0.25">
      <c r="A79">
        <v>77</v>
      </c>
      <c r="B79" s="18">
        <f>IF(B78=0,0,MAX(0,B78*(1+'Debt Payoff'!D10/12)-MIN(B78*(1+'Debt Payoff'!D10/12),'Debt Payoff'!E10+'Debt Payoff'!C2)))</f>
        <v>0</v>
      </c>
      <c r="C79" s="18">
        <f>IF(C78=0,0,MAX(0,C78*(1+'Debt Payoff'!D9/12)-MIN(C78*(1+'Debt Payoff'!D9/12),IF(COUNTIF(B78:B78,"&gt;0")=0,'Debt Payoff'!E9+'Debt Payoff'!E10+'Debt Payoff'!C2,'Debt Payoff'!E9))))</f>
        <v>0</v>
      </c>
      <c r="D79" s="18">
        <f>IF(D78=0,0,MAX(0,D78*(1+'Debt Payoff'!D5/12)-MIN(D78*(1+'Debt Payoff'!D5/12),IF(COUNTIF(B78:C78,"&gt;0")=0,'Debt Payoff'!E5+'Debt Payoff'!E10+'Debt Payoff'!E9+'Debt Payoff'!C2,'Debt Payoff'!E5))))</f>
        <v>0</v>
      </c>
      <c r="E79" s="18">
        <f>IF(E78=0,0,MAX(0,E78*(1+'Debt Payoff'!D8/12)-MIN(E78*(1+'Debt Payoff'!D8/12),IF(COUNTIF(B78:D78,"&gt;0")=0,'Debt Payoff'!E8+'Debt Payoff'!E10+'Debt Payoff'!E9+'Debt Payoff'!E5+'Debt Payoff'!C2,'Debt Payoff'!E8))))</f>
        <v>0</v>
      </c>
      <c r="F79" s="18">
        <f>IF(F78=0,0,MAX(0,F78*(1+'Debt Payoff'!D4/12)-MIN(F78*(1+'Debt Payoff'!D4/12),IF(COUNTIF(B78:E78,"&gt;0")=0,'Debt Payoff'!E4+'Debt Payoff'!E10+'Debt Payoff'!E9+'Debt Payoff'!E5+'Debt Payoff'!E8+'Debt Payoff'!C2,'Debt Payoff'!E4))))</f>
        <v>0</v>
      </c>
      <c r="G79" s="18">
        <f>IF(G78=0,0,MAX(0,G78*(1+'Debt Payoff'!D11/12)-MIN(G78*(1+'Debt Payoff'!D11/12),IF(COUNTIF(B78:F78,"&gt;0")=0,'Debt Payoff'!E11+'Debt Payoff'!E10+'Debt Payoff'!E9+'Debt Payoff'!E5+'Debt Payoff'!E8+'Debt Payoff'!E4+'Debt Payoff'!C2,'Debt Payoff'!E11))))</f>
        <v>0</v>
      </c>
      <c r="H79" s="18">
        <f>IF(H78=0,0,MAX(0,H78*(1+'Debt Payoff'!D6/12)-MIN(H78*(1+'Debt Payoff'!D6/12),IF(COUNTIF(B78:G78,"&gt;0")=0,'Debt Payoff'!E6+'Debt Payoff'!E10+'Debt Payoff'!E9+'Debt Payoff'!E5+'Debt Payoff'!E8+'Debt Payoff'!E4+'Debt Payoff'!E11+'Debt Payoff'!C2,'Debt Payoff'!E6))))</f>
        <v>0</v>
      </c>
      <c r="I79" s="18">
        <f>IF(I78=0,0,MAX(0,I78*(1+'Debt Payoff'!D7/12)-MIN(I78*(1+'Debt Payoff'!D7/12),IF(COUNTIF(B78:H78,"&gt;0")=0,'Debt Payoff'!E7+'Debt Payoff'!E10+'Debt Payoff'!E9+'Debt Payoff'!E5+'Debt Payoff'!E8+'Debt Payoff'!E4+'Debt Payoff'!E11+'Debt Payoff'!E6+'Debt Payoff'!C2,'Debt Payoff'!E7))))</f>
        <v>0</v>
      </c>
      <c r="J79" s="18">
        <f>IF(B78=0,0,B78*'Debt Payoff'!D10/12)</f>
        <v>0</v>
      </c>
      <c r="K79" s="18">
        <f>IF(C78=0,0,C78*'Debt Payoff'!D9/12)</f>
        <v>0</v>
      </c>
      <c r="L79" s="18">
        <f>IF(D78=0,0,D78*'Debt Payoff'!D5/12)</f>
        <v>0</v>
      </c>
      <c r="M79" s="18">
        <f>IF(E78=0,0,E78*'Debt Payoff'!D8/12)</f>
        <v>0</v>
      </c>
      <c r="N79" s="18">
        <f>IF(F78=0,0,F78*'Debt Payoff'!D4/12)</f>
        <v>0</v>
      </c>
      <c r="O79" s="18">
        <f>IF(G78=0,0,G78*'Debt Payoff'!D11/12)</f>
        <v>0</v>
      </c>
      <c r="P79" s="18">
        <f>IF(H78=0,0,H78*'Debt Payoff'!D6/12)</f>
        <v>0</v>
      </c>
      <c r="Q79" s="18">
        <f>IF(I78=0,0,I78*'Debt Payoff'!D7/12)</f>
        <v>0</v>
      </c>
    </row>
    <row r="80" spans="1:17" x14ac:dyDescent="0.25">
      <c r="A80">
        <v>78</v>
      </c>
      <c r="B80" s="18">
        <f>IF(B79=0,0,MAX(0,B79*(1+'Debt Payoff'!D10/12)-MIN(B79*(1+'Debt Payoff'!D10/12),'Debt Payoff'!E10+'Debt Payoff'!C2)))</f>
        <v>0</v>
      </c>
      <c r="C80" s="18">
        <f>IF(C79=0,0,MAX(0,C79*(1+'Debt Payoff'!D9/12)-MIN(C79*(1+'Debt Payoff'!D9/12),IF(COUNTIF(B79:B79,"&gt;0")=0,'Debt Payoff'!E9+'Debt Payoff'!E10+'Debt Payoff'!C2,'Debt Payoff'!E9))))</f>
        <v>0</v>
      </c>
      <c r="D80" s="18">
        <f>IF(D79=0,0,MAX(0,D79*(1+'Debt Payoff'!D5/12)-MIN(D79*(1+'Debt Payoff'!D5/12),IF(COUNTIF(B79:C79,"&gt;0")=0,'Debt Payoff'!E5+'Debt Payoff'!E10+'Debt Payoff'!E9+'Debt Payoff'!C2,'Debt Payoff'!E5))))</f>
        <v>0</v>
      </c>
      <c r="E80" s="18">
        <f>IF(E79=0,0,MAX(0,E79*(1+'Debt Payoff'!D8/12)-MIN(E79*(1+'Debt Payoff'!D8/12),IF(COUNTIF(B79:D79,"&gt;0")=0,'Debt Payoff'!E8+'Debt Payoff'!E10+'Debt Payoff'!E9+'Debt Payoff'!E5+'Debt Payoff'!C2,'Debt Payoff'!E8))))</f>
        <v>0</v>
      </c>
      <c r="F80" s="18">
        <f>IF(F79=0,0,MAX(0,F79*(1+'Debt Payoff'!D4/12)-MIN(F79*(1+'Debt Payoff'!D4/12),IF(COUNTIF(B79:E79,"&gt;0")=0,'Debt Payoff'!E4+'Debt Payoff'!E10+'Debt Payoff'!E9+'Debt Payoff'!E5+'Debt Payoff'!E8+'Debt Payoff'!C2,'Debt Payoff'!E4))))</f>
        <v>0</v>
      </c>
      <c r="G80" s="18">
        <f>IF(G79=0,0,MAX(0,G79*(1+'Debt Payoff'!D11/12)-MIN(G79*(1+'Debt Payoff'!D11/12),IF(COUNTIF(B79:F79,"&gt;0")=0,'Debt Payoff'!E11+'Debt Payoff'!E10+'Debt Payoff'!E9+'Debt Payoff'!E5+'Debt Payoff'!E8+'Debt Payoff'!E4+'Debt Payoff'!C2,'Debt Payoff'!E11))))</f>
        <v>0</v>
      </c>
      <c r="H80" s="18">
        <f>IF(H79=0,0,MAX(0,H79*(1+'Debt Payoff'!D6/12)-MIN(H79*(1+'Debt Payoff'!D6/12),IF(COUNTIF(B79:G79,"&gt;0")=0,'Debt Payoff'!E6+'Debt Payoff'!E10+'Debt Payoff'!E9+'Debt Payoff'!E5+'Debt Payoff'!E8+'Debt Payoff'!E4+'Debt Payoff'!E11+'Debt Payoff'!C2,'Debt Payoff'!E6))))</f>
        <v>0</v>
      </c>
      <c r="I80" s="18">
        <f>IF(I79=0,0,MAX(0,I79*(1+'Debt Payoff'!D7/12)-MIN(I79*(1+'Debt Payoff'!D7/12),IF(COUNTIF(B79:H79,"&gt;0")=0,'Debt Payoff'!E7+'Debt Payoff'!E10+'Debt Payoff'!E9+'Debt Payoff'!E5+'Debt Payoff'!E8+'Debt Payoff'!E4+'Debt Payoff'!E11+'Debt Payoff'!E6+'Debt Payoff'!C2,'Debt Payoff'!E7))))</f>
        <v>0</v>
      </c>
      <c r="J80" s="18">
        <f>IF(B79=0,0,B79*'Debt Payoff'!D10/12)</f>
        <v>0</v>
      </c>
      <c r="K80" s="18">
        <f>IF(C79=0,0,C79*'Debt Payoff'!D9/12)</f>
        <v>0</v>
      </c>
      <c r="L80" s="18">
        <f>IF(D79=0,0,D79*'Debt Payoff'!D5/12)</f>
        <v>0</v>
      </c>
      <c r="M80" s="18">
        <f>IF(E79=0,0,E79*'Debt Payoff'!D8/12)</f>
        <v>0</v>
      </c>
      <c r="N80" s="18">
        <f>IF(F79=0,0,F79*'Debt Payoff'!D4/12)</f>
        <v>0</v>
      </c>
      <c r="O80" s="18">
        <f>IF(G79=0,0,G79*'Debt Payoff'!D11/12)</f>
        <v>0</v>
      </c>
      <c r="P80" s="18">
        <f>IF(H79=0,0,H79*'Debt Payoff'!D6/12)</f>
        <v>0</v>
      </c>
      <c r="Q80" s="18">
        <f>IF(I79=0,0,I79*'Debt Payoff'!D7/12)</f>
        <v>0</v>
      </c>
    </row>
    <row r="81" spans="1:17" x14ac:dyDescent="0.25">
      <c r="A81">
        <v>79</v>
      </c>
      <c r="B81" s="18">
        <f>IF(B80=0,0,MAX(0,B80*(1+'Debt Payoff'!D10/12)-MIN(B80*(1+'Debt Payoff'!D10/12),'Debt Payoff'!E10+'Debt Payoff'!C2)))</f>
        <v>0</v>
      </c>
      <c r="C81" s="18">
        <f>IF(C80=0,0,MAX(0,C80*(1+'Debt Payoff'!D9/12)-MIN(C80*(1+'Debt Payoff'!D9/12),IF(COUNTIF(B80:B80,"&gt;0")=0,'Debt Payoff'!E9+'Debt Payoff'!E10+'Debt Payoff'!C2,'Debt Payoff'!E9))))</f>
        <v>0</v>
      </c>
      <c r="D81" s="18">
        <f>IF(D80=0,0,MAX(0,D80*(1+'Debt Payoff'!D5/12)-MIN(D80*(1+'Debt Payoff'!D5/12),IF(COUNTIF(B80:C80,"&gt;0")=0,'Debt Payoff'!E5+'Debt Payoff'!E10+'Debt Payoff'!E9+'Debt Payoff'!C2,'Debt Payoff'!E5))))</f>
        <v>0</v>
      </c>
      <c r="E81" s="18">
        <f>IF(E80=0,0,MAX(0,E80*(1+'Debt Payoff'!D8/12)-MIN(E80*(1+'Debt Payoff'!D8/12),IF(COUNTIF(B80:D80,"&gt;0")=0,'Debt Payoff'!E8+'Debt Payoff'!E10+'Debt Payoff'!E9+'Debt Payoff'!E5+'Debt Payoff'!C2,'Debt Payoff'!E8))))</f>
        <v>0</v>
      </c>
      <c r="F81" s="18">
        <f>IF(F80=0,0,MAX(0,F80*(1+'Debt Payoff'!D4/12)-MIN(F80*(1+'Debt Payoff'!D4/12),IF(COUNTIF(B80:E80,"&gt;0")=0,'Debt Payoff'!E4+'Debt Payoff'!E10+'Debt Payoff'!E9+'Debt Payoff'!E5+'Debt Payoff'!E8+'Debt Payoff'!C2,'Debt Payoff'!E4))))</f>
        <v>0</v>
      </c>
      <c r="G81" s="18">
        <f>IF(G80=0,0,MAX(0,G80*(1+'Debt Payoff'!D11/12)-MIN(G80*(1+'Debt Payoff'!D11/12),IF(COUNTIF(B80:F80,"&gt;0")=0,'Debt Payoff'!E11+'Debt Payoff'!E10+'Debt Payoff'!E9+'Debt Payoff'!E5+'Debt Payoff'!E8+'Debt Payoff'!E4+'Debt Payoff'!C2,'Debt Payoff'!E11))))</f>
        <v>0</v>
      </c>
      <c r="H81" s="18">
        <f>IF(H80=0,0,MAX(0,H80*(1+'Debt Payoff'!D6/12)-MIN(H80*(1+'Debt Payoff'!D6/12),IF(COUNTIF(B80:G80,"&gt;0")=0,'Debt Payoff'!E6+'Debt Payoff'!E10+'Debt Payoff'!E9+'Debt Payoff'!E5+'Debt Payoff'!E8+'Debt Payoff'!E4+'Debt Payoff'!E11+'Debt Payoff'!C2,'Debt Payoff'!E6))))</f>
        <v>0</v>
      </c>
      <c r="I81" s="18">
        <f>IF(I80=0,0,MAX(0,I80*(1+'Debt Payoff'!D7/12)-MIN(I80*(1+'Debt Payoff'!D7/12),IF(COUNTIF(B80:H80,"&gt;0")=0,'Debt Payoff'!E7+'Debt Payoff'!E10+'Debt Payoff'!E9+'Debt Payoff'!E5+'Debt Payoff'!E8+'Debt Payoff'!E4+'Debt Payoff'!E11+'Debt Payoff'!E6+'Debt Payoff'!C2,'Debt Payoff'!E7))))</f>
        <v>0</v>
      </c>
      <c r="J81" s="18">
        <f>IF(B80=0,0,B80*'Debt Payoff'!D10/12)</f>
        <v>0</v>
      </c>
      <c r="K81" s="18">
        <f>IF(C80=0,0,C80*'Debt Payoff'!D9/12)</f>
        <v>0</v>
      </c>
      <c r="L81" s="18">
        <f>IF(D80=0,0,D80*'Debt Payoff'!D5/12)</f>
        <v>0</v>
      </c>
      <c r="M81" s="18">
        <f>IF(E80=0,0,E80*'Debt Payoff'!D8/12)</f>
        <v>0</v>
      </c>
      <c r="N81" s="18">
        <f>IF(F80=0,0,F80*'Debt Payoff'!D4/12)</f>
        <v>0</v>
      </c>
      <c r="O81" s="18">
        <f>IF(G80=0,0,G80*'Debt Payoff'!D11/12)</f>
        <v>0</v>
      </c>
      <c r="P81" s="18">
        <f>IF(H80=0,0,H80*'Debt Payoff'!D6/12)</f>
        <v>0</v>
      </c>
      <c r="Q81" s="18">
        <f>IF(I80=0,0,I80*'Debt Payoff'!D7/12)</f>
        <v>0</v>
      </c>
    </row>
    <row r="82" spans="1:17" x14ac:dyDescent="0.25">
      <c r="A82">
        <v>80</v>
      </c>
      <c r="B82" s="18">
        <f>IF(B81=0,0,MAX(0,B81*(1+'Debt Payoff'!D10/12)-MIN(B81*(1+'Debt Payoff'!D10/12),'Debt Payoff'!E10+'Debt Payoff'!C2)))</f>
        <v>0</v>
      </c>
      <c r="C82" s="18">
        <f>IF(C81=0,0,MAX(0,C81*(1+'Debt Payoff'!D9/12)-MIN(C81*(1+'Debt Payoff'!D9/12),IF(COUNTIF(B81:B81,"&gt;0")=0,'Debt Payoff'!E9+'Debt Payoff'!E10+'Debt Payoff'!C2,'Debt Payoff'!E9))))</f>
        <v>0</v>
      </c>
      <c r="D82" s="18">
        <f>IF(D81=0,0,MAX(0,D81*(1+'Debt Payoff'!D5/12)-MIN(D81*(1+'Debt Payoff'!D5/12),IF(COUNTIF(B81:C81,"&gt;0")=0,'Debt Payoff'!E5+'Debt Payoff'!E10+'Debt Payoff'!E9+'Debt Payoff'!C2,'Debt Payoff'!E5))))</f>
        <v>0</v>
      </c>
      <c r="E82" s="18">
        <f>IF(E81=0,0,MAX(0,E81*(1+'Debt Payoff'!D8/12)-MIN(E81*(1+'Debt Payoff'!D8/12),IF(COUNTIF(B81:D81,"&gt;0")=0,'Debt Payoff'!E8+'Debt Payoff'!E10+'Debt Payoff'!E9+'Debt Payoff'!E5+'Debt Payoff'!C2,'Debt Payoff'!E8))))</f>
        <v>0</v>
      </c>
      <c r="F82" s="18">
        <f>IF(F81=0,0,MAX(0,F81*(1+'Debt Payoff'!D4/12)-MIN(F81*(1+'Debt Payoff'!D4/12),IF(COUNTIF(B81:E81,"&gt;0")=0,'Debt Payoff'!E4+'Debt Payoff'!E10+'Debt Payoff'!E9+'Debt Payoff'!E5+'Debt Payoff'!E8+'Debt Payoff'!C2,'Debt Payoff'!E4))))</f>
        <v>0</v>
      </c>
      <c r="G82" s="18">
        <f>IF(G81=0,0,MAX(0,G81*(1+'Debt Payoff'!D11/12)-MIN(G81*(1+'Debt Payoff'!D11/12),IF(COUNTIF(B81:F81,"&gt;0")=0,'Debt Payoff'!E11+'Debt Payoff'!E10+'Debt Payoff'!E9+'Debt Payoff'!E5+'Debt Payoff'!E8+'Debt Payoff'!E4+'Debt Payoff'!C2,'Debt Payoff'!E11))))</f>
        <v>0</v>
      </c>
      <c r="H82" s="18">
        <f>IF(H81=0,0,MAX(0,H81*(1+'Debt Payoff'!D6/12)-MIN(H81*(1+'Debt Payoff'!D6/12),IF(COUNTIF(B81:G81,"&gt;0")=0,'Debt Payoff'!E6+'Debt Payoff'!E10+'Debt Payoff'!E9+'Debt Payoff'!E5+'Debt Payoff'!E8+'Debt Payoff'!E4+'Debt Payoff'!E11+'Debt Payoff'!C2,'Debt Payoff'!E6))))</f>
        <v>0</v>
      </c>
      <c r="I82" s="18">
        <f>IF(I81=0,0,MAX(0,I81*(1+'Debt Payoff'!D7/12)-MIN(I81*(1+'Debt Payoff'!D7/12),IF(COUNTIF(B81:H81,"&gt;0")=0,'Debt Payoff'!E7+'Debt Payoff'!E10+'Debt Payoff'!E9+'Debt Payoff'!E5+'Debt Payoff'!E8+'Debt Payoff'!E4+'Debt Payoff'!E11+'Debt Payoff'!E6+'Debt Payoff'!C2,'Debt Payoff'!E7))))</f>
        <v>0</v>
      </c>
      <c r="J82" s="18">
        <f>IF(B81=0,0,B81*'Debt Payoff'!D10/12)</f>
        <v>0</v>
      </c>
      <c r="K82" s="18">
        <f>IF(C81=0,0,C81*'Debt Payoff'!D9/12)</f>
        <v>0</v>
      </c>
      <c r="L82" s="18">
        <f>IF(D81=0,0,D81*'Debt Payoff'!D5/12)</f>
        <v>0</v>
      </c>
      <c r="M82" s="18">
        <f>IF(E81=0,0,E81*'Debt Payoff'!D8/12)</f>
        <v>0</v>
      </c>
      <c r="N82" s="18">
        <f>IF(F81=0,0,F81*'Debt Payoff'!D4/12)</f>
        <v>0</v>
      </c>
      <c r="O82" s="18">
        <f>IF(G81=0,0,G81*'Debt Payoff'!D11/12)</f>
        <v>0</v>
      </c>
      <c r="P82" s="18">
        <f>IF(H81=0,0,H81*'Debt Payoff'!D6/12)</f>
        <v>0</v>
      </c>
      <c r="Q82" s="18">
        <f>IF(I81=0,0,I81*'Debt Payoff'!D7/12)</f>
        <v>0</v>
      </c>
    </row>
    <row r="83" spans="1:17" x14ac:dyDescent="0.25">
      <c r="A83">
        <v>81</v>
      </c>
      <c r="B83" s="18">
        <f>IF(B82=0,0,MAX(0,B82*(1+'Debt Payoff'!D10/12)-MIN(B82*(1+'Debt Payoff'!D10/12),'Debt Payoff'!E10+'Debt Payoff'!C2)))</f>
        <v>0</v>
      </c>
      <c r="C83" s="18">
        <f>IF(C82=0,0,MAX(0,C82*(1+'Debt Payoff'!D9/12)-MIN(C82*(1+'Debt Payoff'!D9/12),IF(COUNTIF(B82:B82,"&gt;0")=0,'Debt Payoff'!E9+'Debt Payoff'!E10+'Debt Payoff'!C2,'Debt Payoff'!E9))))</f>
        <v>0</v>
      </c>
      <c r="D83" s="18">
        <f>IF(D82=0,0,MAX(0,D82*(1+'Debt Payoff'!D5/12)-MIN(D82*(1+'Debt Payoff'!D5/12),IF(COUNTIF(B82:C82,"&gt;0")=0,'Debt Payoff'!E5+'Debt Payoff'!E10+'Debt Payoff'!E9+'Debt Payoff'!C2,'Debt Payoff'!E5))))</f>
        <v>0</v>
      </c>
      <c r="E83" s="18">
        <f>IF(E82=0,0,MAX(0,E82*(1+'Debt Payoff'!D8/12)-MIN(E82*(1+'Debt Payoff'!D8/12),IF(COUNTIF(B82:D82,"&gt;0")=0,'Debt Payoff'!E8+'Debt Payoff'!E10+'Debt Payoff'!E9+'Debt Payoff'!E5+'Debt Payoff'!C2,'Debt Payoff'!E8))))</f>
        <v>0</v>
      </c>
      <c r="F83" s="18">
        <f>IF(F82=0,0,MAX(0,F82*(1+'Debt Payoff'!D4/12)-MIN(F82*(1+'Debt Payoff'!D4/12),IF(COUNTIF(B82:E82,"&gt;0")=0,'Debt Payoff'!E4+'Debt Payoff'!E10+'Debt Payoff'!E9+'Debt Payoff'!E5+'Debt Payoff'!E8+'Debt Payoff'!C2,'Debt Payoff'!E4))))</f>
        <v>0</v>
      </c>
      <c r="G83" s="18">
        <f>IF(G82=0,0,MAX(0,G82*(1+'Debt Payoff'!D11/12)-MIN(G82*(1+'Debt Payoff'!D11/12),IF(COUNTIF(B82:F82,"&gt;0")=0,'Debt Payoff'!E11+'Debt Payoff'!E10+'Debt Payoff'!E9+'Debt Payoff'!E5+'Debt Payoff'!E8+'Debt Payoff'!E4+'Debt Payoff'!C2,'Debt Payoff'!E11))))</f>
        <v>0</v>
      </c>
      <c r="H83" s="18">
        <f>IF(H82=0,0,MAX(0,H82*(1+'Debt Payoff'!D6/12)-MIN(H82*(1+'Debt Payoff'!D6/12),IF(COUNTIF(B82:G82,"&gt;0")=0,'Debt Payoff'!E6+'Debt Payoff'!E10+'Debt Payoff'!E9+'Debt Payoff'!E5+'Debt Payoff'!E8+'Debt Payoff'!E4+'Debt Payoff'!E11+'Debt Payoff'!C2,'Debt Payoff'!E6))))</f>
        <v>0</v>
      </c>
      <c r="I83" s="18">
        <f>IF(I82=0,0,MAX(0,I82*(1+'Debt Payoff'!D7/12)-MIN(I82*(1+'Debt Payoff'!D7/12),IF(COUNTIF(B82:H82,"&gt;0")=0,'Debt Payoff'!E7+'Debt Payoff'!E10+'Debt Payoff'!E9+'Debt Payoff'!E5+'Debt Payoff'!E8+'Debt Payoff'!E4+'Debt Payoff'!E11+'Debt Payoff'!E6+'Debt Payoff'!C2,'Debt Payoff'!E7))))</f>
        <v>0</v>
      </c>
      <c r="J83" s="18">
        <f>IF(B82=0,0,B82*'Debt Payoff'!D10/12)</f>
        <v>0</v>
      </c>
      <c r="K83" s="18">
        <f>IF(C82=0,0,C82*'Debt Payoff'!D9/12)</f>
        <v>0</v>
      </c>
      <c r="L83" s="18">
        <f>IF(D82=0,0,D82*'Debt Payoff'!D5/12)</f>
        <v>0</v>
      </c>
      <c r="M83" s="18">
        <f>IF(E82=0,0,E82*'Debt Payoff'!D8/12)</f>
        <v>0</v>
      </c>
      <c r="N83" s="18">
        <f>IF(F82=0,0,F82*'Debt Payoff'!D4/12)</f>
        <v>0</v>
      </c>
      <c r="O83" s="18">
        <f>IF(G82=0,0,G82*'Debt Payoff'!D11/12)</f>
        <v>0</v>
      </c>
      <c r="P83" s="18">
        <f>IF(H82=0,0,H82*'Debt Payoff'!D6/12)</f>
        <v>0</v>
      </c>
      <c r="Q83" s="18">
        <f>IF(I82=0,0,I82*'Debt Payoff'!D7/12)</f>
        <v>0</v>
      </c>
    </row>
    <row r="84" spans="1:17" x14ac:dyDescent="0.25">
      <c r="A84">
        <v>82</v>
      </c>
      <c r="B84" s="18">
        <f>IF(B83=0,0,MAX(0,B83*(1+'Debt Payoff'!D10/12)-MIN(B83*(1+'Debt Payoff'!D10/12),'Debt Payoff'!E10+'Debt Payoff'!C2)))</f>
        <v>0</v>
      </c>
      <c r="C84" s="18">
        <f>IF(C83=0,0,MAX(0,C83*(1+'Debt Payoff'!D9/12)-MIN(C83*(1+'Debt Payoff'!D9/12),IF(COUNTIF(B83:B83,"&gt;0")=0,'Debt Payoff'!E9+'Debt Payoff'!E10+'Debt Payoff'!C2,'Debt Payoff'!E9))))</f>
        <v>0</v>
      </c>
      <c r="D84" s="18">
        <f>IF(D83=0,0,MAX(0,D83*(1+'Debt Payoff'!D5/12)-MIN(D83*(1+'Debt Payoff'!D5/12),IF(COUNTIF(B83:C83,"&gt;0")=0,'Debt Payoff'!E5+'Debt Payoff'!E10+'Debt Payoff'!E9+'Debt Payoff'!C2,'Debt Payoff'!E5))))</f>
        <v>0</v>
      </c>
      <c r="E84" s="18">
        <f>IF(E83=0,0,MAX(0,E83*(1+'Debt Payoff'!D8/12)-MIN(E83*(1+'Debt Payoff'!D8/12),IF(COUNTIF(B83:D83,"&gt;0")=0,'Debt Payoff'!E8+'Debt Payoff'!E10+'Debt Payoff'!E9+'Debt Payoff'!E5+'Debt Payoff'!C2,'Debt Payoff'!E8))))</f>
        <v>0</v>
      </c>
      <c r="F84" s="18">
        <f>IF(F83=0,0,MAX(0,F83*(1+'Debt Payoff'!D4/12)-MIN(F83*(1+'Debt Payoff'!D4/12),IF(COUNTIF(B83:E83,"&gt;0")=0,'Debt Payoff'!E4+'Debt Payoff'!E10+'Debt Payoff'!E9+'Debt Payoff'!E5+'Debt Payoff'!E8+'Debt Payoff'!C2,'Debt Payoff'!E4))))</f>
        <v>0</v>
      </c>
      <c r="G84" s="18">
        <f>IF(G83=0,0,MAX(0,G83*(1+'Debt Payoff'!D11/12)-MIN(G83*(1+'Debt Payoff'!D11/12),IF(COUNTIF(B83:F83,"&gt;0")=0,'Debt Payoff'!E11+'Debt Payoff'!E10+'Debt Payoff'!E9+'Debt Payoff'!E5+'Debt Payoff'!E8+'Debt Payoff'!E4+'Debt Payoff'!C2,'Debt Payoff'!E11))))</f>
        <v>0</v>
      </c>
      <c r="H84" s="18">
        <f>IF(H83=0,0,MAX(0,H83*(1+'Debt Payoff'!D6/12)-MIN(H83*(1+'Debt Payoff'!D6/12),IF(COUNTIF(B83:G83,"&gt;0")=0,'Debt Payoff'!E6+'Debt Payoff'!E10+'Debt Payoff'!E9+'Debt Payoff'!E5+'Debt Payoff'!E8+'Debt Payoff'!E4+'Debt Payoff'!E11+'Debt Payoff'!C2,'Debt Payoff'!E6))))</f>
        <v>0</v>
      </c>
      <c r="I84" s="18">
        <f>IF(I83=0,0,MAX(0,I83*(1+'Debt Payoff'!D7/12)-MIN(I83*(1+'Debt Payoff'!D7/12),IF(COUNTIF(B83:H83,"&gt;0")=0,'Debt Payoff'!E7+'Debt Payoff'!E10+'Debt Payoff'!E9+'Debt Payoff'!E5+'Debt Payoff'!E8+'Debt Payoff'!E4+'Debt Payoff'!E11+'Debt Payoff'!E6+'Debt Payoff'!C2,'Debt Payoff'!E7))))</f>
        <v>0</v>
      </c>
      <c r="J84" s="18">
        <f>IF(B83=0,0,B83*'Debt Payoff'!D10/12)</f>
        <v>0</v>
      </c>
      <c r="K84" s="18">
        <f>IF(C83=0,0,C83*'Debt Payoff'!D9/12)</f>
        <v>0</v>
      </c>
      <c r="L84" s="18">
        <f>IF(D83=0,0,D83*'Debt Payoff'!D5/12)</f>
        <v>0</v>
      </c>
      <c r="M84" s="18">
        <f>IF(E83=0,0,E83*'Debt Payoff'!D8/12)</f>
        <v>0</v>
      </c>
      <c r="N84" s="18">
        <f>IF(F83=0,0,F83*'Debt Payoff'!D4/12)</f>
        <v>0</v>
      </c>
      <c r="O84" s="18">
        <f>IF(G83=0,0,G83*'Debt Payoff'!D11/12)</f>
        <v>0</v>
      </c>
      <c r="P84" s="18">
        <f>IF(H83=0,0,H83*'Debt Payoff'!D6/12)</f>
        <v>0</v>
      </c>
      <c r="Q84" s="18">
        <f>IF(I83=0,0,I83*'Debt Payoff'!D7/12)</f>
        <v>0</v>
      </c>
    </row>
    <row r="85" spans="1:17" x14ac:dyDescent="0.25">
      <c r="A85">
        <v>83</v>
      </c>
      <c r="B85" s="18">
        <f>IF(B84=0,0,MAX(0,B84*(1+'Debt Payoff'!D10/12)-MIN(B84*(1+'Debt Payoff'!D10/12),'Debt Payoff'!E10+'Debt Payoff'!C2)))</f>
        <v>0</v>
      </c>
      <c r="C85" s="18">
        <f>IF(C84=0,0,MAX(0,C84*(1+'Debt Payoff'!D9/12)-MIN(C84*(1+'Debt Payoff'!D9/12),IF(COUNTIF(B84:B84,"&gt;0")=0,'Debt Payoff'!E9+'Debt Payoff'!E10+'Debt Payoff'!C2,'Debt Payoff'!E9))))</f>
        <v>0</v>
      </c>
      <c r="D85" s="18">
        <f>IF(D84=0,0,MAX(0,D84*(1+'Debt Payoff'!D5/12)-MIN(D84*(1+'Debt Payoff'!D5/12),IF(COUNTIF(B84:C84,"&gt;0")=0,'Debt Payoff'!E5+'Debt Payoff'!E10+'Debt Payoff'!E9+'Debt Payoff'!C2,'Debt Payoff'!E5))))</f>
        <v>0</v>
      </c>
      <c r="E85" s="18">
        <f>IF(E84=0,0,MAX(0,E84*(1+'Debt Payoff'!D8/12)-MIN(E84*(1+'Debt Payoff'!D8/12),IF(COUNTIF(B84:D84,"&gt;0")=0,'Debt Payoff'!E8+'Debt Payoff'!E10+'Debt Payoff'!E9+'Debt Payoff'!E5+'Debt Payoff'!C2,'Debt Payoff'!E8))))</f>
        <v>0</v>
      </c>
      <c r="F85" s="18">
        <f>IF(F84=0,0,MAX(0,F84*(1+'Debt Payoff'!D4/12)-MIN(F84*(1+'Debt Payoff'!D4/12),IF(COUNTIF(B84:E84,"&gt;0")=0,'Debt Payoff'!E4+'Debt Payoff'!E10+'Debt Payoff'!E9+'Debt Payoff'!E5+'Debt Payoff'!E8+'Debt Payoff'!C2,'Debt Payoff'!E4))))</f>
        <v>0</v>
      </c>
      <c r="G85" s="18">
        <f>IF(G84=0,0,MAX(0,G84*(1+'Debt Payoff'!D11/12)-MIN(G84*(1+'Debt Payoff'!D11/12),IF(COUNTIF(B84:F84,"&gt;0")=0,'Debt Payoff'!E11+'Debt Payoff'!E10+'Debt Payoff'!E9+'Debt Payoff'!E5+'Debt Payoff'!E8+'Debt Payoff'!E4+'Debt Payoff'!C2,'Debt Payoff'!E11))))</f>
        <v>0</v>
      </c>
      <c r="H85" s="18">
        <f>IF(H84=0,0,MAX(0,H84*(1+'Debt Payoff'!D6/12)-MIN(H84*(1+'Debt Payoff'!D6/12),IF(COUNTIF(B84:G84,"&gt;0")=0,'Debt Payoff'!E6+'Debt Payoff'!E10+'Debt Payoff'!E9+'Debt Payoff'!E5+'Debt Payoff'!E8+'Debt Payoff'!E4+'Debt Payoff'!E11+'Debt Payoff'!C2,'Debt Payoff'!E6))))</f>
        <v>0</v>
      </c>
      <c r="I85" s="18">
        <f>IF(I84=0,0,MAX(0,I84*(1+'Debt Payoff'!D7/12)-MIN(I84*(1+'Debt Payoff'!D7/12),IF(COUNTIF(B84:H84,"&gt;0")=0,'Debt Payoff'!E7+'Debt Payoff'!E10+'Debt Payoff'!E9+'Debt Payoff'!E5+'Debt Payoff'!E8+'Debt Payoff'!E4+'Debt Payoff'!E11+'Debt Payoff'!E6+'Debt Payoff'!C2,'Debt Payoff'!E7))))</f>
        <v>0</v>
      </c>
      <c r="J85" s="18">
        <f>IF(B84=0,0,B84*'Debt Payoff'!D10/12)</f>
        <v>0</v>
      </c>
      <c r="K85" s="18">
        <f>IF(C84=0,0,C84*'Debt Payoff'!D9/12)</f>
        <v>0</v>
      </c>
      <c r="L85" s="18">
        <f>IF(D84=0,0,D84*'Debt Payoff'!D5/12)</f>
        <v>0</v>
      </c>
      <c r="M85" s="18">
        <f>IF(E84=0,0,E84*'Debt Payoff'!D8/12)</f>
        <v>0</v>
      </c>
      <c r="N85" s="18">
        <f>IF(F84=0,0,F84*'Debt Payoff'!D4/12)</f>
        <v>0</v>
      </c>
      <c r="O85" s="18">
        <f>IF(G84=0,0,G84*'Debt Payoff'!D11/12)</f>
        <v>0</v>
      </c>
      <c r="P85" s="18">
        <f>IF(H84=0,0,H84*'Debt Payoff'!D6/12)</f>
        <v>0</v>
      </c>
      <c r="Q85" s="18">
        <f>IF(I84=0,0,I84*'Debt Payoff'!D7/12)</f>
        <v>0</v>
      </c>
    </row>
    <row r="86" spans="1:17" x14ac:dyDescent="0.25">
      <c r="A86">
        <v>84</v>
      </c>
      <c r="B86" s="18">
        <f>IF(B85=0,0,MAX(0,B85*(1+'Debt Payoff'!D10/12)-MIN(B85*(1+'Debt Payoff'!D10/12),'Debt Payoff'!E10+'Debt Payoff'!C2)))</f>
        <v>0</v>
      </c>
      <c r="C86" s="18">
        <f>IF(C85=0,0,MAX(0,C85*(1+'Debt Payoff'!D9/12)-MIN(C85*(1+'Debt Payoff'!D9/12),IF(COUNTIF(B85:B85,"&gt;0")=0,'Debt Payoff'!E9+'Debt Payoff'!E10+'Debt Payoff'!C2,'Debt Payoff'!E9))))</f>
        <v>0</v>
      </c>
      <c r="D86" s="18">
        <f>IF(D85=0,0,MAX(0,D85*(1+'Debt Payoff'!D5/12)-MIN(D85*(1+'Debt Payoff'!D5/12),IF(COUNTIF(B85:C85,"&gt;0")=0,'Debt Payoff'!E5+'Debt Payoff'!E10+'Debt Payoff'!E9+'Debt Payoff'!C2,'Debt Payoff'!E5))))</f>
        <v>0</v>
      </c>
      <c r="E86" s="18">
        <f>IF(E85=0,0,MAX(0,E85*(1+'Debt Payoff'!D8/12)-MIN(E85*(1+'Debt Payoff'!D8/12),IF(COUNTIF(B85:D85,"&gt;0")=0,'Debt Payoff'!E8+'Debt Payoff'!E10+'Debt Payoff'!E9+'Debt Payoff'!E5+'Debt Payoff'!C2,'Debt Payoff'!E8))))</f>
        <v>0</v>
      </c>
      <c r="F86" s="18">
        <f>IF(F85=0,0,MAX(0,F85*(1+'Debt Payoff'!D4/12)-MIN(F85*(1+'Debt Payoff'!D4/12),IF(COUNTIF(B85:E85,"&gt;0")=0,'Debt Payoff'!E4+'Debt Payoff'!E10+'Debt Payoff'!E9+'Debt Payoff'!E5+'Debt Payoff'!E8+'Debt Payoff'!C2,'Debt Payoff'!E4))))</f>
        <v>0</v>
      </c>
      <c r="G86" s="18">
        <f>IF(G85=0,0,MAX(0,G85*(1+'Debt Payoff'!D11/12)-MIN(G85*(1+'Debt Payoff'!D11/12),IF(COUNTIF(B85:F85,"&gt;0")=0,'Debt Payoff'!E11+'Debt Payoff'!E10+'Debt Payoff'!E9+'Debt Payoff'!E5+'Debt Payoff'!E8+'Debt Payoff'!E4+'Debt Payoff'!C2,'Debt Payoff'!E11))))</f>
        <v>0</v>
      </c>
      <c r="H86" s="18">
        <f>IF(H85=0,0,MAX(0,H85*(1+'Debt Payoff'!D6/12)-MIN(H85*(1+'Debt Payoff'!D6/12),IF(COUNTIF(B85:G85,"&gt;0")=0,'Debt Payoff'!E6+'Debt Payoff'!E10+'Debt Payoff'!E9+'Debt Payoff'!E5+'Debt Payoff'!E8+'Debt Payoff'!E4+'Debt Payoff'!E11+'Debt Payoff'!C2,'Debt Payoff'!E6))))</f>
        <v>0</v>
      </c>
      <c r="I86" s="18">
        <f>IF(I85=0,0,MAX(0,I85*(1+'Debt Payoff'!D7/12)-MIN(I85*(1+'Debt Payoff'!D7/12),IF(COUNTIF(B85:H85,"&gt;0")=0,'Debt Payoff'!E7+'Debt Payoff'!E10+'Debt Payoff'!E9+'Debt Payoff'!E5+'Debt Payoff'!E8+'Debt Payoff'!E4+'Debt Payoff'!E11+'Debt Payoff'!E6+'Debt Payoff'!C2,'Debt Payoff'!E7))))</f>
        <v>0</v>
      </c>
      <c r="J86" s="18">
        <f>IF(B85=0,0,B85*'Debt Payoff'!D10/12)</f>
        <v>0</v>
      </c>
      <c r="K86" s="18">
        <f>IF(C85=0,0,C85*'Debt Payoff'!D9/12)</f>
        <v>0</v>
      </c>
      <c r="L86" s="18">
        <f>IF(D85=0,0,D85*'Debt Payoff'!D5/12)</f>
        <v>0</v>
      </c>
      <c r="M86" s="18">
        <f>IF(E85=0,0,E85*'Debt Payoff'!D8/12)</f>
        <v>0</v>
      </c>
      <c r="N86" s="18">
        <f>IF(F85=0,0,F85*'Debt Payoff'!D4/12)</f>
        <v>0</v>
      </c>
      <c r="O86" s="18">
        <f>IF(G85=0,0,G85*'Debt Payoff'!D11/12)</f>
        <v>0</v>
      </c>
      <c r="P86" s="18">
        <f>IF(H85=0,0,H85*'Debt Payoff'!D6/12)</f>
        <v>0</v>
      </c>
      <c r="Q86" s="18">
        <f>IF(I85=0,0,I85*'Debt Payoff'!D7/12)</f>
        <v>0</v>
      </c>
    </row>
    <row r="87" spans="1:17" x14ac:dyDescent="0.25">
      <c r="A87">
        <v>85</v>
      </c>
      <c r="B87" s="18">
        <f>IF(B86=0,0,MAX(0,B86*(1+'Debt Payoff'!D10/12)-MIN(B86*(1+'Debt Payoff'!D10/12),'Debt Payoff'!E10+'Debt Payoff'!C2)))</f>
        <v>0</v>
      </c>
      <c r="C87" s="18">
        <f>IF(C86=0,0,MAX(0,C86*(1+'Debt Payoff'!D9/12)-MIN(C86*(1+'Debt Payoff'!D9/12),IF(COUNTIF(B86:B86,"&gt;0")=0,'Debt Payoff'!E9+'Debt Payoff'!E10+'Debt Payoff'!C2,'Debt Payoff'!E9))))</f>
        <v>0</v>
      </c>
      <c r="D87" s="18">
        <f>IF(D86=0,0,MAX(0,D86*(1+'Debt Payoff'!D5/12)-MIN(D86*(1+'Debt Payoff'!D5/12),IF(COUNTIF(B86:C86,"&gt;0")=0,'Debt Payoff'!E5+'Debt Payoff'!E10+'Debt Payoff'!E9+'Debt Payoff'!C2,'Debt Payoff'!E5))))</f>
        <v>0</v>
      </c>
      <c r="E87" s="18">
        <f>IF(E86=0,0,MAX(0,E86*(1+'Debt Payoff'!D8/12)-MIN(E86*(1+'Debt Payoff'!D8/12),IF(COUNTIF(B86:D86,"&gt;0")=0,'Debt Payoff'!E8+'Debt Payoff'!E10+'Debt Payoff'!E9+'Debt Payoff'!E5+'Debt Payoff'!C2,'Debt Payoff'!E8))))</f>
        <v>0</v>
      </c>
      <c r="F87" s="18">
        <f>IF(F86=0,0,MAX(0,F86*(1+'Debt Payoff'!D4/12)-MIN(F86*(1+'Debt Payoff'!D4/12),IF(COUNTIF(B86:E86,"&gt;0")=0,'Debt Payoff'!E4+'Debt Payoff'!E10+'Debt Payoff'!E9+'Debt Payoff'!E5+'Debt Payoff'!E8+'Debt Payoff'!C2,'Debt Payoff'!E4))))</f>
        <v>0</v>
      </c>
      <c r="G87" s="18">
        <f>IF(G86=0,0,MAX(0,G86*(1+'Debt Payoff'!D11/12)-MIN(G86*(1+'Debt Payoff'!D11/12),IF(COUNTIF(B86:F86,"&gt;0")=0,'Debt Payoff'!E11+'Debt Payoff'!E10+'Debt Payoff'!E9+'Debt Payoff'!E5+'Debt Payoff'!E8+'Debt Payoff'!E4+'Debt Payoff'!C2,'Debt Payoff'!E11))))</f>
        <v>0</v>
      </c>
      <c r="H87" s="18">
        <f>IF(H86=0,0,MAX(0,H86*(1+'Debt Payoff'!D6/12)-MIN(H86*(1+'Debt Payoff'!D6/12),IF(COUNTIF(B86:G86,"&gt;0")=0,'Debt Payoff'!E6+'Debt Payoff'!E10+'Debt Payoff'!E9+'Debt Payoff'!E5+'Debt Payoff'!E8+'Debt Payoff'!E4+'Debt Payoff'!E11+'Debt Payoff'!C2,'Debt Payoff'!E6))))</f>
        <v>0</v>
      </c>
      <c r="I87" s="18">
        <f>IF(I86=0,0,MAX(0,I86*(1+'Debt Payoff'!D7/12)-MIN(I86*(1+'Debt Payoff'!D7/12),IF(COUNTIF(B86:H86,"&gt;0")=0,'Debt Payoff'!E7+'Debt Payoff'!E10+'Debt Payoff'!E9+'Debt Payoff'!E5+'Debt Payoff'!E8+'Debt Payoff'!E4+'Debt Payoff'!E11+'Debt Payoff'!E6+'Debt Payoff'!C2,'Debt Payoff'!E7))))</f>
        <v>0</v>
      </c>
      <c r="J87" s="18">
        <f>IF(B86=0,0,B86*'Debt Payoff'!D10/12)</f>
        <v>0</v>
      </c>
      <c r="K87" s="18">
        <f>IF(C86=0,0,C86*'Debt Payoff'!D9/12)</f>
        <v>0</v>
      </c>
      <c r="L87" s="18">
        <f>IF(D86=0,0,D86*'Debt Payoff'!D5/12)</f>
        <v>0</v>
      </c>
      <c r="M87" s="18">
        <f>IF(E86=0,0,E86*'Debt Payoff'!D8/12)</f>
        <v>0</v>
      </c>
      <c r="N87" s="18">
        <f>IF(F86=0,0,F86*'Debt Payoff'!D4/12)</f>
        <v>0</v>
      </c>
      <c r="O87" s="18">
        <f>IF(G86=0,0,G86*'Debt Payoff'!D11/12)</f>
        <v>0</v>
      </c>
      <c r="P87" s="18">
        <f>IF(H86=0,0,H86*'Debt Payoff'!D6/12)</f>
        <v>0</v>
      </c>
      <c r="Q87" s="18">
        <f>IF(I86=0,0,I86*'Debt Payoff'!D7/12)</f>
        <v>0</v>
      </c>
    </row>
    <row r="88" spans="1:17" x14ac:dyDescent="0.25">
      <c r="A88">
        <v>86</v>
      </c>
      <c r="B88" s="18">
        <f>IF(B87=0,0,MAX(0,B87*(1+'Debt Payoff'!D10/12)-MIN(B87*(1+'Debt Payoff'!D10/12),'Debt Payoff'!E10+'Debt Payoff'!C2)))</f>
        <v>0</v>
      </c>
      <c r="C88" s="18">
        <f>IF(C87=0,0,MAX(0,C87*(1+'Debt Payoff'!D9/12)-MIN(C87*(1+'Debt Payoff'!D9/12),IF(COUNTIF(B87:B87,"&gt;0")=0,'Debt Payoff'!E9+'Debt Payoff'!E10+'Debt Payoff'!C2,'Debt Payoff'!E9))))</f>
        <v>0</v>
      </c>
      <c r="D88" s="18">
        <f>IF(D87=0,0,MAX(0,D87*(1+'Debt Payoff'!D5/12)-MIN(D87*(1+'Debt Payoff'!D5/12),IF(COUNTIF(B87:C87,"&gt;0")=0,'Debt Payoff'!E5+'Debt Payoff'!E10+'Debt Payoff'!E9+'Debt Payoff'!C2,'Debt Payoff'!E5))))</f>
        <v>0</v>
      </c>
      <c r="E88" s="18">
        <f>IF(E87=0,0,MAX(0,E87*(1+'Debt Payoff'!D8/12)-MIN(E87*(1+'Debt Payoff'!D8/12),IF(COUNTIF(B87:D87,"&gt;0")=0,'Debt Payoff'!E8+'Debt Payoff'!E10+'Debt Payoff'!E9+'Debt Payoff'!E5+'Debt Payoff'!C2,'Debt Payoff'!E8))))</f>
        <v>0</v>
      </c>
      <c r="F88" s="18">
        <f>IF(F87=0,0,MAX(0,F87*(1+'Debt Payoff'!D4/12)-MIN(F87*(1+'Debt Payoff'!D4/12),IF(COUNTIF(B87:E87,"&gt;0")=0,'Debt Payoff'!E4+'Debt Payoff'!E10+'Debt Payoff'!E9+'Debt Payoff'!E5+'Debt Payoff'!E8+'Debt Payoff'!C2,'Debt Payoff'!E4))))</f>
        <v>0</v>
      </c>
      <c r="G88" s="18">
        <f>IF(G87=0,0,MAX(0,G87*(1+'Debt Payoff'!D11/12)-MIN(G87*(1+'Debt Payoff'!D11/12),IF(COUNTIF(B87:F87,"&gt;0")=0,'Debt Payoff'!E11+'Debt Payoff'!E10+'Debt Payoff'!E9+'Debt Payoff'!E5+'Debt Payoff'!E8+'Debt Payoff'!E4+'Debt Payoff'!C2,'Debt Payoff'!E11))))</f>
        <v>0</v>
      </c>
      <c r="H88" s="18">
        <f>IF(H87=0,0,MAX(0,H87*(1+'Debt Payoff'!D6/12)-MIN(H87*(1+'Debt Payoff'!D6/12),IF(COUNTIF(B87:G87,"&gt;0")=0,'Debt Payoff'!E6+'Debt Payoff'!E10+'Debt Payoff'!E9+'Debt Payoff'!E5+'Debt Payoff'!E8+'Debt Payoff'!E4+'Debt Payoff'!E11+'Debt Payoff'!C2,'Debt Payoff'!E6))))</f>
        <v>0</v>
      </c>
      <c r="I88" s="18">
        <f>IF(I87=0,0,MAX(0,I87*(1+'Debt Payoff'!D7/12)-MIN(I87*(1+'Debt Payoff'!D7/12),IF(COUNTIF(B87:H87,"&gt;0")=0,'Debt Payoff'!E7+'Debt Payoff'!E10+'Debt Payoff'!E9+'Debt Payoff'!E5+'Debt Payoff'!E8+'Debt Payoff'!E4+'Debt Payoff'!E11+'Debt Payoff'!E6+'Debt Payoff'!C2,'Debt Payoff'!E7))))</f>
        <v>0</v>
      </c>
      <c r="J88" s="18">
        <f>IF(B87=0,0,B87*'Debt Payoff'!D10/12)</f>
        <v>0</v>
      </c>
      <c r="K88" s="18">
        <f>IF(C87=0,0,C87*'Debt Payoff'!D9/12)</f>
        <v>0</v>
      </c>
      <c r="L88" s="18">
        <f>IF(D87=0,0,D87*'Debt Payoff'!D5/12)</f>
        <v>0</v>
      </c>
      <c r="M88" s="18">
        <f>IF(E87=0,0,E87*'Debt Payoff'!D8/12)</f>
        <v>0</v>
      </c>
      <c r="N88" s="18">
        <f>IF(F87=0,0,F87*'Debt Payoff'!D4/12)</f>
        <v>0</v>
      </c>
      <c r="O88" s="18">
        <f>IF(G87=0,0,G87*'Debt Payoff'!D11/12)</f>
        <v>0</v>
      </c>
      <c r="P88" s="18">
        <f>IF(H87=0,0,H87*'Debt Payoff'!D6/12)</f>
        <v>0</v>
      </c>
      <c r="Q88" s="18">
        <f>IF(I87=0,0,I87*'Debt Payoff'!D7/12)</f>
        <v>0</v>
      </c>
    </row>
    <row r="89" spans="1:17" x14ac:dyDescent="0.25">
      <c r="A89">
        <v>87</v>
      </c>
      <c r="B89" s="18">
        <f>IF(B88=0,0,MAX(0,B88*(1+'Debt Payoff'!D10/12)-MIN(B88*(1+'Debt Payoff'!D10/12),'Debt Payoff'!E10+'Debt Payoff'!C2)))</f>
        <v>0</v>
      </c>
      <c r="C89" s="18">
        <f>IF(C88=0,0,MAX(0,C88*(1+'Debt Payoff'!D9/12)-MIN(C88*(1+'Debt Payoff'!D9/12),IF(COUNTIF(B88:B88,"&gt;0")=0,'Debt Payoff'!E9+'Debt Payoff'!E10+'Debt Payoff'!C2,'Debt Payoff'!E9))))</f>
        <v>0</v>
      </c>
      <c r="D89" s="18">
        <f>IF(D88=0,0,MAX(0,D88*(1+'Debt Payoff'!D5/12)-MIN(D88*(1+'Debt Payoff'!D5/12),IF(COUNTIF(B88:C88,"&gt;0")=0,'Debt Payoff'!E5+'Debt Payoff'!E10+'Debt Payoff'!E9+'Debt Payoff'!C2,'Debt Payoff'!E5))))</f>
        <v>0</v>
      </c>
      <c r="E89" s="18">
        <f>IF(E88=0,0,MAX(0,E88*(1+'Debt Payoff'!D8/12)-MIN(E88*(1+'Debt Payoff'!D8/12),IF(COUNTIF(B88:D88,"&gt;0")=0,'Debt Payoff'!E8+'Debt Payoff'!E10+'Debt Payoff'!E9+'Debt Payoff'!E5+'Debt Payoff'!C2,'Debt Payoff'!E8))))</f>
        <v>0</v>
      </c>
      <c r="F89" s="18">
        <f>IF(F88=0,0,MAX(0,F88*(1+'Debt Payoff'!D4/12)-MIN(F88*(1+'Debt Payoff'!D4/12),IF(COUNTIF(B88:E88,"&gt;0")=0,'Debt Payoff'!E4+'Debt Payoff'!E10+'Debt Payoff'!E9+'Debt Payoff'!E5+'Debt Payoff'!E8+'Debt Payoff'!C2,'Debt Payoff'!E4))))</f>
        <v>0</v>
      </c>
      <c r="G89" s="18">
        <f>IF(G88=0,0,MAX(0,G88*(1+'Debt Payoff'!D11/12)-MIN(G88*(1+'Debt Payoff'!D11/12),IF(COUNTIF(B88:F88,"&gt;0")=0,'Debt Payoff'!E11+'Debt Payoff'!E10+'Debt Payoff'!E9+'Debt Payoff'!E5+'Debt Payoff'!E8+'Debt Payoff'!E4+'Debt Payoff'!C2,'Debt Payoff'!E11))))</f>
        <v>0</v>
      </c>
      <c r="H89" s="18">
        <f>IF(H88=0,0,MAX(0,H88*(1+'Debt Payoff'!D6/12)-MIN(H88*(1+'Debt Payoff'!D6/12),IF(COUNTIF(B88:G88,"&gt;0")=0,'Debt Payoff'!E6+'Debt Payoff'!E10+'Debt Payoff'!E9+'Debt Payoff'!E5+'Debt Payoff'!E8+'Debt Payoff'!E4+'Debt Payoff'!E11+'Debt Payoff'!C2,'Debt Payoff'!E6))))</f>
        <v>0</v>
      </c>
      <c r="I89" s="18">
        <f>IF(I88=0,0,MAX(0,I88*(1+'Debt Payoff'!D7/12)-MIN(I88*(1+'Debt Payoff'!D7/12),IF(COUNTIF(B88:H88,"&gt;0")=0,'Debt Payoff'!E7+'Debt Payoff'!E10+'Debt Payoff'!E9+'Debt Payoff'!E5+'Debt Payoff'!E8+'Debt Payoff'!E4+'Debt Payoff'!E11+'Debt Payoff'!E6+'Debt Payoff'!C2,'Debt Payoff'!E7))))</f>
        <v>0</v>
      </c>
      <c r="J89" s="18">
        <f>IF(B88=0,0,B88*'Debt Payoff'!D10/12)</f>
        <v>0</v>
      </c>
      <c r="K89" s="18">
        <f>IF(C88=0,0,C88*'Debt Payoff'!D9/12)</f>
        <v>0</v>
      </c>
      <c r="L89" s="18">
        <f>IF(D88=0,0,D88*'Debt Payoff'!D5/12)</f>
        <v>0</v>
      </c>
      <c r="M89" s="18">
        <f>IF(E88=0,0,E88*'Debt Payoff'!D8/12)</f>
        <v>0</v>
      </c>
      <c r="N89" s="18">
        <f>IF(F88=0,0,F88*'Debt Payoff'!D4/12)</f>
        <v>0</v>
      </c>
      <c r="O89" s="18">
        <f>IF(G88=0,0,G88*'Debt Payoff'!D11/12)</f>
        <v>0</v>
      </c>
      <c r="P89" s="18">
        <f>IF(H88=0,0,H88*'Debt Payoff'!D6/12)</f>
        <v>0</v>
      </c>
      <c r="Q89" s="18">
        <f>IF(I88=0,0,I88*'Debt Payoff'!D7/12)</f>
        <v>0</v>
      </c>
    </row>
    <row r="90" spans="1:17" x14ac:dyDescent="0.25">
      <c r="A90">
        <v>88</v>
      </c>
      <c r="B90" s="18">
        <f>IF(B89=0,0,MAX(0,B89*(1+'Debt Payoff'!D10/12)-MIN(B89*(1+'Debt Payoff'!D10/12),'Debt Payoff'!E10+'Debt Payoff'!C2)))</f>
        <v>0</v>
      </c>
      <c r="C90" s="18">
        <f>IF(C89=0,0,MAX(0,C89*(1+'Debt Payoff'!D9/12)-MIN(C89*(1+'Debt Payoff'!D9/12),IF(COUNTIF(B89:B89,"&gt;0")=0,'Debt Payoff'!E9+'Debt Payoff'!E10+'Debt Payoff'!C2,'Debt Payoff'!E9))))</f>
        <v>0</v>
      </c>
      <c r="D90" s="18">
        <f>IF(D89=0,0,MAX(0,D89*(1+'Debt Payoff'!D5/12)-MIN(D89*(1+'Debt Payoff'!D5/12),IF(COUNTIF(B89:C89,"&gt;0")=0,'Debt Payoff'!E5+'Debt Payoff'!E10+'Debt Payoff'!E9+'Debt Payoff'!C2,'Debt Payoff'!E5))))</f>
        <v>0</v>
      </c>
      <c r="E90" s="18">
        <f>IF(E89=0,0,MAX(0,E89*(1+'Debt Payoff'!D8/12)-MIN(E89*(1+'Debt Payoff'!D8/12),IF(COUNTIF(B89:D89,"&gt;0")=0,'Debt Payoff'!E8+'Debt Payoff'!E10+'Debt Payoff'!E9+'Debt Payoff'!E5+'Debt Payoff'!C2,'Debt Payoff'!E8))))</f>
        <v>0</v>
      </c>
      <c r="F90" s="18">
        <f>IF(F89=0,0,MAX(0,F89*(1+'Debt Payoff'!D4/12)-MIN(F89*(1+'Debt Payoff'!D4/12),IF(COUNTIF(B89:E89,"&gt;0")=0,'Debt Payoff'!E4+'Debt Payoff'!E10+'Debt Payoff'!E9+'Debt Payoff'!E5+'Debt Payoff'!E8+'Debt Payoff'!C2,'Debt Payoff'!E4))))</f>
        <v>0</v>
      </c>
      <c r="G90" s="18">
        <f>IF(G89=0,0,MAX(0,G89*(1+'Debt Payoff'!D11/12)-MIN(G89*(1+'Debt Payoff'!D11/12),IF(COUNTIF(B89:F89,"&gt;0")=0,'Debt Payoff'!E11+'Debt Payoff'!E10+'Debt Payoff'!E9+'Debt Payoff'!E5+'Debt Payoff'!E8+'Debt Payoff'!E4+'Debt Payoff'!C2,'Debt Payoff'!E11))))</f>
        <v>0</v>
      </c>
      <c r="H90" s="18">
        <f>IF(H89=0,0,MAX(0,H89*(1+'Debt Payoff'!D6/12)-MIN(H89*(1+'Debt Payoff'!D6/12),IF(COUNTIF(B89:G89,"&gt;0")=0,'Debt Payoff'!E6+'Debt Payoff'!E10+'Debt Payoff'!E9+'Debt Payoff'!E5+'Debt Payoff'!E8+'Debt Payoff'!E4+'Debt Payoff'!E11+'Debt Payoff'!C2,'Debt Payoff'!E6))))</f>
        <v>0</v>
      </c>
      <c r="I90" s="18">
        <f>IF(I89=0,0,MAX(0,I89*(1+'Debt Payoff'!D7/12)-MIN(I89*(1+'Debt Payoff'!D7/12),IF(COUNTIF(B89:H89,"&gt;0")=0,'Debt Payoff'!E7+'Debt Payoff'!E10+'Debt Payoff'!E9+'Debt Payoff'!E5+'Debt Payoff'!E8+'Debt Payoff'!E4+'Debt Payoff'!E11+'Debt Payoff'!E6+'Debt Payoff'!C2,'Debt Payoff'!E7))))</f>
        <v>0</v>
      </c>
      <c r="J90" s="18">
        <f>IF(B89=0,0,B89*'Debt Payoff'!D10/12)</f>
        <v>0</v>
      </c>
      <c r="K90" s="18">
        <f>IF(C89=0,0,C89*'Debt Payoff'!D9/12)</f>
        <v>0</v>
      </c>
      <c r="L90" s="18">
        <f>IF(D89=0,0,D89*'Debt Payoff'!D5/12)</f>
        <v>0</v>
      </c>
      <c r="M90" s="18">
        <f>IF(E89=0,0,E89*'Debt Payoff'!D8/12)</f>
        <v>0</v>
      </c>
      <c r="N90" s="18">
        <f>IF(F89=0,0,F89*'Debt Payoff'!D4/12)</f>
        <v>0</v>
      </c>
      <c r="O90" s="18">
        <f>IF(G89=0,0,G89*'Debt Payoff'!D11/12)</f>
        <v>0</v>
      </c>
      <c r="P90" s="18">
        <f>IF(H89=0,0,H89*'Debt Payoff'!D6/12)</f>
        <v>0</v>
      </c>
      <c r="Q90" s="18">
        <f>IF(I89=0,0,I89*'Debt Payoff'!D7/12)</f>
        <v>0</v>
      </c>
    </row>
    <row r="91" spans="1:17" x14ac:dyDescent="0.25">
      <c r="A91">
        <v>89</v>
      </c>
      <c r="B91" s="18">
        <f>IF(B90=0,0,MAX(0,B90*(1+'Debt Payoff'!D10/12)-MIN(B90*(1+'Debt Payoff'!D10/12),'Debt Payoff'!E10+'Debt Payoff'!C2)))</f>
        <v>0</v>
      </c>
      <c r="C91" s="18">
        <f>IF(C90=0,0,MAX(0,C90*(1+'Debt Payoff'!D9/12)-MIN(C90*(1+'Debt Payoff'!D9/12),IF(COUNTIF(B90:B90,"&gt;0")=0,'Debt Payoff'!E9+'Debt Payoff'!E10+'Debt Payoff'!C2,'Debt Payoff'!E9))))</f>
        <v>0</v>
      </c>
      <c r="D91" s="18">
        <f>IF(D90=0,0,MAX(0,D90*(1+'Debt Payoff'!D5/12)-MIN(D90*(1+'Debt Payoff'!D5/12),IF(COUNTIF(B90:C90,"&gt;0")=0,'Debt Payoff'!E5+'Debt Payoff'!E10+'Debt Payoff'!E9+'Debt Payoff'!C2,'Debt Payoff'!E5))))</f>
        <v>0</v>
      </c>
      <c r="E91" s="18">
        <f>IF(E90=0,0,MAX(0,E90*(1+'Debt Payoff'!D8/12)-MIN(E90*(1+'Debt Payoff'!D8/12),IF(COUNTIF(B90:D90,"&gt;0")=0,'Debt Payoff'!E8+'Debt Payoff'!E10+'Debt Payoff'!E9+'Debt Payoff'!E5+'Debt Payoff'!C2,'Debt Payoff'!E8))))</f>
        <v>0</v>
      </c>
      <c r="F91" s="18">
        <f>IF(F90=0,0,MAX(0,F90*(1+'Debt Payoff'!D4/12)-MIN(F90*(1+'Debt Payoff'!D4/12),IF(COUNTIF(B90:E90,"&gt;0")=0,'Debt Payoff'!E4+'Debt Payoff'!E10+'Debt Payoff'!E9+'Debt Payoff'!E5+'Debt Payoff'!E8+'Debt Payoff'!C2,'Debt Payoff'!E4))))</f>
        <v>0</v>
      </c>
      <c r="G91" s="18">
        <f>IF(G90=0,0,MAX(0,G90*(1+'Debt Payoff'!D11/12)-MIN(G90*(1+'Debt Payoff'!D11/12),IF(COUNTIF(B90:F90,"&gt;0")=0,'Debt Payoff'!E11+'Debt Payoff'!E10+'Debt Payoff'!E9+'Debt Payoff'!E5+'Debt Payoff'!E8+'Debt Payoff'!E4+'Debt Payoff'!C2,'Debt Payoff'!E11))))</f>
        <v>0</v>
      </c>
      <c r="H91" s="18">
        <f>IF(H90=0,0,MAX(0,H90*(1+'Debt Payoff'!D6/12)-MIN(H90*(1+'Debt Payoff'!D6/12),IF(COUNTIF(B90:G90,"&gt;0")=0,'Debt Payoff'!E6+'Debt Payoff'!E10+'Debt Payoff'!E9+'Debt Payoff'!E5+'Debt Payoff'!E8+'Debt Payoff'!E4+'Debt Payoff'!E11+'Debt Payoff'!C2,'Debt Payoff'!E6))))</f>
        <v>0</v>
      </c>
      <c r="I91" s="18">
        <f>IF(I90=0,0,MAX(0,I90*(1+'Debt Payoff'!D7/12)-MIN(I90*(1+'Debt Payoff'!D7/12),IF(COUNTIF(B90:H90,"&gt;0")=0,'Debt Payoff'!E7+'Debt Payoff'!E10+'Debt Payoff'!E9+'Debt Payoff'!E5+'Debt Payoff'!E8+'Debt Payoff'!E4+'Debt Payoff'!E11+'Debt Payoff'!E6+'Debt Payoff'!C2,'Debt Payoff'!E7))))</f>
        <v>0</v>
      </c>
      <c r="J91" s="18">
        <f>IF(B90=0,0,B90*'Debt Payoff'!D10/12)</f>
        <v>0</v>
      </c>
      <c r="K91" s="18">
        <f>IF(C90=0,0,C90*'Debt Payoff'!D9/12)</f>
        <v>0</v>
      </c>
      <c r="L91" s="18">
        <f>IF(D90=0,0,D90*'Debt Payoff'!D5/12)</f>
        <v>0</v>
      </c>
      <c r="M91" s="18">
        <f>IF(E90=0,0,E90*'Debt Payoff'!D8/12)</f>
        <v>0</v>
      </c>
      <c r="N91" s="18">
        <f>IF(F90=0,0,F90*'Debt Payoff'!D4/12)</f>
        <v>0</v>
      </c>
      <c r="O91" s="18">
        <f>IF(G90=0,0,G90*'Debt Payoff'!D11/12)</f>
        <v>0</v>
      </c>
      <c r="P91" s="18">
        <f>IF(H90=0,0,H90*'Debt Payoff'!D6/12)</f>
        <v>0</v>
      </c>
      <c r="Q91" s="18">
        <f>IF(I90=0,0,I90*'Debt Payoff'!D7/12)</f>
        <v>0</v>
      </c>
    </row>
    <row r="92" spans="1:17" x14ac:dyDescent="0.25">
      <c r="A92">
        <v>90</v>
      </c>
      <c r="B92" s="18">
        <f>IF(B91=0,0,MAX(0,B91*(1+'Debt Payoff'!D10/12)-MIN(B91*(1+'Debt Payoff'!D10/12),'Debt Payoff'!E10+'Debt Payoff'!C2)))</f>
        <v>0</v>
      </c>
      <c r="C92" s="18">
        <f>IF(C91=0,0,MAX(0,C91*(1+'Debt Payoff'!D9/12)-MIN(C91*(1+'Debt Payoff'!D9/12),IF(COUNTIF(B91:B91,"&gt;0")=0,'Debt Payoff'!E9+'Debt Payoff'!E10+'Debt Payoff'!C2,'Debt Payoff'!E9))))</f>
        <v>0</v>
      </c>
      <c r="D92" s="18">
        <f>IF(D91=0,0,MAX(0,D91*(1+'Debt Payoff'!D5/12)-MIN(D91*(1+'Debt Payoff'!D5/12),IF(COUNTIF(B91:C91,"&gt;0")=0,'Debt Payoff'!E5+'Debt Payoff'!E10+'Debt Payoff'!E9+'Debt Payoff'!C2,'Debt Payoff'!E5))))</f>
        <v>0</v>
      </c>
      <c r="E92" s="18">
        <f>IF(E91=0,0,MAX(0,E91*(1+'Debt Payoff'!D8/12)-MIN(E91*(1+'Debt Payoff'!D8/12),IF(COUNTIF(B91:D91,"&gt;0")=0,'Debt Payoff'!E8+'Debt Payoff'!E10+'Debt Payoff'!E9+'Debt Payoff'!E5+'Debt Payoff'!C2,'Debt Payoff'!E8))))</f>
        <v>0</v>
      </c>
      <c r="F92" s="18">
        <f>IF(F91=0,0,MAX(0,F91*(1+'Debt Payoff'!D4/12)-MIN(F91*(1+'Debt Payoff'!D4/12),IF(COUNTIF(B91:E91,"&gt;0")=0,'Debt Payoff'!E4+'Debt Payoff'!E10+'Debt Payoff'!E9+'Debt Payoff'!E5+'Debt Payoff'!E8+'Debt Payoff'!C2,'Debt Payoff'!E4))))</f>
        <v>0</v>
      </c>
      <c r="G92" s="18">
        <f>IF(G91=0,0,MAX(0,G91*(1+'Debt Payoff'!D11/12)-MIN(G91*(1+'Debt Payoff'!D11/12),IF(COUNTIF(B91:F91,"&gt;0")=0,'Debt Payoff'!E11+'Debt Payoff'!E10+'Debt Payoff'!E9+'Debt Payoff'!E5+'Debt Payoff'!E8+'Debt Payoff'!E4+'Debt Payoff'!C2,'Debt Payoff'!E11))))</f>
        <v>0</v>
      </c>
      <c r="H92" s="18">
        <f>IF(H91=0,0,MAX(0,H91*(1+'Debt Payoff'!D6/12)-MIN(H91*(1+'Debt Payoff'!D6/12),IF(COUNTIF(B91:G91,"&gt;0")=0,'Debt Payoff'!E6+'Debt Payoff'!E10+'Debt Payoff'!E9+'Debt Payoff'!E5+'Debt Payoff'!E8+'Debt Payoff'!E4+'Debt Payoff'!E11+'Debt Payoff'!C2,'Debt Payoff'!E6))))</f>
        <v>0</v>
      </c>
      <c r="I92" s="18">
        <f>IF(I91=0,0,MAX(0,I91*(1+'Debt Payoff'!D7/12)-MIN(I91*(1+'Debt Payoff'!D7/12),IF(COUNTIF(B91:H91,"&gt;0")=0,'Debt Payoff'!E7+'Debt Payoff'!E10+'Debt Payoff'!E9+'Debt Payoff'!E5+'Debt Payoff'!E8+'Debt Payoff'!E4+'Debt Payoff'!E11+'Debt Payoff'!E6+'Debt Payoff'!C2,'Debt Payoff'!E7))))</f>
        <v>0</v>
      </c>
      <c r="J92" s="18">
        <f>IF(B91=0,0,B91*'Debt Payoff'!D10/12)</f>
        <v>0</v>
      </c>
      <c r="K92" s="18">
        <f>IF(C91=0,0,C91*'Debt Payoff'!D9/12)</f>
        <v>0</v>
      </c>
      <c r="L92" s="18">
        <f>IF(D91=0,0,D91*'Debt Payoff'!D5/12)</f>
        <v>0</v>
      </c>
      <c r="M92" s="18">
        <f>IF(E91=0,0,E91*'Debt Payoff'!D8/12)</f>
        <v>0</v>
      </c>
      <c r="N92" s="18">
        <f>IF(F91=0,0,F91*'Debt Payoff'!D4/12)</f>
        <v>0</v>
      </c>
      <c r="O92" s="18">
        <f>IF(G91=0,0,G91*'Debt Payoff'!D11/12)</f>
        <v>0</v>
      </c>
      <c r="P92" s="18">
        <f>IF(H91=0,0,H91*'Debt Payoff'!D6/12)</f>
        <v>0</v>
      </c>
      <c r="Q92" s="18">
        <f>IF(I91=0,0,I91*'Debt Payoff'!D7/12)</f>
        <v>0</v>
      </c>
    </row>
    <row r="93" spans="1:17" x14ac:dyDescent="0.25">
      <c r="A93">
        <v>91</v>
      </c>
      <c r="B93" s="18">
        <f>IF(B92=0,0,MAX(0,B92*(1+'Debt Payoff'!D10/12)-MIN(B92*(1+'Debt Payoff'!D10/12),'Debt Payoff'!E10+'Debt Payoff'!C2)))</f>
        <v>0</v>
      </c>
      <c r="C93" s="18">
        <f>IF(C92=0,0,MAX(0,C92*(1+'Debt Payoff'!D9/12)-MIN(C92*(1+'Debt Payoff'!D9/12),IF(COUNTIF(B92:B92,"&gt;0")=0,'Debt Payoff'!E9+'Debt Payoff'!E10+'Debt Payoff'!C2,'Debt Payoff'!E9))))</f>
        <v>0</v>
      </c>
      <c r="D93" s="18">
        <f>IF(D92=0,0,MAX(0,D92*(1+'Debt Payoff'!D5/12)-MIN(D92*(1+'Debt Payoff'!D5/12),IF(COUNTIF(B92:C92,"&gt;0")=0,'Debt Payoff'!E5+'Debt Payoff'!E10+'Debt Payoff'!E9+'Debt Payoff'!C2,'Debt Payoff'!E5))))</f>
        <v>0</v>
      </c>
      <c r="E93" s="18">
        <f>IF(E92=0,0,MAX(0,E92*(1+'Debt Payoff'!D8/12)-MIN(E92*(1+'Debt Payoff'!D8/12),IF(COUNTIF(B92:D92,"&gt;0")=0,'Debt Payoff'!E8+'Debt Payoff'!E10+'Debt Payoff'!E9+'Debt Payoff'!E5+'Debt Payoff'!C2,'Debt Payoff'!E8))))</f>
        <v>0</v>
      </c>
      <c r="F93" s="18">
        <f>IF(F92=0,0,MAX(0,F92*(1+'Debt Payoff'!D4/12)-MIN(F92*(1+'Debt Payoff'!D4/12),IF(COUNTIF(B92:E92,"&gt;0")=0,'Debt Payoff'!E4+'Debt Payoff'!E10+'Debt Payoff'!E9+'Debt Payoff'!E5+'Debt Payoff'!E8+'Debt Payoff'!C2,'Debt Payoff'!E4))))</f>
        <v>0</v>
      </c>
      <c r="G93" s="18">
        <f>IF(G92=0,0,MAX(0,G92*(1+'Debt Payoff'!D11/12)-MIN(G92*(1+'Debt Payoff'!D11/12),IF(COUNTIF(B92:F92,"&gt;0")=0,'Debt Payoff'!E11+'Debt Payoff'!E10+'Debt Payoff'!E9+'Debt Payoff'!E5+'Debt Payoff'!E8+'Debt Payoff'!E4+'Debt Payoff'!C2,'Debt Payoff'!E11))))</f>
        <v>0</v>
      </c>
      <c r="H93" s="18">
        <f>IF(H92=0,0,MAX(0,H92*(1+'Debt Payoff'!D6/12)-MIN(H92*(1+'Debt Payoff'!D6/12),IF(COUNTIF(B92:G92,"&gt;0")=0,'Debt Payoff'!E6+'Debt Payoff'!E10+'Debt Payoff'!E9+'Debt Payoff'!E5+'Debt Payoff'!E8+'Debt Payoff'!E4+'Debt Payoff'!E11+'Debt Payoff'!C2,'Debt Payoff'!E6))))</f>
        <v>0</v>
      </c>
      <c r="I93" s="18">
        <f>IF(I92=0,0,MAX(0,I92*(1+'Debt Payoff'!D7/12)-MIN(I92*(1+'Debt Payoff'!D7/12),IF(COUNTIF(B92:H92,"&gt;0")=0,'Debt Payoff'!E7+'Debt Payoff'!E10+'Debt Payoff'!E9+'Debt Payoff'!E5+'Debt Payoff'!E8+'Debt Payoff'!E4+'Debt Payoff'!E11+'Debt Payoff'!E6+'Debt Payoff'!C2,'Debt Payoff'!E7))))</f>
        <v>0</v>
      </c>
      <c r="J93" s="18">
        <f>IF(B92=0,0,B92*'Debt Payoff'!D10/12)</f>
        <v>0</v>
      </c>
      <c r="K93" s="18">
        <f>IF(C92=0,0,C92*'Debt Payoff'!D9/12)</f>
        <v>0</v>
      </c>
      <c r="L93" s="18">
        <f>IF(D92=0,0,D92*'Debt Payoff'!D5/12)</f>
        <v>0</v>
      </c>
      <c r="M93" s="18">
        <f>IF(E92=0,0,E92*'Debt Payoff'!D8/12)</f>
        <v>0</v>
      </c>
      <c r="N93" s="18">
        <f>IF(F92=0,0,F92*'Debt Payoff'!D4/12)</f>
        <v>0</v>
      </c>
      <c r="O93" s="18">
        <f>IF(G92=0,0,G92*'Debt Payoff'!D11/12)</f>
        <v>0</v>
      </c>
      <c r="P93" s="18">
        <f>IF(H92=0,0,H92*'Debt Payoff'!D6/12)</f>
        <v>0</v>
      </c>
      <c r="Q93" s="18">
        <f>IF(I92=0,0,I92*'Debt Payoff'!D7/12)</f>
        <v>0</v>
      </c>
    </row>
    <row r="94" spans="1:17" x14ac:dyDescent="0.25">
      <c r="A94">
        <v>92</v>
      </c>
      <c r="B94" s="18">
        <f>IF(B93=0,0,MAX(0,B93*(1+'Debt Payoff'!D10/12)-MIN(B93*(1+'Debt Payoff'!D10/12),'Debt Payoff'!E10+'Debt Payoff'!C2)))</f>
        <v>0</v>
      </c>
      <c r="C94" s="18">
        <f>IF(C93=0,0,MAX(0,C93*(1+'Debt Payoff'!D9/12)-MIN(C93*(1+'Debt Payoff'!D9/12),IF(COUNTIF(B93:B93,"&gt;0")=0,'Debt Payoff'!E9+'Debt Payoff'!E10+'Debt Payoff'!C2,'Debt Payoff'!E9))))</f>
        <v>0</v>
      </c>
      <c r="D94" s="18">
        <f>IF(D93=0,0,MAX(0,D93*(1+'Debt Payoff'!D5/12)-MIN(D93*(1+'Debt Payoff'!D5/12),IF(COUNTIF(B93:C93,"&gt;0")=0,'Debt Payoff'!E5+'Debt Payoff'!E10+'Debt Payoff'!E9+'Debt Payoff'!C2,'Debt Payoff'!E5))))</f>
        <v>0</v>
      </c>
      <c r="E94" s="18">
        <f>IF(E93=0,0,MAX(0,E93*(1+'Debt Payoff'!D8/12)-MIN(E93*(1+'Debt Payoff'!D8/12),IF(COUNTIF(B93:D93,"&gt;0")=0,'Debt Payoff'!E8+'Debt Payoff'!E10+'Debt Payoff'!E9+'Debt Payoff'!E5+'Debt Payoff'!C2,'Debt Payoff'!E8))))</f>
        <v>0</v>
      </c>
      <c r="F94" s="18">
        <f>IF(F93=0,0,MAX(0,F93*(1+'Debt Payoff'!D4/12)-MIN(F93*(1+'Debt Payoff'!D4/12),IF(COUNTIF(B93:E93,"&gt;0")=0,'Debt Payoff'!E4+'Debt Payoff'!E10+'Debt Payoff'!E9+'Debt Payoff'!E5+'Debt Payoff'!E8+'Debt Payoff'!C2,'Debt Payoff'!E4))))</f>
        <v>0</v>
      </c>
      <c r="G94" s="18">
        <f>IF(G93=0,0,MAX(0,G93*(1+'Debt Payoff'!D11/12)-MIN(G93*(1+'Debt Payoff'!D11/12),IF(COUNTIF(B93:F93,"&gt;0")=0,'Debt Payoff'!E11+'Debt Payoff'!E10+'Debt Payoff'!E9+'Debt Payoff'!E5+'Debt Payoff'!E8+'Debt Payoff'!E4+'Debt Payoff'!C2,'Debt Payoff'!E11))))</f>
        <v>0</v>
      </c>
      <c r="H94" s="18">
        <f>IF(H93=0,0,MAX(0,H93*(1+'Debt Payoff'!D6/12)-MIN(H93*(1+'Debt Payoff'!D6/12),IF(COUNTIF(B93:G93,"&gt;0")=0,'Debt Payoff'!E6+'Debt Payoff'!E10+'Debt Payoff'!E9+'Debt Payoff'!E5+'Debt Payoff'!E8+'Debt Payoff'!E4+'Debt Payoff'!E11+'Debt Payoff'!C2,'Debt Payoff'!E6))))</f>
        <v>0</v>
      </c>
      <c r="I94" s="18">
        <f>IF(I93=0,0,MAX(0,I93*(1+'Debt Payoff'!D7/12)-MIN(I93*(1+'Debt Payoff'!D7/12),IF(COUNTIF(B93:H93,"&gt;0")=0,'Debt Payoff'!E7+'Debt Payoff'!E10+'Debt Payoff'!E9+'Debt Payoff'!E5+'Debt Payoff'!E8+'Debt Payoff'!E4+'Debt Payoff'!E11+'Debt Payoff'!E6+'Debt Payoff'!C2,'Debt Payoff'!E7))))</f>
        <v>0</v>
      </c>
      <c r="J94" s="18">
        <f>IF(B93=0,0,B93*'Debt Payoff'!D10/12)</f>
        <v>0</v>
      </c>
      <c r="K94" s="18">
        <f>IF(C93=0,0,C93*'Debt Payoff'!D9/12)</f>
        <v>0</v>
      </c>
      <c r="L94" s="18">
        <f>IF(D93=0,0,D93*'Debt Payoff'!D5/12)</f>
        <v>0</v>
      </c>
      <c r="M94" s="18">
        <f>IF(E93=0,0,E93*'Debt Payoff'!D8/12)</f>
        <v>0</v>
      </c>
      <c r="N94" s="18">
        <f>IF(F93=0,0,F93*'Debt Payoff'!D4/12)</f>
        <v>0</v>
      </c>
      <c r="O94" s="18">
        <f>IF(G93=0,0,G93*'Debt Payoff'!D11/12)</f>
        <v>0</v>
      </c>
      <c r="P94" s="18">
        <f>IF(H93=0,0,H93*'Debt Payoff'!D6/12)</f>
        <v>0</v>
      </c>
      <c r="Q94" s="18">
        <f>IF(I93=0,0,I93*'Debt Payoff'!D7/12)</f>
        <v>0</v>
      </c>
    </row>
    <row r="95" spans="1:17" x14ac:dyDescent="0.25">
      <c r="A95">
        <v>93</v>
      </c>
      <c r="B95" s="18">
        <f>IF(B94=0,0,MAX(0,B94*(1+'Debt Payoff'!D10/12)-MIN(B94*(1+'Debt Payoff'!D10/12),'Debt Payoff'!E10+'Debt Payoff'!C2)))</f>
        <v>0</v>
      </c>
      <c r="C95" s="18">
        <f>IF(C94=0,0,MAX(0,C94*(1+'Debt Payoff'!D9/12)-MIN(C94*(1+'Debt Payoff'!D9/12),IF(COUNTIF(B94:B94,"&gt;0")=0,'Debt Payoff'!E9+'Debt Payoff'!E10+'Debt Payoff'!C2,'Debt Payoff'!E9))))</f>
        <v>0</v>
      </c>
      <c r="D95" s="18">
        <f>IF(D94=0,0,MAX(0,D94*(1+'Debt Payoff'!D5/12)-MIN(D94*(1+'Debt Payoff'!D5/12),IF(COUNTIF(B94:C94,"&gt;0")=0,'Debt Payoff'!E5+'Debt Payoff'!E10+'Debt Payoff'!E9+'Debt Payoff'!C2,'Debt Payoff'!E5))))</f>
        <v>0</v>
      </c>
      <c r="E95" s="18">
        <f>IF(E94=0,0,MAX(0,E94*(1+'Debt Payoff'!D8/12)-MIN(E94*(1+'Debt Payoff'!D8/12),IF(COUNTIF(B94:D94,"&gt;0")=0,'Debt Payoff'!E8+'Debt Payoff'!E10+'Debt Payoff'!E9+'Debt Payoff'!E5+'Debt Payoff'!C2,'Debt Payoff'!E8))))</f>
        <v>0</v>
      </c>
      <c r="F95" s="18">
        <f>IF(F94=0,0,MAX(0,F94*(1+'Debt Payoff'!D4/12)-MIN(F94*(1+'Debt Payoff'!D4/12),IF(COUNTIF(B94:E94,"&gt;0")=0,'Debt Payoff'!E4+'Debt Payoff'!E10+'Debt Payoff'!E9+'Debt Payoff'!E5+'Debt Payoff'!E8+'Debt Payoff'!C2,'Debt Payoff'!E4))))</f>
        <v>0</v>
      </c>
      <c r="G95" s="18">
        <f>IF(G94=0,0,MAX(0,G94*(1+'Debt Payoff'!D11/12)-MIN(G94*(1+'Debt Payoff'!D11/12),IF(COUNTIF(B94:F94,"&gt;0")=0,'Debt Payoff'!E11+'Debt Payoff'!E10+'Debt Payoff'!E9+'Debt Payoff'!E5+'Debt Payoff'!E8+'Debt Payoff'!E4+'Debt Payoff'!C2,'Debt Payoff'!E11))))</f>
        <v>0</v>
      </c>
      <c r="H95" s="18">
        <f>IF(H94=0,0,MAX(0,H94*(1+'Debt Payoff'!D6/12)-MIN(H94*(1+'Debt Payoff'!D6/12),IF(COUNTIF(B94:G94,"&gt;0")=0,'Debt Payoff'!E6+'Debt Payoff'!E10+'Debt Payoff'!E9+'Debt Payoff'!E5+'Debt Payoff'!E8+'Debt Payoff'!E4+'Debt Payoff'!E11+'Debt Payoff'!C2,'Debt Payoff'!E6))))</f>
        <v>0</v>
      </c>
      <c r="I95" s="18">
        <f>IF(I94=0,0,MAX(0,I94*(1+'Debt Payoff'!D7/12)-MIN(I94*(1+'Debt Payoff'!D7/12),IF(COUNTIF(B94:H94,"&gt;0")=0,'Debt Payoff'!E7+'Debt Payoff'!E10+'Debt Payoff'!E9+'Debt Payoff'!E5+'Debt Payoff'!E8+'Debt Payoff'!E4+'Debt Payoff'!E11+'Debt Payoff'!E6+'Debt Payoff'!C2,'Debt Payoff'!E7))))</f>
        <v>0</v>
      </c>
      <c r="J95" s="18">
        <f>IF(B94=0,0,B94*'Debt Payoff'!D10/12)</f>
        <v>0</v>
      </c>
      <c r="K95" s="18">
        <f>IF(C94=0,0,C94*'Debt Payoff'!D9/12)</f>
        <v>0</v>
      </c>
      <c r="L95" s="18">
        <f>IF(D94=0,0,D94*'Debt Payoff'!D5/12)</f>
        <v>0</v>
      </c>
      <c r="M95" s="18">
        <f>IF(E94=0,0,E94*'Debt Payoff'!D8/12)</f>
        <v>0</v>
      </c>
      <c r="N95" s="18">
        <f>IF(F94=0,0,F94*'Debt Payoff'!D4/12)</f>
        <v>0</v>
      </c>
      <c r="O95" s="18">
        <f>IF(G94=0,0,G94*'Debt Payoff'!D11/12)</f>
        <v>0</v>
      </c>
      <c r="P95" s="18">
        <f>IF(H94=0,0,H94*'Debt Payoff'!D6/12)</f>
        <v>0</v>
      </c>
      <c r="Q95" s="18">
        <f>IF(I94=0,0,I94*'Debt Payoff'!D7/12)</f>
        <v>0</v>
      </c>
    </row>
    <row r="96" spans="1:17" x14ac:dyDescent="0.25">
      <c r="A96">
        <v>94</v>
      </c>
      <c r="B96" s="18">
        <f>IF(B95=0,0,MAX(0,B95*(1+'Debt Payoff'!D10/12)-MIN(B95*(1+'Debt Payoff'!D10/12),'Debt Payoff'!E10+'Debt Payoff'!C2)))</f>
        <v>0</v>
      </c>
      <c r="C96" s="18">
        <f>IF(C95=0,0,MAX(0,C95*(1+'Debt Payoff'!D9/12)-MIN(C95*(1+'Debt Payoff'!D9/12),IF(COUNTIF(B95:B95,"&gt;0")=0,'Debt Payoff'!E9+'Debt Payoff'!E10+'Debt Payoff'!C2,'Debt Payoff'!E9))))</f>
        <v>0</v>
      </c>
      <c r="D96" s="18">
        <f>IF(D95=0,0,MAX(0,D95*(1+'Debt Payoff'!D5/12)-MIN(D95*(1+'Debt Payoff'!D5/12),IF(COUNTIF(B95:C95,"&gt;0")=0,'Debt Payoff'!E5+'Debt Payoff'!E10+'Debt Payoff'!E9+'Debt Payoff'!C2,'Debt Payoff'!E5))))</f>
        <v>0</v>
      </c>
      <c r="E96" s="18">
        <f>IF(E95=0,0,MAX(0,E95*(1+'Debt Payoff'!D8/12)-MIN(E95*(1+'Debt Payoff'!D8/12),IF(COUNTIF(B95:D95,"&gt;0")=0,'Debt Payoff'!E8+'Debt Payoff'!E10+'Debt Payoff'!E9+'Debt Payoff'!E5+'Debt Payoff'!C2,'Debt Payoff'!E8))))</f>
        <v>0</v>
      </c>
      <c r="F96" s="18">
        <f>IF(F95=0,0,MAX(0,F95*(1+'Debt Payoff'!D4/12)-MIN(F95*(1+'Debt Payoff'!D4/12),IF(COUNTIF(B95:E95,"&gt;0")=0,'Debt Payoff'!E4+'Debt Payoff'!E10+'Debt Payoff'!E9+'Debt Payoff'!E5+'Debt Payoff'!E8+'Debt Payoff'!C2,'Debt Payoff'!E4))))</f>
        <v>0</v>
      </c>
      <c r="G96" s="18">
        <f>IF(G95=0,0,MAX(0,G95*(1+'Debt Payoff'!D11/12)-MIN(G95*(1+'Debt Payoff'!D11/12),IF(COUNTIF(B95:F95,"&gt;0")=0,'Debt Payoff'!E11+'Debt Payoff'!E10+'Debt Payoff'!E9+'Debt Payoff'!E5+'Debt Payoff'!E8+'Debt Payoff'!E4+'Debt Payoff'!C2,'Debt Payoff'!E11))))</f>
        <v>0</v>
      </c>
      <c r="H96" s="18">
        <f>IF(H95=0,0,MAX(0,H95*(1+'Debt Payoff'!D6/12)-MIN(H95*(1+'Debt Payoff'!D6/12),IF(COUNTIF(B95:G95,"&gt;0")=0,'Debt Payoff'!E6+'Debt Payoff'!E10+'Debt Payoff'!E9+'Debt Payoff'!E5+'Debt Payoff'!E8+'Debt Payoff'!E4+'Debt Payoff'!E11+'Debt Payoff'!C2,'Debt Payoff'!E6))))</f>
        <v>0</v>
      </c>
      <c r="I96" s="18">
        <f>IF(I95=0,0,MAX(0,I95*(1+'Debt Payoff'!D7/12)-MIN(I95*(1+'Debt Payoff'!D7/12),IF(COUNTIF(B95:H95,"&gt;0")=0,'Debt Payoff'!E7+'Debt Payoff'!E10+'Debt Payoff'!E9+'Debt Payoff'!E5+'Debt Payoff'!E8+'Debt Payoff'!E4+'Debt Payoff'!E11+'Debt Payoff'!E6+'Debt Payoff'!C2,'Debt Payoff'!E7))))</f>
        <v>0</v>
      </c>
      <c r="J96" s="18">
        <f>IF(B95=0,0,B95*'Debt Payoff'!D10/12)</f>
        <v>0</v>
      </c>
      <c r="K96" s="18">
        <f>IF(C95=0,0,C95*'Debt Payoff'!D9/12)</f>
        <v>0</v>
      </c>
      <c r="L96" s="18">
        <f>IF(D95=0,0,D95*'Debt Payoff'!D5/12)</f>
        <v>0</v>
      </c>
      <c r="M96" s="18">
        <f>IF(E95=0,0,E95*'Debt Payoff'!D8/12)</f>
        <v>0</v>
      </c>
      <c r="N96" s="18">
        <f>IF(F95=0,0,F95*'Debt Payoff'!D4/12)</f>
        <v>0</v>
      </c>
      <c r="O96" s="18">
        <f>IF(G95=0,0,G95*'Debt Payoff'!D11/12)</f>
        <v>0</v>
      </c>
      <c r="P96" s="18">
        <f>IF(H95=0,0,H95*'Debt Payoff'!D6/12)</f>
        <v>0</v>
      </c>
      <c r="Q96" s="18">
        <f>IF(I95=0,0,I95*'Debt Payoff'!D7/12)</f>
        <v>0</v>
      </c>
    </row>
    <row r="97" spans="1:17" x14ac:dyDescent="0.25">
      <c r="A97">
        <v>95</v>
      </c>
      <c r="B97" s="18">
        <f>IF(B96=0,0,MAX(0,B96*(1+'Debt Payoff'!D10/12)-MIN(B96*(1+'Debt Payoff'!D10/12),'Debt Payoff'!E10+'Debt Payoff'!C2)))</f>
        <v>0</v>
      </c>
      <c r="C97" s="18">
        <f>IF(C96=0,0,MAX(0,C96*(1+'Debt Payoff'!D9/12)-MIN(C96*(1+'Debt Payoff'!D9/12),IF(COUNTIF(B96:B96,"&gt;0")=0,'Debt Payoff'!E9+'Debt Payoff'!E10+'Debt Payoff'!C2,'Debt Payoff'!E9))))</f>
        <v>0</v>
      </c>
      <c r="D97" s="18">
        <f>IF(D96=0,0,MAX(0,D96*(1+'Debt Payoff'!D5/12)-MIN(D96*(1+'Debt Payoff'!D5/12),IF(COUNTIF(B96:C96,"&gt;0")=0,'Debt Payoff'!E5+'Debt Payoff'!E10+'Debt Payoff'!E9+'Debt Payoff'!C2,'Debt Payoff'!E5))))</f>
        <v>0</v>
      </c>
      <c r="E97" s="18">
        <f>IF(E96=0,0,MAX(0,E96*(1+'Debt Payoff'!D8/12)-MIN(E96*(1+'Debt Payoff'!D8/12),IF(COUNTIF(B96:D96,"&gt;0")=0,'Debt Payoff'!E8+'Debt Payoff'!E10+'Debt Payoff'!E9+'Debt Payoff'!E5+'Debt Payoff'!C2,'Debt Payoff'!E8))))</f>
        <v>0</v>
      </c>
      <c r="F97" s="18">
        <f>IF(F96=0,0,MAX(0,F96*(1+'Debt Payoff'!D4/12)-MIN(F96*(1+'Debt Payoff'!D4/12),IF(COUNTIF(B96:E96,"&gt;0")=0,'Debt Payoff'!E4+'Debt Payoff'!E10+'Debt Payoff'!E9+'Debt Payoff'!E5+'Debt Payoff'!E8+'Debt Payoff'!C2,'Debt Payoff'!E4))))</f>
        <v>0</v>
      </c>
      <c r="G97" s="18">
        <f>IF(G96=0,0,MAX(0,G96*(1+'Debt Payoff'!D11/12)-MIN(G96*(1+'Debt Payoff'!D11/12),IF(COUNTIF(B96:F96,"&gt;0")=0,'Debt Payoff'!E11+'Debt Payoff'!E10+'Debt Payoff'!E9+'Debt Payoff'!E5+'Debt Payoff'!E8+'Debt Payoff'!E4+'Debt Payoff'!C2,'Debt Payoff'!E11))))</f>
        <v>0</v>
      </c>
      <c r="H97" s="18">
        <f>IF(H96=0,0,MAX(0,H96*(1+'Debt Payoff'!D6/12)-MIN(H96*(1+'Debt Payoff'!D6/12),IF(COUNTIF(B96:G96,"&gt;0")=0,'Debt Payoff'!E6+'Debt Payoff'!E10+'Debt Payoff'!E9+'Debt Payoff'!E5+'Debt Payoff'!E8+'Debt Payoff'!E4+'Debt Payoff'!E11+'Debt Payoff'!C2,'Debt Payoff'!E6))))</f>
        <v>0</v>
      </c>
      <c r="I97" s="18">
        <f>IF(I96=0,0,MAX(0,I96*(1+'Debt Payoff'!D7/12)-MIN(I96*(1+'Debt Payoff'!D7/12),IF(COUNTIF(B96:H96,"&gt;0")=0,'Debt Payoff'!E7+'Debt Payoff'!E10+'Debt Payoff'!E9+'Debt Payoff'!E5+'Debt Payoff'!E8+'Debt Payoff'!E4+'Debt Payoff'!E11+'Debt Payoff'!E6+'Debt Payoff'!C2,'Debt Payoff'!E7))))</f>
        <v>0</v>
      </c>
      <c r="J97" s="18">
        <f>IF(B96=0,0,B96*'Debt Payoff'!D10/12)</f>
        <v>0</v>
      </c>
      <c r="K97" s="18">
        <f>IF(C96=0,0,C96*'Debt Payoff'!D9/12)</f>
        <v>0</v>
      </c>
      <c r="L97" s="18">
        <f>IF(D96=0,0,D96*'Debt Payoff'!D5/12)</f>
        <v>0</v>
      </c>
      <c r="M97" s="18">
        <f>IF(E96=0,0,E96*'Debt Payoff'!D8/12)</f>
        <v>0</v>
      </c>
      <c r="N97" s="18">
        <f>IF(F96=0,0,F96*'Debt Payoff'!D4/12)</f>
        <v>0</v>
      </c>
      <c r="O97" s="18">
        <f>IF(G96=0,0,G96*'Debt Payoff'!D11/12)</f>
        <v>0</v>
      </c>
      <c r="P97" s="18">
        <f>IF(H96=0,0,H96*'Debt Payoff'!D6/12)</f>
        <v>0</v>
      </c>
      <c r="Q97" s="18">
        <f>IF(I96=0,0,I96*'Debt Payoff'!D7/12)</f>
        <v>0</v>
      </c>
    </row>
    <row r="98" spans="1:17" x14ac:dyDescent="0.25">
      <c r="A98">
        <v>96</v>
      </c>
      <c r="B98" s="18">
        <f>IF(B97=0,0,MAX(0,B97*(1+'Debt Payoff'!D10/12)-MIN(B97*(1+'Debt Payoff'!D10/12),'Debt Payoff'!E10+'Debt Payoff'!C2)))</f>
        <v>0</v>
      </c>
      <c r="C98" s="18">
        <f>IF(C97=0,0,MAX(0,C97*(1+'Debt Payoff'!D9/12)-MIN(C97*(1+'Debt Payoff'!D9/12),IF(COUNTIF(B97:B97,"&gt;0")=0,'Debt Payoff'!E9+'Debt Payoff'!E10+'Debt Payoff'!C2,'Debt Payoff'!E9))))</f>
        <v>0</v>
      </c>
      <c r="D98" s="18">
        <f>IF(D97=0,0,MAX(0,D97*(1+'Debt Payoff'!D5/12)-MIN(D97*(1+'Debt Payoff'!D5/12),IF(COUNTIF(B97:C97,"&gt;0")=0,'Debt Payoff'!E5+'Debt Payoff'!E10+'Debt Payoff'!E9+'Debt Payoff'!C2,'Debt Payoff'!E5))))</f>
        <v>0</v>
      </c>
      <c r="E98" s="18">
        <f>IF(E97=0,0,MAX(0,E97*(1+'Debt Payoff'!D8/12)-MIN(E97*(1+'Debt Payoff'!D8/12),IF(COUNTIF(B97:D97,"&gt;0")=0,'Debt Payoff'!E8+'Debt Payoff'!E10+'Debt Payoff'!E9+'Debt Payoff'!E5+'Debt Payoff'!C2,'Debt Payoff'!E8))))</f>
        <v>0</v>
      </c>
      <c r="F98" s="18">
        <f>IF(F97=0,0,MAX(0,F97*(1+'Debt Payoff'!D4/12)-MIN(F97*(1+'Debt Payoff'!D4/12),IF(COUNTIF(B97:E97,"&gt;0")=0,'Debt Payoff'!E4+'Debt Payoff'!E10+'Debt Payoff'!E9+'Debt Payoff'!E5+'Debt Payoff'!E8+'Debt Payoff'!C2,'Debt Payoff'!E4))))</f>
        <v>0</v>
      </c>
      <c r="G98" s="18">
        <f>IF(G97=0,0,MAX(0,G97*(1+'Debt Payoff'!D11/12)-MIN(G97*(1+'Debt Payoff'!D11/12),IF(COUNTIF(B97:F97,"&gt;0")=0,'Debt Payoff'!E11+'Debt Payoff'!E10+'Debt Payoff'!E9+'Debt Payoff'!E5+'Debt Payoff'!E8+'Debt Payoff'!E4+'Debt Payoff'!C2,'Debt Payoff'!E11))))</f>
        <v>0</v>
      </c>
      <c r="H98" s="18">
        <f>IF(H97=0,0,MAX(0,H97*(1+'Debt Payoff'!D6/12)-MIN(H97*(1+'Debt Payoff'!D6/12),IF(COUNTIF(B97:G97,"&gt;0")=0,'Debt Payoff'!E6+'Debt Payoff'!E10+'Debt Payoff'!E9+'Debt Payoff'!E5+'Debt Payoff'!E8+'Debt Payoff'!E4+'Debt Payoff'!E11+'Debt Payoff'!C2,'Debt Payoff'!E6))))</f>
        <v>0</v>
      </c>
      <c r="I98" s="18">
        <f>IF(I97=0,0,MAX(0,I97*(1+'Debt Payoff'!D7/12)-MIN(I97*(1+'Debt Payoff'!D7/12),IF(COUNTIF(B97:H97,"&gt;0")=0,'Debt Payoff'!E7+'Debt Payoff'!E10+'Debt Payoff'!E9+'Debt Payoff'!E5+'Debt Payoff'!E8+'Debt Payoff'!E4+'Debt Payoff'!E11+'Debt Payoff'!E6+'Debt Payoff'!C2,'Debt Payoff'!E7))))</f>
        <v>0</v>
      </c>
      <c r="J98" s="18">
        <f>IF(B97=0,0,B97*'Debt Payoff'!D10/12)</f>
        <v>0</v>
      </c>
      <c r="K98" s="18">
        <f>IF(C97=0,0,C97*'Debt Payoff'!D9/12)</f>
        <v>0</v>
      </c>
      <c r="L98" s="18">
        <f>IF(D97=0,0,D97*'Debt Payoff'!D5/12)</f>
        <v>0</v>
      </c>
      <c r="M98" s="18">
        <f>IF(E97=0,0,E97*'Debt Payoff'!D8/12)</f>
        <v>0</v>
      </c>
      <c r="N98" s="18">
        <f>IF(F97=0,0,F97*'Debt Payoff'!D4/12)</f>
        <v>0</v>
      </c>
      <c r="O98" s="18">
        <f>IF(G97=0,0,G97*'Debt Payoff'!D11/12)</f>
        <v>0</v>
      </c>
      <c r="P98" s="18">
        <f>IF(H97=0,0,H97*'Debt Payoff'!D6/12)</f>
        <v>0</v>
      </c>
      <c r="Q98" s="18">
        <f>IF(I97=0,0,I97*'Debt Payoff'!D7/12)</f>
        <v>0</v>
      </c>
    </row>
    <row r="99" spans="1:17" x14ac:dyDescent="0.25">
      <c r="A99">
        <v>97</v>
      </c>
      <c r="B99" s="18">
        <f>IF(B98=0,0,MAX(0,B98*(1+'Debt Payoff'!D10/12)-MIN(B98*(1+'Debt Payoff'!D10/12),'Debt Payoff'!E10+'Debt Payoff'!C2)))</f>
        <v>0</v>
      </c>
      <c r="C99" s="18">
        <f>IF(C98=0,0,MAX(0,C98*(1+'Debt Payoff'!D9/12)-MIN(C98*(1+'Debt Payoff'!D9/12),IF(COUNTIF(B98:B98,"&gt;0")=0,'Debt Payoff'!E9+'Debt Payoff'!E10+'Debt Payoff'!C2,'Debt Payoff'!E9))))</f>
        <v>0</v>
      </c>
      <c r="D99" s="18">
        <f>IF(D98=0,0,MAX(0,D98*(1+'Debt Payoff'!D5/12)-MIN(D98*(1+'Debt Payoff'!D5/12),IF(COUNTIF(B98:C98,"&gt;0")=0,'Debt Payoff'!E5+'Debt Payoff'!E10+'Debt Payoff'!E9+'Debt Payoff'!C2,'Debt Payoff'!E5))))</f>
        <v>0</v>
      </c>
      <c r="E99" s="18">
        <f>IF(E98=0,0,MAX(0,E98*(1+'Debt Payoff'!D8/12)-MIN(E98*(1+'Debt Payoff'!D8/12),IF(COUNTIF(B98:D98,"&gt;0")=0,'Debt Payoff'!E8+'Debt Payoff'!E10+'Debt Payoff'!E9+'Debt Payoff'!E5+'Debt Payoff'!C2,'Debt Payoff'!E8))))</f>
        <v>0</v>
      </c>
      <c r="F99" s="18">
        <f>IF(F98=0,0,MAX(0,F98*(1+'Debt Payoff'!D4/12)-MIN(F98*(1+'Debt Payoff'!D4/12),IF(COUNTIF(B98:E98,"&gt;0")=0,'Debt Payoff'!E4+'Debt Payoff'!E10+'Debt Payoff'!E9+'Debt Payoff'!E5+'Debt Payoff'!E8+'Debt Payoff'!C2,'Debt Payoff'!E4))))</f>
        <v>0</v>
      </c>
      <c r="G99" s="18">
        <f>IF(G98=0,0,MAX(0,G98*(1+'Debt Payoff'!D11/12)-MIN(G98*(1+'Debt Payoff'!D11/12),IF(COUNTIF(B98:F98,"&gt;0")=0,'Debt Payoff'!E11+'Debt Payoff'!E10+'Debt Payoff'!E9+'Debt Payoff'!E5+'Debt Payoff'!E8+'Debt Payoff'!E4+'Debt Payoff'!C2,'Debt Payoff'!E11))))</f>
        <v>0</v>
      </c>
      <c r="H99" s="18">
        <f>IF(H98=0,0,MAX(0,H98*(1+'Debt Payoff'!D6/12)-MIN(H98*(1+'Debt Payoff'!D6/12),IF(COUNTIF(B98:G98,"&gt;0")=0,'Debt Payoff'!E6+'Debt Payoff'!E10+'Debt Payoff'!E9+'Debt Payoff'!E5+'Debt Payoff'!E8+'Debt Payoff'!E4+'Debt Payoff'!E11+'Debt Payoff'!C2,'Debt Payoff'!E6))))</f>
        <v>0</v>
      </c>
      <c r="I99" s="18">
        <f>IF(I98=0,0,MAX(0,I98*(1+'Debt Payoff'!D7/12)-MIN(I98*(1+'Debt Payoff'!D7/12),IF(COUNTIF(B98:H98,"&gt;0")=0,'Debt Payoff'!E7+'Debt Payoff'!E10+'Debt Payoff'!E9+'Debt Payoff'!E5+'Debt Payoff'!E8+'Debt Payoff'!E4+'Debt Payoff'!E11+'Debt Payoff'!E6+'Debt Payoff'!C2,'Debt Payoff'!E7))))</f>
        <v>0</v>
      </c>
      <c r="J99" s="18">
        <f>IF(B98=0,0,B98*'Debt Payoff'!D10/12)</f>
        <v>0</v>
      </c>
      <c r="K99" s="18">
        <f>IF(C98=0,0,C98*'Debt Payoff'!D9/12)</f>
        <v>0</v>
      </c>
      <c r="L99" s="18">
        <f>IF(D98=0,0,D98*'Debt Payoff'!D5/12)</f>
        <v>0</v>
      </c>
      <c r="M99" s="18">
        <f>IF(E98=0,0,E98*'Debt Payoff'!D8/12)</f>
        <v>0</v>
      </c>
      <c r="N99" s="18">
        <f>IF(F98=0,0,F98*'Debt Payoff'!D4/12)</f>
        <v>0</v>
      </c>
      <c r="O99" s="18">
        <f>IF(G98=0,0,G98*'Debt Payoff'!D11/12)</f>
        <v>0</v>
      </c>
      <c r="P99" s="18">
        <f>IF(H98=0,0,H98*'Debt Payoff'!D6/12)</f>
        <v>0</v>
      </c>
      <c r="Q99" s="18">
        <f>IF(I98=0,0,I98*'Debt Payoff'!D7/12)</f>
        <v>0</v>
      </c>
    </row>
    <row r="100" spans="1:17" x14ac:dyDescent="0.25">
      <c r="A100">
        <v>98</v>
      </c>
      <c r="B100" s="18">
        <f>IF(B99=0,0,MAX(0,B99*(1+'Debt Payoff'!D10/12)-MIN(B99*(1+'Debt Payoff'!D10/12),'Debt Payoff'!E10+'Debt Payoff'!C2)))</f>
        <v>0</v>
      </c>
      <c r="C100" s="18">
        <f>IF(C99=0,0,MAX(0,C99*(1+'Debt Payoff'!D9/12)-MIN(C99*(1+'Debt Payoff'!D9/12),IF(COUNTIF(B99:B99,"&gt;0")=0,'Debt Payoff'!E9+'Debt Payoff'!E10+'Debt Payoff'!C2,'Debt Payoff'!E9))))</f>
        <v>0</v>
      </c>
      <c r="D100" s="18">
        <f>IF(D99=0,0,MAX(0,D99*(1+'Debt Payoff'!D5/12)-MIN(D99*(1+'Debt Payoff'!D5/12),IF(COUNTIF(B99:C99,"&gt;0")=0,'Debt Payoff'!E5+'Debt Payoff'!E10+'Debt Payoff'!E9+'Debt Payoff'!C2,'Debt Payoff'!E5))))</f>
        <v>0</v>
      </c>
      <c r="E100" s="18">
        <f>IF(E99=0,0,MAX(0,E99*(1+'Debt Payoff'!D8/12)-MIN(E99*(1+'Debt Payoff'!D8/12),IF(COUNTIF(B99:D99,"&gt;0")=0,'Debt Payoff'!E8+'Debt Payoff'!E10+'Debt Payoff'!E9+'Debt Payoff'!E5+'Debt Payoff'!C2,'Debt Payoff'!E8))))</f>
        <v>0</v>
      </c>
      <c r="F100" s="18">
        <f>IF(F99=0,0,MAX(0,F99*(1+'Debt Payoff'!D4/12)-MIN(F99*(1+'Debt Payoff'!D4/12),IF(COUNTIF(B99:E99,"&gt;0")=0,'Debt Payoff'!E4+'Debt Payoff'!E10+'Debt Payoff'!E9+'Debt Payoff'!E5+'Debt Payoff'!E8+'Debt Payoff'!C2,'Debt Payoff'!E4))))</f>
        <v>0</v>
      </c>
      <c r="G100" s="18">
        <f>IF(G99=0,0,MAX(0,G99*(1+'Debt Payoff'!D11/12)-MIN(G99*(1+'Debt Payoff'!D11/12),IF(COUNTIF(B99:F99,"&gt;0")=0,'Debt Payoff'!E11+'Debt Payoff'!E10+'Debt Payoff'!E9+'Debt Payoff'!E5+'Debt Payoff'!E8+'Debt Payoff'!E4+'Debt Payoff'!C2,'Debt Payoff'!E11))))</f>
        <v>0</v>
      </c>
      <c r="H100" s="18">
        <f>IF(H99=0,0,MAX(0,H99*(1+'Debt Payoff'!D6/12)-MIN(H99*(1+'Debt Payoff'!D6/12),IF(COUNTIF(B99:G99,"&gt;0")=0,'Debt Payoff'!E6+'Debt Payoff'!E10+'Debt Payoff'!E9+'Debt Payoff'!E5+'Debt Payoff'!E8+'Debt Payoff'!E4+'Debt Payoff'!E11+'Debt Payoff'!C2,'Debt Payoff'!E6))))</f>
        <v>0</v>
      </c>
      <c r="I100" s="18">
        <f>IF(I99=0,0,MAX(0,I99*(1+'Debt Payoff'!D7/12)-MIN(I99*(1+'Debt Payoff'!D7/12),IF(COUNTIF(B99:H99,"&gt;0")=0,'Debt Payoff'!E7+'Debt Payoff'!E10+'Debt Payoff'!E9+'Debt Payoff'!E5+'Debt Payoff'!E8+'Debt Payoff'!E4+'Debt Payoff'!E11+'Debt Payoff'!E6+'Debt Payoff'!C2,'Debt Payoff'!E7))))</f>
        <v>0</v>
      </c>
      <c r="J100" s="18">
        <f>IF(B99=0,0,B99*'Debt Payoff'!D10/12)</f>
        <v>0</v>
      </c>
      <c r="K100" s="18">
        <f>IF(C99=0,0,C99*'Debt Payoff'!D9/12)</f>
        <v>0</v>
      </c>
      <c r="L100" s="18">
        <f>IF(D99=0,0,D99*'Debt Payoff'!D5/12)</f>
        <v>0</v>
      </c>
      <c r="M100" s="18">
        <f>IF(E99=0,0,E99*'Debt Payoff'!D8/12)</f>
        <v>0</v>
      </c>
      <c r="N100" s="18">
        <f>IF(F99=0,0,F99*'Debt Payoff'!D4/12)</f>
        <v>0</v>
      </c>
      <c r="O100" s="18">
        <f>IF(G99=0,0,G99*'Debt Payoff'!D11/12)</f>
        <v>0</v>
      </c>
      <c r="P100" s="18">
        <f>IF(H99=0,0,H99*'Debt Payoff'!D6/12)</f>
        <v>0</v>
      </c>
      <c r="Q100" s="18">
        <f>IF(I99=0,0,I99*'Debt Payoff'!D7/12)</f>
        <v>0</v>
      </c>
    </row>
    <row r="101" spans="1:17" x14ac:dyDescent="0.25">
      <c r="A101">
        <v>99</v>
      </c>
      <c r="B101" s="18">
        <f>IF(B100=0,0,MAX(0,B100*(1+'Debt Payoff'!D10/12)-MIN(B100*(1+'Debt Payoff'!D10/12),'Debt Payoff'!E10+'Debt Payoff'!C2)))</f>
        <v>0</v>
      </c>
      <c r="C101" s="18">
        <f>IF(C100=0,0,MAX(0,C100*(1+'Debt Payoff'!D9/12)-MIN(C100*(1+'Debt Payoff'!D9/12),IF(COUNTIF(B100:B100,"&gt;0")=0,'Debt Payoff'!E9+'Debt Payoff'!E10+'Debt Payoff'!C2,'Debt Payoff'!E9))))</f>
        <v>0</v>
      </c>
      <c r="D101" s="18">
        <f>IF(D100=0,0,MAX(0,D100*(1+'Debt Payoff'!D5/12)-MIN(D100*(1+'Debt Payoff'!D5/12),IF(COUNTIF(B100:C100,"&gt;0")=0,'Debt Payoff'!E5+'Debt Payoff'!E10+'Debt Payoff'!E9+'Debt Payoff'!C2,'Debt Payoff'!E5))))</f>
        <v>0</v>
      </c>
      <c r="E101" s="18">
        <f>IF(E100=0,0,MAX(0,E100*(1+'Debt Payoff'!D8/12)-MIN(E100*(1+'Debt Payoff'!D8/12),IF(COUNTIF(B100:D100,"&gt;0")=0,'Debt Payoff'!E8+'Debt Payoff'!E10+'Debt Payoff'!E9+'Debt Payoff'!E5+'Debt Payoff'!C2,'Debt Payoff'!E8))))</f>
        <v>0</v>
      </c>
      <c r="F101" s="18">
        <f>IF(F100=0,0,MAX(0,F100*(1+'Debt Payoff'!D4/12)-MIN(F100*(1+'Debt Payoff'!D4/12),IF(COUNTIF(B100:E100,"&gt;0")=0,'Debt Payoff'!E4+'Debt Payoff'!E10+'Debt Payoff'!E9+'Debt Payoff'!E5+'Debt Payoff'!E8+'Debt Payoff'!C2,'Debt Payoff'!E4))))</f>
        <v>0</v>
      </c>
      <c r="G101" s="18">
        <f>IF(G100=0,0,MAX(0,G100*(1+'Debt Payoff'!D11/12)-MIN(G100*(1+'Debt Payoff'!D11/12),IF(COUNTIF(B100:F100,"&gt;0")=0,'Debt Payoff'!E11+'Debt Payoff'!E10+'Debt Payoff'!E9+'Debt Payoff'!E5+'Debt Payoff'!E8+'Debt Payoff'!E4+'Debt Payoff'!C2,'Debt Payoff'!E11))))</f>
        <v>0</v>
      </c>
      <c r="H101" s="18">
        <f>IF(H100=0,0,MAX(0,H100*(1+'Debt Payoff'!D6/12)-MIN(H100*(1+'Debt Payoff'!D6/12),IF(COUNTIF(B100:G100,"&gt;0")=0,'Debt Payoff'!E6+'Debt Payoff'!E10+'Debt Payoff'!E9+'Debt Payoff'!E5+'Debt Payoff'!E8+'Debt Payoff'!E4+'Debt Payoff'!E11+'Debt Payoff'!C2,'Debt Payoff'!E6))))</f>
        <v>0</v>
      </c>
      <c r="I101" s="18">
        <f>IF(I100=0,0,MAX(0,I100*(1+'Debt Payoff'!D7/12)-MIN(I100*(1+'Debt Payoff'!D7/12),IF(COUNTIF(B100:H100,"&gt;0")=0,'Debt Payoff'!E7+'Debt Payoff'!E10+'Debt Payoff'!E9+'Debt Payoff'!E5+'Debt Payoff'!E8+'Debt Payoff'!E4+'Debt Payoff'!E11+'Debt Payoff'!E6+'Debt Payoff'!C2,'Debt Payoff'!E7))))</f>
        <v>0</v>
      </c>
      <c r="J101" s="18">
        <f>IF(B100=0,0,B100*'Debt Payoff'!D10/12)</f>
        <v>0</v>
      </c>
      <c r="K101" s="18">
        <f>IF(C100=0,0,C100*'Debt Payoff'!D9/12)</f>
        <v>0</v>
      </c>
      <c r="L101" s="18">
        <f>IF(D100=0,0,D100*'Debt Payoff'!D5/12)</f>
        <v>0</v>
      </c>
      <c r="M101" s="18">
        <f>IF(E100=0,0,E100*'Debt Payoff'!D8/12)</f>
        <v>0</v>
      </c>
      <c r="N101" s="18">
        <f>IF(F100=0,0,F100*'Debt Payoff'!D4/12)</f>
        <v>0</v>
      </c>
      <c r="O101" s="18">
        <f>IF(G100=0,0,G100*'Debt Payoff'!D11/12)</f>
        <v>0</v>
      </c>
      <c r="P101" s="18">
        <f>IF(H100=0,0,H100*'Debt Payoff'!D6/12)</f>
        <v>0</v>
      </c>
      <c r="Q101" s="18">
        <f>IF(I100=0,0,I100*'Debt Payoff'!D7/12)</f>
        <v>0</v>
      </c>
    </row>
    <row r="102" spans="1:17" x14ac:dyDescent="0.25">
      <c r="A102">
        <v>100</v>
      </c>
      <c r="B102" s="18">
        <f>IF(B101=0,0,MAX(0,B101*(1+'Debt Payoff'!D10/12)-MIN(B101*(1+'Debt Payoff'!D10/12),'Debt Payoff'!E10+'Debt Payoff'!C2)))</f>
        <v>0</v>
      </c>
      <c r="C102" s="18">
        <f>IF(C101=0,0,MAX(0,C101*(1+'Debt Payoff'!D9/12)-MIN(C101*(1+'Debt Payoff'!D9/12),IF(COUNTIF(B101:B101,"&gt;0")=0,'Debt Payoff'!E9+'Debt Payoff'!E10+'Debt Payoff'!C2,'Debt Payoff'!E9))))</f>
        <v>0</v>
      </c>
      <c r="D102" s="18">
        <f>IF(D101=0,0,MAX(0,D101*(1+'Debt Payoff'!D5/12)-MIN(D101*(1+'Debt Payoff'!D5/12),IF(COUNTIF(B101:C101,"&gt;0")=0,'Debt Payoff'!E5+'Debt Payoff'!E10+'Debt Payoff'!E9+'Debt Payoff'!C2,'Debt Payoff'!E5))))</f>
        <v>0</v>
      </c>
      <c r="E102" s="18">
        <f>IF(E101=0,0,MAX(0,E101*(1+'Debt Payoff'!D8/12)-MIN(E101*(1+'Debt Payoff'!D8/12),IF(COUNTIF(B101:D101,"&gt;0")=0,'Debt Payoff'!E8+'Debt Payoff'!E10+'Debt Payoff'!E9+'Debt Payoff'!E5+'Debt Payoff'!C2,'Debt Payoff'!E8))))</f>
        <v>0</v>
      </c>
      <c r="F102" s="18">
        <f>IF(F101=0,0,MAX(0,F101*(1+'Debt Payoff'!D4/12)-MIN(F101*(1+'Debt Payoff'!D4/12),IF(COUNTIF(B101:E101,"&gt;0")=0,'Debt Payoff'!E4+'Debt Payoff'!E10+'Debt Payoff'!E9+'Debt Payoff'!E5+'Debt Payoff'!E8+'Debt Payoff'!C2,'Debt Payoff'!E4))))</f>
        <v>0</v>
      </c>
      <c r="G102" s="18">
        <f>IF(G101=0,0,MAX(0,G101*(1+'Debt Payoff'!D11/12)-MIN(G101*(1+'Debt Payoff'!D11/12),IF(COUNTIF(B101:F101,"&gt;0")=0,'Debt Payoff'!E11+'Debt Payoff'!E10+'Debt Payoff'!E9+'Debt Payoff'!E5+'Debt Payoff'!E8+'Debt Payoff'!E4+'Debt Payoff'!C2,'Debt Payoff'!E11))))</f>
        <v>0</v>
      </c>
      <c r="H102" s="18">
        <f>IF(H101=0,0,MAX(0,H101*(1+'Debt Payoff'!D6/12)-MIN(H101*(1+'Debt Payoff'!D6/12),IF(COUNTIF(B101:G101,"&gt;0")=0,'Debt Payoff'!E6+'Debt Payoff'!E10+'Debt Payoff'!E9+'Debt Payoff'!E5+'Debt Payoff'!E8+'Debt Payoff'!E4+'Debt Payoff'!E11+'Debt Payoff'!C2,'Debt Payoff'!E6))))</f>
        <v>0</v>
      </c>
      <c r="I102" s="18">
        <f>IF(I101=0,0,MAX(0,I101*(1+'Debt Payoff'!D7/12)-MIN(I101*(1+'Debt Payoff'!D7/12),IF(COUNTIF(B101:H101,"&gt;0")=0,'Debt Payoff'!E7+'Debt Payoff'!E10+'Debt Payoff'!E9+'Debt Payoff'!E5+'Debt Payoff'!E8+'Debt Payoff'!E4+'Debt Payoff'!E11+'Debt Payoff'!E6+'Debt Payoff'!C2,'Debt Payoff'!E7))))</f>
        <v>0</v>
      </c>
      <c r="J102" s="18">
        <f>IF(B101=0,0,B101*'Debt Payoff'!D10/12)</f>
        <v>0</v>
      </c>
      <c r="K102" s="18">
        <f>IF(C101=0,0,C101*'Debt Payoff'!D9/12)</f>
        <v>0</v>
      </c>
      <c r="L102" s="18">
        <f>IF(D101=0,0,D101*'Debt Payoff'!D5/12)</f>
        <v>0</v>
      </c>
      <c r="M102" s="18">
        <f>IF(E101=0,0,E101*'Debt Payoff'!D8/12)</f>
        <v>0</v>
      </c>
      <c r="N102" s="18">
        <f>IF(F101=0,0,F101*'Debt Payoff'!D4/12)</f>
        <v>0</v>
      </c>
      <c r="O102" s="18">
        <f>IF(G101=0,0,G101*'Debt Payoff'!D11/12)</f>
        <v>0</v>
      </c>
      <c r="P102" s="18">
        <f>IF(H101=0,0,H101*'Debt Payoff'!D6/12)</f>
        <v>0</v>
      </c>
      <c r="Q102" s="18">
        <f>IF(I101=0,0,I101*'Debt Payoff'!D7/12)</f>
        <v>0</v>
      </c>
    </row>
    <row r="103" spans="1:17" x14ac:dyDescent="0.25">
      <c r="A103">
        <v>101</v>
      </c>
      <c r="B103" s="18">
        <f>IF(B102=0,0,MAX(0,B102*(1+'Debt Payoff'!D10/12)-MIN(B102*(1+'Debt Payoff'!D10/12),'Debt Payoff'!E10+'Debt Payoff'!C2)))</f>
        <v>0</v>
      </c>
      <c r="C103" s="18">
        <f>IF(C102=0,0,MAX(0,C102*(1+'Debt Payoff'!D9/12)-MIN(C102*(1+'Debt Payoff'!D9/12),IF(COUNTIF(B102:B102,"&gt;0")=0,'Debt Payoff'!E9+'Debt Payoff'!E10+'Debt Payoff'!C2,'Debt Payoff'!E9))))</f>
        <v>0</v>
      </c>
      <c r="D103" s="18">
        <f>IF(D102=0,0,MAX(0,D102*(1+'Debt Payoff'!D5/12)-MIN(D102*(1+'Debt Payoff'!D5/12),IF(COUNTIF(B102:C102,"&gt;0")=0,'Debt Payoff'!E5+'Debt Payoff'!E10+'Debt Payoff'!E9+'Debt Payoff'!C2,'Debt Payoff'!E5))))</f>
        <v>0</v>
      </c>
      <c r="E103" s="18">
        <f>IF(E102=0,0,MAX(0,E102*(1+'Debt Payoff'!D8/12)-MIN(E102*(1+'Debt Payoff'!D8/12),IF(COUNTIF(B102:D102,"&gt;0")=0,'Debt Payoff'!E8+'Debt Payoff'!E10+'Debt Payoff'!E9+'Debt Payoff'!E5+'Debt Payoff'!C2,'Debt Payoff'!E8))))</f>
        <v>0</v>
      </c>
      <c r="F103" s="18">
        <f>IF(F102=0,0,MAX(0,F102*(1+'Debt Payoff'!D4/12)-MIN(F102*(1+'Debt Payoff'!D4/12),IF(COUNTIF(B102:E102,"&gt;0")=0,'Debt Payoff'!E4+'Debt Payoff'!E10+'Debt Payoff'!E9+'Debt Payoff'!E5+'Debt Payoff'!E8+'Debt Payoff'!C2,'Debt Payoff'!E4))))</f>
        <v>0</v>
      </c>
      <c r="G103" s="18">
        <f>IF(G102=0,0,MAX(0,G102*(1+'Debt Payoff'!D11/12)-MIN(G102*(1+'Debt Payoff'!D11/12),IF(COUNTIF(B102:F102,"&gt;0")=0,'Debt Payoff'!E11+'Debt Payoff'!E10+'Debt Payoff'!E9+'Debt Payoff'!E5+'Debt Payoff'!E8+'Debt Payoff'!E4+'Debt Payoff'!C2,'Debt Payoff'!E11))))</f>
        <v>0</v>
      </c>
      <c r="H103" s="18">
        <f>IF(H102=0,0,MAX(0,H102*(1+'Debt Payoff'!D6/12)-MIN(H102*(1+'Debt Payoff'!D6/12),IF(COUNTIF(B102:G102,"&gt;0")=0,'Debt Payoff'!E6+'Debt Payoff'!E10+'Debt Payoff'!E9+'Debt Payoff'!E5+'Debt Payoff'!E8+'Debt Payoff'!E4+'Debt Payoff'!E11+'Debt Payoff'!C2,'Debt Payoff'!E6))))</f>
        <v>0</v>
      </c>
      <c r="I103" s="18">
        <f>IF(I102=0,0,MAX(0,I102*(1+'Debt Payoff'!D7/12)-MIN(I102*(1+'Debt Payoff'!D7/12),IF(COUNTIF(B102:H102,"&gt;0")=0,'Debt Payoff'!E7+'Debt Payoff'!E10+'Debt Payoff'!E9+'Debt Payoff'!E5+'Debt Payoff'!E8+'Debt Payoff'!E4+'Debt Payoff'!E11+'Debt Payoff'!E6+'Debt Payoff'!C2,'Debt Payoff'!E7))))</f>
        <v>0</v>
      </c>
      <c r="J103" s="18">
        <f>IF(B102=0,0,B102*'Debt Payoff'!D10/12)</f>
        <v>0</v>
      </c>
      <c r="K103" s="18">
        <f>IF(C102=0,0,C102*'Debt Payoff'!D9/12)</f>
        <v>0</v>
      </c>
      <c r="L103" s="18">
        <f>IF(D102=0,0,D102*'Debt Payoff'!D5/12)</f>
        <v>0</v>
      </c>
      <c r="M103" s="18">
        <f>IF(E102=0,0,E102*'Debt Payoff'!D8/12)</f>
        <v>0</v>
      </c>
      <c r="N103" s="18">
        <f>IF(F102=0,0,F102*'Debt Payoff'!D4/12)</f>
        <v>0</v>
      </c>
      <c r="O103" s="18">
        <f>IF(G102=0,0,G102*'Debt Payoff'!D11/12)</f>
        <v>0</v>
      </c>
      <c r="P103" s="18">
        <f>IF(H102=0,0,H102*'Debt Payoff'!D6/12)</f>
        <v>0</v>
      </c>
      <c r="Q103" s="18">
        <f>IF(I102=0,0,I102*'Debt Payoff'!D7/12)</f>
        <v>0</v>
      </c>
    </row>
    <row r="104" spans="1:17" x14ac:dyDescent="0.25">
      <c r="A104">
        <v>102</v>
      </c>
      <c r="B104" s="18">
        <f>IF(B103=0,0,MAX(0,B103*(1+'Debt Payoff'!D10/12)-MIN(B103*(1+'Debt Payoff'!D10/12),'Debt Payoff'!E10+'Debt Payoff'!C2)))</f>
        <v>0</v>
      </c>
      <c r="C104" s="18">
        <f>IF(C103=0,0,MAX(0,C103*(1+'Debt Payoff'!D9/12)-MIN(C103*(1+'Debt Payoff'!D9/12),IF(COUNTIF(B103:B103,"&gt;0")=0,'Debt Payoff'!E9+'Debt Payoff'!E10+'Debt Payoff'!C2,'Debt Payoff'!E9))))</f>
        <v>0</v>
      </c>
      <c r="D104" s="18">
        <f>IF(D103=0,0,MAX(0,D103*(1+'Debt Payoff'!D5/12)-MIN(D103*(1+'Debt Payoff'!D5/12),IF(COUNTIF(B103:C103,"&gt;0")=0,'Debt Payoff'!E5+'Debt Payoff'!E10+'Debt Payoff'!E9+'Debt Payoff'!C2,'Debt Payoff'!E5))))</f>
        <v>0</v>
      </c>
      <c r="E104" s="18">
        <f>IF(E103=0,0,MAX(0,E103*(1+'Debt Payoff'!D8/12)-MIN(E103*(1+'Debt Payoff'!D8/12),IF(COUNTIF(B103:D103,"&gt;0")=0,'Debt Payoff'!E8+'Debt Payoff'!E10+'Debt Payoff'!E9+'Debt Payoff'!E5+'Debt Payoff'!C2,'Debt Payoff'!E8))))</f>
        <v>0</v>
      </c>
      <c r="F104" s="18">
        <f>IF(F103=0,0,MAX(0,F103*(1+'Debt Payoff'!D4/12)-MIN(F103*(1+'Debt Payoff'!D4/12),IF(COUNTIF(B103:E103,"&gt;0")=0,'Debt Payoff'!E4+'Debt Payoff'!E10+'Debt Payoff'!E9+'Debt Payoff'!E5+'Debt Payoff'!E8+'Debt Payoff'!C2,'Debt Payoff'!E4))))</f>
        <v>0</v>
      </c>
      <c r="G104" s="18">
        <f>IF(G103=0,0,MAX(0,G103*(1+'Debt Payoff'!D11/12)-MIN(G103*(1+'Debt Payoff'!D11/12),IF(COUNTIF(B103:F103,"&gt;0")=0,'Debt Payoff'!E11+'Debt Payoff'!E10+'Debt Payoff'!E9+'Debt Payoff'!E5+'Debt Payoff'!E8+'Debt Payoff'!E4+'Debt Payoff'!C2,'Debt Payoff'!E11))))</f>
        <v>0</v>
      </c>
      <c r="H104" s="18">
        <f>IF(H103=0,0,MAX(0,H103*(1+'Debt Payoff'!D6/12)-MIN(H103*(1+'Debt Payoff'!D6/12),IF(COUNTIF(B103:G103,"&gt;0")=0,'Debt Payoff'!E6+'Debt Payoff'!E10+'Debt Payoff'!E9+'Debt Payoff'!E5+'Debt Payoff'!E8+'Debt Payoff'!E4+'Debt Payoff'!E11+'Debt Payoff'!C2,'Debt Payoff'!E6))))</f>
        <v>0</v>
      </c>
      <c r="I104" s="18">
        <f>IF(I103=0,0,MAX(0,I103*(1+'Debt Payoff'!D7/12)-MIN(I103*(1+'Debt Payoff'!D7/12),IF(COUNTIF(B103:H103,"&gt;0")=0,'Debt Payoff'!E7+'Debt Payoff'!E10+'Debt Payoff'!E9+'Debt Payoff'!E5+'Debt Payoff'!E8+'Debt Payoff'!E4+'Debt Payoff'!E11+'Debt Payoff'!E6+'Debt Payoff'!C2,'Debt Payoff'!E7))))</f>
        <v>0</v>
      </c>
      <c r="J104" s="18">
        <f>IF(B103=0,0,B103*'Debt Payoff'!D10/12)</f>
        <v>0</v>
      </c>
      <c r="K104" s="18">
        <f>IF(C103=0,0,C103*'Debt Payoff'!D9/12)</f>
        <v>0</v>
      </c>
      <c r="L104" s="18">
        <f>IF(D103=0,0,D103*'Debt Payoff'!D5/12)</f>
        <v>0</v>
      </c>
      <c r="M104" s="18">
        <f>IF(E103=0,0,E103*'Debt Payoff'!D8/12)</f>
        <v>0</v>
      </c>
      <c r="N104" s="18">
        <f>IF(F103=0,0,F103*'Debt Payoff'!D4/12)</f>
        <v>0</v>
      </c>
      <c r="O104" s="18">
        <f>IF(G103=0,0,G103*'Debt Payoff'!D11/12)</f>
        <v>0</v>
      </c>
      <c r="P104" s="18">
        <f>IF(H103=0,0,H103*'Debt Payoff'!D6/12)</f>
        <v>0</v>
      </c>
      <c r="Q104" s="18">
        <f>IF(I103=0,0,I103*'Debt Payoff'!D7/12)</f>
        <v>0</v>
      </c>
    </row>
    <row r="105" spans="1:17" x14ac:dyDescent="0.25">
      <c r="A105">
        <v>103</v>
      </c>
      <c r="B105" s="18">
        <f>IF(B104=0,0,MAX(0,B104*(1+'Debt Payoff'!D10/12)-MIN(B104*(1+'Debt Payoff'!D10/12),'Debt Payoff'!E10+'Debt Payoff'!C2)))</f>
        <v>0</v>
      </c>
      <c r="C105" s="18">
        <f>IF(C104=0,0,MAX(0,C104*(1+'Debt Payoff'!D9/12)-MIN(C104*(1+'Debt Payoff'!D9/12),IF(COUNTIF(B104:B104,"&gt;0")=0,'Debt Payoff'!E9+'Debt Payoff'!E10+'Debt Payoff'!C2,'Debt Payoff'!E9))))</f>
        <v>0</v>
      </c>
      <c r="D105" s="18">
        <f>IF(D104=0,0,MAX(0,D104*(1+'Debt Payoff'!D5/12)-MIN(D104*(1+'Debt Payoff'!D5/12),IF(COUNTIF(B104:C104,"&gt;0")=0,'Debt Payoff'!E5+'Debt Payoff'!E10+'Debt Payoff'!E9+'Debt Payoff'!C2,'Debt Payoff'!E5))))</f>
        <v>0</v>
      </c>
      <c r="E105" s="18">
        <f>IF(E104=0,0,MAX(0,E104*(1+'Debt Payoff'!D8/12)-MIN(E104*(1+'Debt Payoff'!D8/12),IF(COUNTIF(B104:D104,"&gt;0")=0,'Debt Payoff'!E8+'Debt Payoff'!E10+'Debt Payoff'!E9+'Debt Payoff'!E5+'Debt Payoff'!C2,'Debt Payoff'!E8))))</f>
        <v>0</v>
      </c>
      <c r="F105" s="18">
        <f>IF(F104=0,0,MAX(0,F104*(1+'Debt Payoff'!D4/12)-MIN(F104*(1+'Debt Payoff'!D4/12),IF(COUNTIF(B104:E104,"&gt;0")=0,'Debt Payoff'!E4+'Debt Payoff'!E10+'Debt Payoff'!E9+'Debt Payoff'!E5+'Debt Payoff'!E8+'Debt Payoff'!C2,'Debt Payoff'!E4))))</f>
        <v>0</v>
      </c>
      <c r="G105" s="18">
        <f>IF(G104=0,0,MAX(0,G104*(1+'Debt Payoff'!D11/12)-MIN(G104*(1+'Debt Payoff'!D11/12),IF(COUNTIF(B104:F104,"&gt;0")=0,'Debt Payoff'!E11+'Debt Payoff'!E10+'Debt Payoff'!E9+'Debt Payoff'!E5+'Debt Payoff'!E8+'Debt Payoff'!E4+'Debt Payoff'!C2,'Debt Payoff'!E11))))</f>
        <v>0</v>
      </c>
      <c r="H105" s="18">
        <f>IF(H104=0,0,MAX(0,H104*(1+'Debt Payoff'!D6/12)-MIN(H104*(1+'Debt Payoff'!D6/12),IF(COUNTIF(B104:G104,"&gt;0")=0,'Debt Payoff'!E6+'Debt Payoff'!E10+'Debt Payoff'!E9+'Debt Payoff'!E5+'Debt Payoff'!E8+'Debt Payoff'!E4+'Debt Payoff'!E11+'Debt Payoff'!C2,'Debt Payoff'!E6))))</f>
        <v>0</v>
      </c>
      <c r="I105" s="18">
        <f>IF(I104=0,0,MAX(0,I104*(1+'Debt Payoff'!D7/12)-MIN(I104*(1+'Debt Payoff'!D7/12),IF(COUNTIF(B104:H104,"&gt;0")=0,'Debt Payoff'!E7+'Debt Payoff'!E10+'Debt Payoff'!E9+'Debt Payoff'!E5+'Debt Payoff'!E8+'Debt Payoff'!E4+'Debt Payoff'!E11+'Debt Payoff'!E6+'Debt Payoff'!C2,'Debt Payoff'!E7))))</f>
        <v>0</v>
      </c>
      <c r="J105" s="18">
        <f>IF(B104=0,0,B104*'Debt Payoff'!D10/12)</f>
        <v>0</v>
      </c>
      <c r="K105" s="18">
        <f>IF(C104=0,0,C104*'Debt Payoff'!D9/12)</f>
        <v>0</v>
      </c>
      <c r="L105" s="18">
        <f>IF(D104=0,0,D104*'Debt Payoff'!D5/12)</f>
        <v>0</v>
      </c>
      <c r="M105" s="18">
        <f>IF(E104=0,0,E104*'Debt Payoff'!D8/12)</f>
        <v>0</v>
      </c>
      <c r="N105" s="18">
        <f>IF(F104=0,0,F104*'Debt Payoff'!D4/12)</f>
        <v>0</v>
      </c>
      <c r="O105" s="18">
        <f>IF(G104=0,0,G104*'Debt Payoff'!D11/12)</f>
        <v>0</v>
      </c>
      <c r="P105" s="18">
        <f>IF(H104=0,0,H104*'Debt Payoff'!D6/12)</f>
        <v>0</v>
      </c>
      <c r="Q105" s="18">
        <f>IF(I104=0,0,I104*'Debt Payoff'!D7/12)</f>
        <v>0</v>
      </c>
    </row>
    <row r="106" spans="1:17" x14ac:dyDescent="0.25">
      <c r="A106">
        <v>104</v>
      </c>
      <c r="B106" s="18">
        <f>IF(B105=0,0,MAX(0,B105*(1+'Debt Payoff'!D10/12)-MIN(B105*(1+'Debt Payoff'!D10/12),'Debt Payoff'!E10+'Debt Payoff'!C2)))</f>
        <v>0</v>
      </c>
      <c r="C106" s="18">
        <f>IF(C105=0,0,MAX(0,C105*(1+'Debt Payoff'!D9/12)-MIN(C105*(1+'Debt Payoff'!D9/12),IF(COUNTIF(B105:B105,"&gt;0")=0,'Debt Payoff'!E9+'Debt Payoff'!E10+'Debt Payoff'!C2,'Debt Payoff'!E9))))</f>
        <v>0</v>
      </c>
      <c r="D106" s="18">
        <f>IF(D105=0,0,MAX(0,D105*(1+'Debt Payoff'!D5/12)-MIN(D105*(1+'Debt Payoff'!D5/12),IF(COUNTIF(B105:C105,"&gt;0")=0,'Debt Payoff'!E5+'Debt Payoff'!E10+'Debt Payoff'!E9+'Debt Payoff'!C2,'Debt Payoff'!E5))))</f>
        <v>0</v>
      </c>
      <c r="E106" s="18">
        <f>IF(E105=0,0,MAX(0,E105*(1+'Debt Payoff'!D8/12)-MIN(E105*(1+'Debt Payoff'!D8/12),IF(COUNTIF(B105:D105,"&gt;0")=0,'Debt Payoff'!E8+'Debt Payoff'!E10+'Debt Payoff'!E9+'Debt Payoff'!E5+'Debt Payoff'!C2,'Debt Payoff'!E8))))</f>
        <v>0</v>
      </c>
      <c r="F106" s="18">
        <f>IF(F105=0,0,MAX(0,F105*(1+'Debt Payoff'!D4/12)-MIN(F105*(1+'Debt Payoff'!D4/12),IF(COUNTIF(B105:E105,"&gt;0")=0,'Debt Payoff'!E4+'Debt Payoff'!E10+'Debt Payoff'!E9+'Debt Payoff'!E5+'Debt Payoff'!E8+'Debt Payoff'!C2,'Debt Payoff'!E4))))</f>
        <v>0</v>
      </c>
      <c r="G106" s="18">
        <f>IF(G105=0,0,MAX(0,G105*(1+'Debt Payoff'!D11/12)-MIN(G105*(1+'Debt Payoff'!D11/12),IF(COUNTIF(B105:F105,"&gt;0")=0,'Debt Payoff'!E11+'Debt Payoff'!E10+'Debt Payoff'!E9+'Debt Payoff'!E5+'Debt Payoff'!E8+'Debt Payoff'!E4+'Debt Payoff'!C2,'Debt Payoff'!E11))))</f>
        <v>0</v>
      </c>
      <c r="H106" s="18">
        <f>IF(H105=0,0,MAX(0,H105*(1+'Debt Payoff'!D6/12)-MIN(H105*(1+'Debt Payoff'!D6/12),IF(COUNTIF(B105:G105,"&gt;0")=0,'Debt Payoff'!E6+'Debt Payoff'!E10+'Debt Payoff'!E9+'Debt Payoff'!E5+'Debt Payoff'!E8+'Debt Payoff'!E4+'Debt Payoff'!E11+'Debt Payoff'!C2,'Debt Payoff'!E6))))</f>
        <v>0</v>
      </c>
      <c r="I106" s="18">
        <f>IF(I105=0,0,MAX(0,I105*(1+'Debt Payoff'!D7/12)-MIN(I105*(1+'Debt Payoff'!D7/12),IF(COUNTIF(B105:H105,"&gt;0")=0,'Debt Payoff'!E7+'Debt Payoff'!E10+'Debt Payoff'!E9+'Debt Payoff'!E5+'Debt Payoff'!E8+'Debt Payoff'!E4+'Debt Payoff'!E11+'Debt Payoff'!E6+'Debt Payoff'!C2,'Debt Payoff'!E7))))</f>
        <v>0</v>
      </c>
      <c r="J106" s="18">
        <f>IF(B105=0,0,B105*'Debt Payoff'!D10/12)</f>
        <v>0</v>
      </c>
      <c r="K106" s="18">
        <f>IF(C105=0,0,C105*'Debt Payoff'!D9/12)</f>
        <v>0</v>
      </c>
      <c r="L106" s="18">
        <f>IF(D105=0,0,D105*'Debt Payoff'!D5/12)</f>
        <v>0</v>
      </c>
      <c r="M106" s="18">
        <f>IF(E105=0,0,E105*'Debt Payoff'!D8/12)</f>
        <v>0</v>
      </c>
      <c r="N106" s="18">
        <f>IF(F105=0,0,F105*'Debt Payoff'!D4/12)</f>
        <v>0</v>
      </c>
      <c r="O106" s="18">
        <f>IF(G105=0,0,G105*'Debt Payoff'!D11/12)</f>
        <v>0</v>
      </c>
      <c r="P106" s="18">
        <f>IF(H105=0,0,H105*'Debt Payoff'!D6/12)</f>
        <v>0</v>
      </c>
      <c r="Q106" s="18">
        <f>IF(I105=0,0,I105*'Debt Payoff'!D7/12)</f>
        <v>0</v>
      </c>
    </row>
    <row r="107" spans="1:17" x14ac:dyDescent="0.25">
      <c r="A107">
        <v>105</v>
      </c>
      <c r="B107" s="18">
        <f>IF(B106=0,0,MAX(0,B106*(1+'Debt Payoff'!D10/12)-MIN(B106*(1+'Debt Payoff'!D10/12),'Debt Payoff'!E10+'Debt Payoff'!C2)))</f>
        <v>0</v>
      </c>
      <c r="C107" s="18">
        <f>IF(C106=0,0,MAX(0,C106*(1+'Debt Payoff'!D9/12)-MIN(C106*(1+'Debt Payoff'!D9/12),IF(COUNTIF(B106:B106,"&gt;0")=0,'Debt Payoff'!E9+'Debt Payoff'!E10+'Debt Payoff'!C2,'Debt Payoff'!E9))))</f>
        <v>0</v>
      </c>
      <c r="D107" s="18">
        <f>IF(D106=0,0,MAX(0,D106*(1+'Debt Payoff'!D5/12)-MIN(D106*(1+'Debt Payoff'!D5/12),IF(COUNTIF(B106:C106,"&gt;0")=0,'Debt Payoff'!E5+'Debt Payoff'!E10+'Debt Payoff'!E9+'Debt Payoff'!C2,'Debt Payoff'!E5))))</f>
        <v>0</v>
      </c>
      <c r="E107" s="18">
        <f>IF(E106=0,0,MAX(0,E106*(1+'Debt Payoff'!D8/12)-MIN(E106*(1+'Debt Payoff'!D8/12),IF(COUNTIF(B106:D106,"&gt;0")=0,'Debt Payoff'!E8+'Debt Payoff'!E10+'Debt Payoff'!E9+'Debt Payoff'!E5+'Debt Payoff'!C2,'Debt Payoff'!E8))))</f>
        <v>0</v>
      </c>
      <c r="F107" s="18">
        <f>IF(F106=0,0,MAX(0,F106*(1+'Debt Payoff'!D4/12)-MIN(F106*(1+'Debt Payoff'!D4/12),IF(COUNTIF(B106:E106,"&gt;0")=0,'Debt Payoff'!E4+'Debt Payoff'!E10+'Debt Payoff'!E9+'Debt Payoff'!E5+'Debt Payoff'!E8+'Debt Payoff'!C2,'Debt Payoff'!E4))))</f>
        <v>0</v>
      </c>
      <c r="G107" s="18">
        <f>IF(G106=0,0,MAX(0,G106*(1+'Debt Payoff'!D11/12)-MIN(G106*(1+'Debt Payoff'!D11/12),IF(COUNTIF(B106:F106,"&gt;0")=0,'Debt Payoff'!E11+'Debt Payoff'!E10+'Debt Payoff'!E9+'Debt Payoff'!E5+'Debt Payoff'!E8+'Debt Payoff'!E4+'Debt Payoff'!C2,'Debt Payoff'!E11))))</f>
        <v>0</v>
      </c>
      <c r="H107" s="18">
        <f>IF(H106=0,0,MAX(0,H106*(1+'Debt Payoff'!D6/12)-MIN(H106*(1+'Debt Payoff'!D6/12),IF(COUNTIF(B106:G106,"&gt;0")=0,'Debt Payoff'!E6+'Debt Payoff'!E10+'Debt Payoff'!E9+'Debt Payoff'!E5+'Debt Payoff'!E8+'Debt Payoff'!E4+'Debt Payoff'!E11+'Debt Payoff'!C2,'Debt Payoff'!E6))))</f>
        <v>0</v>
      </c>
      <c r="I107" s="18">
        <f>IF(I106=0,0,MAX(0,I106*(1+'Debt Payoff'!D7/12)-MIN(I106*(1+'Debt Payoff'!D7/12),IF(COUNTIF(B106:H106,"&gt;0")=0,'Debt Payoff'!E7+'Debt Payoff'!E10+'Debt Payoff'!E9+'Debt Payoff'!E5+'Debt Payoff'!E8+'Debt Payoff'!E4+'Debt Payoff'!E11+'Debt Payoff'!E6+'Debt Payoff'!C2,'Debt Payoff'!E7))))</f>
        <v>0</v>
      </c>
      <c r="J107" s="18">
        <f>IF(B106=0,0,B106*'Debt Payoff'!D10/12)</f>
        <v>0</v>
      </c>
      <c r="K107" s="18">
        <f>IF(C106=0,0,C106*'Debt Payoff'!D9/12)</f>
        <v>0</v>
      </c>
      <c r="L107" s="18">
        <f>IF(D106=0,0,D106*'Debt Payoff'!D5/12)</f>
        <v>0</v>
      </c>
      <c r="M107" s="18">
        <f>IF(E106=0,0,E106*'Debt Payoff'!D8/12)</f>
        <v>0</v>
      </c>
      <c r="N107" s="18">
        <f>IF(F106=0,0,F106*'Debt Payoff'!D4/12)</f>
        <v>0</v>
      </c>
      <c r="O107" s="18">
        <f>IF(G106=0,0,G106*'Debt Payoff'!D11/12)</f>
        <v>0</v>
      </c>
      <c r="P107" s="18">
        <f>IF(H106=0,0,H106*'Debt Payoff'!D6/12)</f>
        <v>0</v>
      </c>
      <c r="Q107" s="18">
        <f>IF(I106=0,0,I106*'Debt Payoff'!D7/12)</f>
        <v>0</v>
      </c>
    </row>
    <row r="108" spans="1:17" x14ac:dyDescent="0.25">
      <c r="A108">
        <v>106</v>
      </c>
      <c r="B108" s="18">
        <f>IF(B107=0,0,MAX(0,B107*(1+'Debt Payoff'!D10/12)-MIN(B107*(1+'Debt Payoff'!D10/12),'Debt Payoff'!E10+'Debt Payoff'!C2)))</f>
        <v>0</v>
      </c>
      <c r="C108" s="18">
        <f>IF(C107=0,0,MAX(0,C107*(1+'Debt Payoff'!D9/12)-MIN(C107*(1+'Debt Payoff'!D9/12),IF(COUNTIF(B107:B107,"&gt;0")=0,'Debt Payoff'!E9+'Debt Payoff'!E10+'Debt Payoff'!C2,'Debt Payoff'!E9))))</f>
        <v>0</v>
      </c>
      <c r="D108" s="18">
        <f>IF(D107=0,0,MAX(0,D107*(1+'Debt Payoff'!D5/12)-MIN(D107*(1+'Debt Payoff'!D5/12),IF(COUNTIF(B107:C107,"&gt;0")=0,'Debt Payoff'!E5+'Debt Payoff'!E10+'Debt Payoff'!E9+'Debt Payoff'!C2,'Debt Payoff'!E5))))</f>
        <v>0</v>
      </c>
      <c r="E108" s="18">
        <f>IF(E107=0,0,MAX(0,E107*(1+'Debt Payoff'!D8/12)-MIN(E107*(1+'Debt Payoff'!D8/12),IF(COUNTIF(B107:D107,"&gt;0")=0,'Debt Payoff'!E8+'Debt Payoff'!E10+'Debt Payoff'!E9+'Debt Payoff'!E5+'Debt Payoff'!C2,'Debt Payoff'!E8))))</f>
        <v>0</v>
      </c>
      <c r="F108" s="18">
        <f>IF(F107=0,0,MAX(0,F107*(1+'Debt Payoff'!D4/12)-MIN(F107*(1+'Debt Payoff'!D4/12),IF(COUNTIF(B107:E107,"&gt;0")=0,'Debt Payoff'!E4+'Debt Payoff'!E10+'Debt Payoff'!E9+'Debt Payoff'!E5+'Debt Payoff'!E8+'Debt Payoff'!C2,'Debt Payoff'!E4))))</f>
        <v>0</v>
      </c>
      <c r="G108" s="18">
        <f>IF(G107=0,0,MAX(0,G107*(1+'Debt Payoff'!D11/12)-MIN(G107*(1+'Debt Payoff'!D11/12),IF(COUNTIF(B107:F107,"&gt;0")=0,'Debt Payoff'!E11+'Debt Payoff'!E10+'Debt Payoff'!E9+'Debt Payoff'!E5+'Debt Payoff'!E8+'Debt Payoff'!E4+'Debt Payoff'!C2,'Debt Payoff'!E11))))</f>
        <v>0</v>
      </c>
      <c r="H108" s="18">
        <f>IF(H107=0,0,MAX(0,H107*(1+'Debt Payoff'!D6/12)-MIN(H107*(1+'Debt Payoff'!D6/12),IF(COUNTIF(B107:G107,"&gt;0")=0,'Debt Payoff'!E6+'Debt Payoff'!E10+'Debt Payoff'!E9+'Debt Payoff'!E5+'Debt Payoff'!E8+'Debt Payoff'!E4+'Debt Payoff'!E11+'Debt Payoff'!C2,'Debt Payoff'!E6))))</f>
        <v>0</v>
      </c>
      <c r="I108" s="18">
        <f>IF(I107=0,0,MAX(0,I107*(1+'Debt Payoff'!D7/12)-MIN(I107*(1+'Debt Payoff'!D7/12),IF(COUNTIF(B107:H107,"&gt;0")=0,'Debt Payoff'!E7+'Debt Payoff'!E10+'Debt Payoff'!E9+'Debt Payoff'!E5+'Debt Payoff'!E8+'Debt Payoff'!E4+'Debt Payoff'!E11+'Debt Payoff'!E6+'Debt Payoff'!C2,'Debt Payoff'!E7))))</f>
        <v>0</v>
      </c>
      <c r="J108" s="18">
        <f>IF(B107=0,0,B107*'Debt Payoff'!D10/12)</f>
        <v>0</v>
      </c>
      <c r="K108" s="18">
        <f>IF(C107=0,0,C107*'Debt Payoff'!D9/12)</f>
        <v>0</v>
      </c>
      <c r="L108" s="18">
        <f>IF(D107=0,0,D107*'Debt Payoff'!D5/12)</f>
        <v>0</v>
      </c>
      <c r="M108" s="18">
        <f>IF(E107=0,0,E107*'Debt Payoff'!D8/12)</f>
        <v>0</v>
      </c>
      <c r="N108" s="18">
        <f>IF(F107=0,0,F107*'Debt Payoff'!D4/12)</f>
        <v>0</v>
      </c>
      <c r="O108" s="18">
        <f>IF(G107=0,0,G107*'Debt Payoff'!D11/12)</f>
        <v>0</v>
      </c>
      <c r="P108" s="18">
        <f>IF(H107=0,0,H107*'Debt Payoff'!D6/12)</f>
        <v>0</v>
      </c>
      <c r="Q108" s="18">
        <f>IF(I107=0,0,I107*'Debt Payoff'!D7/12)</f>
        <v>0</v>
      </c>
    </row>
    <row r="109" spans="1:17" x14ac:dyDescent="0.25">
      <c r="A109">
        <v>107</v>
      </c>
      <c r="B109" s="18">
        <f>IF(B108=0,0,MAX(0,B108*(1+'Debt Payoff'!D10/12)-MIN(B108*(1+'Debt Payoff'!D10/12),'Debt Payoff'!E10+'Debt Payoff'!C2)))</f>
        <v>0</v>
      </c>
      <c r="C109" s="18">
        <f>IF(C108=0,0,MAX(0,C108*(1+'Debt Payoff'!D9/12)-MIN(C108*(1+'Debt Payoff'!D9/12),IF(COUNTIF(B108:B108,"&gt;0")=0,'Debt Payoff'!E9+'Debt Payoff'!E10+'Debt Payoff'!C2,'Debt Payoff'!E9))))</f>
        <v>0</v>
      </c>
      <c r="D109" s="18">
        <f>IF(D108=0,0,MAX(0,D108*(1+'Debt Payoff'!D5/12)-MIN(D108*(1+'Debt Payoff'!D5/12),IF(COUNTIF(B108:C108,"&gt;0")=0,'Debt Payoff'!E5+'Debt Payoff'!E10+'Debt Payoff'!E9+'Debt Payoff'!C2,'Debt Payoff'!E5))))</f>
        <v>0</v>
      </c>
      <c r="E109" s="18">
        <f>IF(E108=0,0,MAX(0,E108*(1+'Debt Payoff'!D8/12)-MIN(E108*(1+'Debt Payoff'!D8/12),IF(COUNTIF(B108:D108,"&gt;0")=0,'Debt Payoff'!E8+'Debt Payoff'!E10+'Debt Payoff'!E9+'Debt Payoff'!E5+'Debt Payoff'!C2,'Debt Payoff'!E8))))</f>
        <v>0</v>
      </c>
      <c r="F109" s="18">
        <f>IF(F108=0,0,MAX(0,F108*(1+'Debt Payoff'!D4/12)-MIN(F108*(1+'Debt Payoff'!D4/12),IF(COUNTIF(B108:E108,"&gt;0")=0,'Debt Payoff'!E4+'Debt Payoff'!E10+'Debt Payoff'!E9+'Debt Payoff'!E5+'Debt Payoff'!E8+'Debt Payoff'!C2,'Debt Payoff'!E4))))</f>
        <v>0</v>
      </c>
      <c r="G109" s="18">
        <f>IF(G108=0,0,MAX(0,G108*(1+'Debt Payoff'!D11/12)-MIN(G108*(1+'Debt Payoff'!D11/12),IF(COUNTIF(B108:F108,"&gt;0")=0,'Debt Payoff'!E11+'Debt Payoff'!E10+'Debt Payoff'!E9+'Debt Payoff'!E5+'Debt Payoff'!E8+'Debt Payoff'!E4+'Debt Payoff'!C2,'Debt Payoff'!E11))))</f>
        <v>0</v>
      </c>
      <c r="H109" s="18">
        <f>IF(H108=0,0,MAX(0,H108*(1+'Debt Payoff'!D6/12)-MIN(H108*(1+'Debt Payoff'!D6/12),IF(COUNTIF(B108:G108,"&gt;0")=0,'Debt Payoff'!E6+'Debt Payoff'!E10+'Debt Payoff'!E9+'Debt Payoff'!E5+'Debt Payoff'!E8+'Debt Payoff'!E4+'Debt Payoff'!E11+'Debt Payoff'!C2,'Debt Payoff'!E6))))</f>
        <v>0</v>
      </c>
      <c r="I109" s="18">
        <f>IF(I108=0,0,MAX(0,I108*(1+'Debt Payoff'!D7/12)-MIN(I108*(1+'Debt Payoff'!D7/12),IF(COUNTIF(B108:H108,"&gt;0")=0,'Debt Payoff'!E7+'Debt Payoff'!E10+'Debt Payoff'!E9+'Debt Payoff'!E5+'Debt Payoff'!E8+'Debt Payoff'!E4+'Debt Payoff'!E11+'Debt Payoff'!E6+'Debt Payoff'!C2,'Debt Payoff'!E7))))</f>
        <v>0</v>
      </c>
      <c r="J109" s="18">
        <f>IF(B108=0,0,B108*'Debt Payoff'!D10/12)</f>
        <v>0</v>
      </c>
      <c r="K109" s="18">
        <f>IF(C108=0,0,C108*'Debt Payoff'!D9/12)</f>
        <v>0</v>
      </c>
      <c r="L109" s="18">
        <f>IF(D108=0,0,D108*'Debt Payoff'!D5/12)</f>
        <v>0</v>
      </c>
      <c r="M109" s="18">
        <f>IF(E108=0,0,E108*'Debt Payoff'!D8/12)</f>
        <v>0</v>
      </c>
      <c r="N109" s="18">
        <f>IF(F108=0,0,F108*'Debt Payoff'!D4/12)</f>
        <v>0</v>
      </c>
      <c r="O109" s="18">
        <f>IF(G108=0,0,G108*'Debt Payoff'!D11/12)</f>
        <v>0</v>
      </c>
      <c r="P109" s="18">
        <f>IF(H108=0,0,H108*'Debt Payoff'!D6/12)</f>
        <v>0</v>
      </c>
      <c r="Q109" s="18">
        <f>IF(I108=0,0,I108*'Debt Payoff'!D7/12)</f>
        <v>0</v>
      </c>
    </row>
    <row r="110" spans="1:17" x14ac:dyDescent="0.25">
      <c r="A110">
        <v>108</v>
      </c>
      <c r="B110" s="18">
        <f>IF(B109=0,0,MAX(0,B109*(1+'Debt Payoff'!D10/12)-MIN(B109*(1+'Debt Payoff'!D10/12),'Debt Payoff'!E10+'Debt Payoff'!C2)))</f>
        <v>0</v>
      </c>
      <c r="C110" s="18">
        <f>IF(C109=0,0,MAX(0,C109*(1+'Debt Payoff'!D9/12)-MIN(C109*(1+'Debt Payoff'!D9/12),IF(COUNTIF(B109:B109,"&gt;0")=0,'Debt Payoff'!E9+'Debt Payoff'!E10+'Debt Payoff'!C2,'Debt Payoff'!E9))))</f>
        <v>0</v>
      </c>
      <c r="D110" s="18">
        <f>IF(D109=0,0,MAX(0,D109*(1+'Debt Payoff'!D5/12)-MIN(D109*(1+'Debt Payoff'!D5/12),IF(COUNTIF(B109:C109,"&gt;0")=0,'Debt Payoff'!E5+'Debt Payoff'!E10+'Debt Payoff'!E9+'Debt Payoff'!C2,'Debt Payoff'!E5))))</f>
        <v>0</v>
      </c>
      <c r="E110" s="18">
        <f>IF(E109=0,0,MAX(0,E109*(1+'Debt Payoff'!D8/12)-MIN(E109*(1+'Debt Payoff'!D8/12),IF(COUNTIF(B109:D109,"&gt;0")=0,'Debt Payoff'!E8+'Debt Payoff'!E10+'Debt Payoff'!E9+'Debt Payoff'!E5+'Debt Payoff'!C2,'Debt Payoff'!E8))))</f>
        <v>0</v>
      </c>
      <c r="F110" s="18">
        <f>IF(F109=0,0,MAX(0,F109*(1+'Debt Payoff'!D4/12)-MIN(F109*(1+'Debt Payoff'!D4/12),IF(COUNTIF(B109:E109,"&gt;0")=0,'Debt Payoff'!E4+'Debt Payoff'!E10+'Debt Payoff'!E9+'Debt Payoff'!E5+'Debt Payoff'!E8+'Debt Payoff'!C2,'Debt Payoff'!E4))))</f>
        <v>0</v>
      </c>
      <c r="G110" s="18">
        <f>IF(G109=0,0,MAX(0,G109*(1+'Debt Payoff'!D11/12)-MIN(G109*(1+'Debt Payoff'!D11/12),IF(COUNTIF(B109:F109,"&gt;0")=0,'Debt Payoff'!E11+'Debt Payoff'!E10+'Debt Payoff'!E9+'Debt Payoff'!E5+'Debt Payoff'!E8+'Debt Payoff'!E4+'Debt Payoff'!C2,'Debt Payoff'!E11))))</f>
        <v>0</v>
      </c>
      <c r="H110" s="18">
        <f>IF(H109=0,0,MAX(0,H109*(1+'Debt Payoff'!D6/12)-MIN(H109*(1+'Debt Payoff'!D6/12),IF(COUNTIF(B109:G109,"&gt;0")=0,'Debt Payoff'!E6+'Debt Payoff'!E10+'Debt Payoff'!E9+'Debt Payoff'!E5+'Debt Payoff'!E8+'Debt Payoff'!E4+'Debt Payoff'!E11+'Debt Payoff'!C2,'Debt Payoff'!E6))))</f>
        <v>0</v>
      </c>
      <c r="I110" s="18">
        <f>IF(I109=0,0,MAX(0,I109*(1+'Debt Payoff'!D7/12)-MIN(I109*(1+'Debt Payoff'!D7/12),IF(COUNTIF(B109:H109,"&gt;0")=0,'Debt Payoff'!E7+'Debt Payoff'!E10+'Debt Payoff'!E9+'Debt Payoff'!E5+'Debt Payoff'!E8+'Debt Payoff'!E4+'Debt Payoff'!E11+'Debt Payoff'!E6+'Debt Payoff'!C2,'Debt Payoff'!E7))))</f>
        <v>0</v>
      </c>
      <c r="J110" s="18">
        <f>IF(B109=0,0,B109*'Debt Payoff'!D10/12)</f>
        <v>0</v>
      </c>
      <c r="K110" s="18">
        <f>IF(C109=0,0,C109*'Debt Payoff'!D9/12)</f>
        <v>0</v>
      </c>
      <c r="L110" s="18">
        <f>IF(D109=0,0,D109*'Debt Payoff'!D5/12)</f>
        <v>0</v>
      </c>
      <c r="M110" s="18">
        <f>IF(E109=0,0,E109*'Debt Payoff'!D8/12)</f>
        <v>0</v>
      </c>
      <c r="N110" s="18">
        <f>IF(F109=0,0,F109*'Debt Payoff'!D4/12)</f>
        <v>0</v>
      </c>
      <c r="O110" s="18">
        <f>IF(G109=0,0,G109*'Debt Payoff'!D11/12)</f>
        <v>0</v>
      </c>
      <c r="P110" s="18">
        <f>IF(H109=0,0,H109*'Debt Payoff'!D6/12)</f>
        <v>0</v>
      </c>
      <c r="Q110" s="18">
        <f>IF(I109=0,0,I109*'Debt Payoff'!D7/12)</f>
        <v>0</v>
      </c>
    </row>
    <row r="111" spans="1:17" x14ac:dyDescent="0.25">
      <c r="A111">
        <v>109</v>
      </c>
      <c r="B111" s="18">
        <f>IF(B110=0,0,MAX(0,B110*(1+'Debt Payoff'!D10/12)-MIN(B110*(1+'Debt Payoff'!D10/12),'Debt Payoff'!E10+'Debt Payoff'!C2)))</f>
        <v>0</v>
      </c>
      <c r="C111" s="18">
        <f>IF(C110=0,0,MAX(0,C110*(1+'Debt Payoff'!D9/12)-MIN(C110*(1+'Debt Payoff'!D9/12),IF(COUNTIF(B110:B110,"&gt;0")=0,'Debt Payoff'!E9+'Debt Payoff'!E10+'Debt Payoff'!C2,'Debt Payoff'!E9))))</f>
        <v>0</v>
      </c>
      <c r="D111" s="18">
        <f>IF(D110=0,0,MAX(0,D110*(1+'Debt Payoff'!D5/12)-MIN(D110*(1+'Debt Payoff'!D5/12),IF(COUNTIF(B110:C110,"&gt;0")=0,'Debt Payoff'!E5+'Debt Payoff'!E10+'Debt Payoff'!E9+'Debt Payoff'!C2,'Debt Payoff'!E5))))</f>
        <v>0</v>
      </c>
      <c r="E111" s="18">
        <f>IF(E110=0,0,MAX(0,E110*(1+'Debt Payoff'!D8/12)-MIN(E110*(1+'Debt Payoff'!D8/12),IF(COUNTIF(B110:D110,"&gt;0")=0,'Debt Payoff'!E8+'Debt Payoff'!E10+'Debt Payoff'!E9+'Debt Payoff'!E5+'Debt Payoff'!C2,'Debt Payoff'!E8))))</f>
        <v>0</v>
      </c>
      <c r="F111" s="18">
        <f>IF(F110=0,0,MAX(0,F110*(1+'Debt Payoff'!D4/12)-MIN(F110*(1+'Debt Payoff'!D4/12),IF(COUNTIF(B110:E110,"&gt;0")=0,'Debt Payoff'!E4+'Debt Payoff'!E10+'Debt Payoff'!E9+'Debt Payoff'!E5+'Debt Payoff'!E8+'Debt Payoff'!C2,'Debt Payoff'!E4))))</f>
        <v>0</v>
      </c>
      <c r="G111" s="18">
        <f>IF(G110=0,0,MAX(0,G110*(1+'Debt Payoff'!D11/12)-MIN(G110*(1+'Debt Payoff'!D11/12),IF(COUNTIF(B110:F110,"&gt;0")=0,'Debt Payoff'!E11+'Debt Payoff'!E10+'Debt Payoff'!E9+'Debt Payoff'!E5+'Debt Payoff'!E8+'Debt Payoff'!E4+'Debt Payoff'!C2,'Debt Payoff'!E11))))</f>
        <v>0</v>
      </c>
      <c r="H111" s="18">
        <f>IF(H110=0,0,MAX(0,H110*(1+'Debt Payoff'!D6/12)-MIN(H110*(1+'Debt Payoff'!D6/12),IF(COUNTIF(B110:G110,"&gt;0")=0,'Debt Payoff'!E6+'Debt Payoff'!E10+'Debt Payoff'!E9+'Debt Payoff'!E5+'Debt Payoff'!E8+'Debt Payoff'!E4+'Debt Payoff'!E11+'Debt Payoff'!C2,'Debt Payoff'!E6))))</f>
        <v>0</v>
      </c>
      <c r="I111" s="18">
        <f>IF(I110=0,0,MAX(0,I110*(1+'Debt Payoff'!D7/12)-MIN(I110*(1+'Debt Payoff'!D7/12),IF(COUNTIF(B110:H110,"&gt;0")=0,'Debt Payoff'!E7+'Debt Payoff'!E10+'Debt Payoff'!E9+'Debt Payoff'!E5+'Debt Payoff'!E8+'Debt Payoff'!E4+'Debt Payoff'!E11+'Debt Payoff'!E6+'Debt Payoff'!C2,'Debt Payoff'!E7))))</f>
        <v>0</v>
      </c>
      <c r="J111" s="18">
        <f>IF(B110=0,0,B110*'Debt Payoff'!D10/12)</f>
        <v>0</v>
      </c>
      <c r="K111" s="18">
        <f>IF(C110=0,0,C110*'Debt Payoff'!D9/12)</f>
        <v>0</v>
      </c>
      <c r="L111" s="18">
        <f>IF(D110=0,0,D110*'Debt Payoff'!D5/12)</f>
        <v>0</v>
      </c>
      <c r="M111" s="18">
        <f>IF(E110=0,0,E110*'Debt Payoff'!D8/12)</f>
        <v>0</v>
      </c>
      <c r="N111" s="18">
        <f>IF(F110=0,0,F110*'Debt Payoff'!D4/12)</f>
        <v>0</v>
      </c>
      <c r="O111" s="18">
        <f>IF(G110=0,0,G110*'Debt Payoff'!D11/12)</f>
        <v>0</v>
      </c>
      <c r="P111" s="18">
        <f>IF(H110=0,0,H110*'Debt Payoff'!D6/12)</f>
        <v>0</v>
      </c>
      <c r="Q111" s="18">
        <f>IF(I110=0,0,I110*'Debt Payoff'!D7/12)</f>
        <v>0</v>
      </c>
    </row>
    <row r="112" spans="1:17" x14ac:dyDescent="0.25">
      <c r="A112">
        <v>110</v>
      </c>
      <c r="B112" s="18">
        <f>IF(B111=0,0,MAX(0,B111*(1+'Debt Payoff'!D10/12)-MIN(B111*(1+'Debt Payoff'!D10/12),'Debt Payoff'!E10+'Debt Payoff'!C2)))</f>
        <v>0</v>
      </c>
      <c r="C112" s="18">
        <f>IF(C111=0,0,MAX(0,C111*(1+'Debt Payoff'!D9/12)-MIN(C111*(1+'Debt Payoff'!D9/12),IF(COUNTIF(B111:B111,"&gt;0")=0,'Debt Payoff'!E9+'Debt Payoff'!E10+'Debt Payoff'!C2,'Debt Payoff'!E9))))</f>
        <v>0</v>
      </c>
      <c r="D112" s="18">
        <f>IF(D111=0,0,MAX(0,D111*(1+'Debt Payoff'!D5/12)-MIN(D111*(1+'Debt Payoff'!D5/12),IF(COUNTIF(B111:C111,"&gt;0")=0,'Debt Payoff'!E5+'Debt Payoff'!E10+'Debt Payoff'!E9+'Debt Payoff'!C2,'Debt Payoff'!E5))))</f>
        <v>0</v>
      </c>
      <c r="E112" s="18">
        <f>IF(E111=0,0,MAX(0,E111*(1+'Debt Payoff'!D8/12)-MIN(E111*(1+'Debt Payoff'!D8/12),IF(COUNTIF(B111:D111,"&gt;0")=0,'Debt Payoff'!E8+'Debt Payoff'!E10+'Debt Payoff'!E9+'Debt Payoff'!E5+'Debt Payoff'!C2,'Debt Payoff'!E8))))</f>
        <v>0</v>
      </c>
      <c r="F112" s="18">
        <f>IF(F111=0,0,MAX(0,F111*(1+'Debt Payoff'!D4/12)-MIN(F111*(1+'Debt Payoff'!D4/12),IF(COUNTIF(B111:E111,"&gt;0")=0,'Debt Payoff'!E4+'Debt Payoff'!E10+'Debt Payoff'!E9+'Debt Payoff'!E5+'Debt Payoff'!E8+'Debt Payoff'!C2,'Debt Payoff'!E4))))</f>
        <v>0</v>
      </c>
      <c r="G112" s="18">
        <f>IF(G111=0,0,MAX(0,G111*(1+'Debt Payoff'!D11/12)-MIN(G111*(1+'Debt Payoff'!D11/12),IF(COUNTIF(B111:F111,"&gt;0")=0,'Debt Payoff'!E11+'Debt Payoff'!E10+'Debt Payoff'!E9+'Debt Payoff'!E5+'Debt Payoff'!E8+'Debt Payoff'!E4+'Debt Payoff'!C2,'Debt Payoff'!E11))))</f>
        <v>0</v>
      </c>
      <c r="H112" s="18">
        <f>IF(H111=0,0,MAX(0,H111*(1+'Debt Payoff'!D6/12)-MIN(H111*(1+'Debt Payoff'!D6/12),IF(COUNTIF(B111:G111,"&gt;0")=0,'Debt Payoff'!E6+'Debt Payoff'!E10+'Debt Payoff'!E9+'Debt Payoff'!E5+'Debt Payoff'!E8+'Debt Payoff'!E4+'Debt Payoff'!E11+'Debt Payoff'!C2,'Debt Payoff'!E6))))</f>
        <v>0</v>
      </c>
      <c r="I112" s="18">
        <f>IF(I111=0,0,MAX(0,I111*(1+'Debt Payoff'!D7/12)-MIN(I111*(1+'Debt Payoff'!D7/12),IF(COUNTIF(B111:H111,"&gt;0")=0,'Debt Payoff'!E7+'Debt Payoff'!E10+'Debt Payoff'!E9+'Debt Payoff'!E5+'Debt Payoff'!E8+'Debt Payoff'!E4+'Debt Payoff'!E11+'Debt Payoff'!E6+'Debt Payoff'!C2,'Debt Payoff'!E7))))</f>
        <v>0</v>
      </c>
      <c r="J112" s="18">
        <f>IF(B111=0,0,B111*'Debt Payoff'!D10/12)</f>
        <v>0</v>
      </c>
      <c r="K112" s="18">
        <f>IF(C111=0,0,C111*'Debt Payoff'!D9/12)</f>
        <v>0</v>
      </c>
      <c r="L112" s="18">
        <f>IF(D111=0,0,D111*'Debt Payoff'!D5/12)</f>
        <v>0</v>
      </c>
      <c r="M112" s="18">
        <f>IF(E111=0,0,E111*'Debt Payoff'!D8/12)</f>
        <v>0</v>
      </c>
      <c r="N112" s="18">
        <f>IF(F111=0,0,F111*'Debt Payoff'!D4/12)</f>
        <v>0</v>
      </c>
      <c r="O112" s="18">
        <f>IF(G111=0,0,G111*'Debt Payoff'!D11/12)</f>
        <v>0</v>
      </c>
      <c r="P112" s="18">
        <f>IF(H111=0,0,H111*'Debt Payoff'!D6/12)</f>
        <v>0</v>
      </c>
      <c r="Q112" s="18">
        <f>IF(I111=0,0,I111*'Debt Payoff'!D7/12)</f>
        <v>0</v>
      </c>
    </row>
    <row r="113" spans="1:17" x14ac:dyDescent="0.25">
      <c r="A113">
        <v>111</v>
      </c>
      <c r="B113" s="18">
        <f>IF(B112=0,0,MAX(0,B112*(1+'Debt Payoff'!D10/12)-MIN(B112*(1+'Debt Payoff'!D10/12),'Debt Payoff'!E10+'Debt Payoff'!C2)))</f>
        <v>0</v>
      </c>
      <c r="C113" s="18">
        <f>IF(C112=0,0,MAX(0,C112*(1+'Debt Payoff'!D9/12)-MIN(C112*(1+'Debt Payoff'!D9/12),IF(COUNTIF(B112:B112,"&gt;0")=0,'Debt Payoff'!E9+'Debt Payoff'!E10+'Debt Payoff'!C2,'Debt Payoff'!E9))))</f>
        <v>0</v>
      </c>
      <c r="D113" s="18">
        <f>IF(D112=0,0,MAX(0,D112*(1+'Debt Payoff'!D5/12)-MIN(D112*(1+'Debt Payoff'!D5/12),IF(COUNTIF(B112:C112,"&gt;0")=0,'Debt Payoff'!E5+'Debt Payoff'!E10+'Debt Payoff'!E9+'Debt Payoff'!C2,'Debt Payoff'!E5))))</f>
        <v>0</v>
      </c>
      <c r="E113" s="18">
        <f>IF(E112=0,0,MAX(0,E112*(1+'Debt Payoff'!D8/12)-MIN(E112*(1+'Debt Payoff'!D8/12),IF(COUNTIF(B112:D112,"&gt;0")=0,'Debt Payoff'!E8+'Debt Payoff'!E10+'Debt Payoff'!E9+'Debt Payoff'!E5+'Debt Payoff'!C2,'Debt Payoff'!E8))))</f>
        <v>0</v>
      </c>
      <c r="F113" s="18">
        <f>IF(F112=0,0,MAX(0,F112*(1+'Debt Payoff'!D4/12)-MIN(F112*(1+'Debt Payoff'!D4/12),IF(COUNTIF(B112:E112,"&gt;0")=0,'Debt Payoff'!E4+'Debt Payoff'!E10+'Debt Payoff'!E9+'Debt Payoff'!E5+'Debt Payoff'!E8+'Debt Payoff'!C2,'Debt Payoff'!E4))))</f>
        <v>0</v>
      </c>
      <c r="G113" s="18">
        <f>IF(G112=0,0,MAX(0,G112*(1+'Debt Payoff'!D11/12)-MIN(G112*(1+'Debt Payoff'!D11/12),IF(COUNTIF(B112:F112,"&gt;0")=0,'Debt Payoff'!E11+'Debt Payoff'!E10+'Debt Payoff'!E9+'Debt Payoff'!E5+'Debt Payoff'!E8+'Debt Payoff'!E4+'Debt Payoff'!C2,'Debt Payoff'!E11))))</f>
        <v>0</v>
      </c>
      <c r="H113" s="18">
        <f>IF(H112=0,0,MAX(0,H112*(1+'Debt Payoff'!D6/12)-MIN(H112*(1+'Debt Payoff'!D6/12),IF(COUNTIF(B112:G112,"&gt;0")=0,'Debt Payoff'!E6+'Debt Payoff'!E10+'Debt Payoff'!E9+'Debt Payoff'!E5+'Debt Payoff'!E8+'Debt Payoff'!E4+'Debt Payoff'!E11+'Debt Payoff'!C2,'Debt Payoff'!E6))))</f>
        <v>0</v>
      </c>
      <c r="I113" s="18">
        <f>IF(I112=0,0,MAX(0,I112*(1+'Debt Payoff'!D7/12)-MIN(I112*(1+'Debt Payoff'!D7/12),IF(COUNTIF(B112:H112,"&gt;0")=0,'Debt Payoff'!E7+'Debt Payoff'!E10+'Debt Payoff'!E9+'Debt Payoff'!E5+'Debt Payoff'!E8+'Debt Payoff'!E4+'Debt Payoff'!E11+'Debt Payoff'!E6+'Debt Payoff'!C2,'Debt Payoff'!E7))))</f>
        <v>0</v>
      </c>
      <c r="J113" s="18">
        <f>IF(B112=0,0,B112*'Debt Payoff'!D10/12)</f>
        <v>0</v>
      </c>
      <c r="K113" s="18">
        <f>IF(C112=0,0,C112*'Debt Payoff'!D9/12)</f>
        <v>0</v>
      </c>
      <c r="L113" s="18">
        <f>IF(D112=0,0,D112*'Debt Payoff'!D5/12)</f>
        <v>0</v>
      </c>
      <c r="M113" s="18">
        <f>IF(E112=0,0,E112*'Debt Payoff'!D8/12)</f>
        <v>0</v>
      </c>
      <c r="N113" s="18">
        <f>IF(F112=0,0,F112*'Debt Payoff'!D4/12)</f>
        <v>0</v>
      </c>
      <c r="O113" s="18">
        <f>IF(G112=0,0,G112*'Debt Payoff'!D11/12)</f>
        <v>0</v>
      </c>
      <c r="P113" s="18">
        <f>IF(H112=0,0,H112*'Debt Payoff'!D6/12)</f>
        <v>0</v>
      </c>
      <c r="Q113" s="18">
        <f>IF(I112=0,0,I112*'Debt Payoff'!D7/12)</f>
        <v>0</v>
      </c>
    </row>
    <row r="114" spans="1:17" x14ac:dyDescent="0.25">
      <c r="A114">
        <v>112</v>
      </c>
      <c r="B114" s="18">
        <f>IF(B113=0,0,MAX(0,B113*(1+'Debt Payoff'!D10/12)-MIN(B113*(1+'Debt Payoff'!D10/12),'Debt Payoff'!E10+'Debt Payoff'!C2)))</f>
        <v>0</v>
      </c>
      <c r="C114" s="18">
        <f>IF(C113=0,0,MAX(0,C113*(1+'Debt Payoff'!D9/12)-MIN(C113*(1+'Debt Payoff'!D9/12),IF(COUNTIF(B113:B113,"&gt;0")=0,'Debt Payoff'!E9+'Debt Payoff'!E10+'Debt Payoff'!C2,'Debt Payoff'!E9))))</f>
        <v>0</v>
      </c>
      <c r="D114" s="18">
        <f>IF(D113=0,0,MAX(0,D113*(1+'Debt Payoff'!D5/12)-MIN(D113*(1+'Debt Payoff'!D5/12),IF(COUNTIF(B113:C113,"&gt;0")=0,'Debt Payoff'!E5+'Debt Payoff'!E10+'Debt Payoff'!E9+'Debt Payoff'!C2,'Debt Payoff'!E5))))</f>
        <v>0</v>
      </c>
      <c r="E114" s="18">
        <f>IF(E113=0,0,MAX(0,E113*(1+'Debt Payoff'!D8/12)-MIN(E113*(1+'Debt Payoff'!D8/12),IF(COUNTIF(B113:D113,"&gt;0")=0,'Debt Payoff'!E8+'Debt Payoff'!E10+'Debt Payoff'!E9+'Debt Payoff'!E5+'Debt Payoff'!C2,'Debt Payoff'!E8))))</f>
        <v>0</v>
      </c>
      <c r="F114" s="18">
        <f>IF(F113=0,0,MAX(0,F113*(1+'Debt Payoff'!D4/12)-MIN(F113*(1+'Debt Payoff'!D4/12),IF(COUNTIF(B113:E113,"&gt;0")=0,'Debt Payoff'!E4+'Debt Payoff'!E10+'Debt Payoff'!E9+'Debt Payoff'!E5+'Debt Payoff'!E8+'Debt Payoff'!C2,'Debt Payoff'!E4))))</f>
        <v>0</v>
      </c>
      <c r="G114" s="18">
        <f>IF(G113=0,0,MAX(0,G113*(1+'Debt Payoff'!D11/12)-MIN(G113*(1+'Debt Payoff'!D11/12),IF(COUNTIF(B113:F113,"&gt;0")=0,'Debt Payoff'!E11+'Debt Payoff'!E10+'Debt Payoff'!E9+'Debt Payoff'!E5+'Debt Payoff'!E8+'Debt Payoff'!E4+'Debt Payoff'!C2,'Debt Payoff'!E11))))</f>
        <v>0</v>
      </c>
      <c r="H114" s="18">
        <f>IF(H113=0,0,MAX(0,H113*(1+'Debt Payoff'!D6/12)-MIN(H113*(1+'Debt Payoff'!D6/12),IF(COUNTIF(B113:G113,"&gt;0")=0,'Debt Payoff'!E6+'Debt Payoff'!E10+'Debt Payoff'!E9+'Debt Payoff'!E5+'Debt Payoff'!E8+'Debt Payoff'!E4+'Debt Payoff'!E11+'Debt Payoff'!C2,'Debt Payoff'!E6))))</f>
        <v>0</v>
      </c>
      <c r="I114" s="18">
        <f>IF(I113=0,0,MAX(0,I113*(1+'Debt Payoff'!D7/12)-MIN(I113*(1+'Debt Payoff'!D7/12),IF(COUNTIF(B113:H113,"&gt;0")=0,'Debt Payoff'!E7+'Debt Payoff'!E10+'Debt Payoff'!E9+'Debt Payoff'!E5+'Debt Payoff'!E8+'Debt Payoff'!E4+'Debt Payoff'!E11+'Debt Payoff'!E6+'Debt Payoff'!C2,'Debt Payoff'!E7))))</f>
        <v>0</v>
      </c>
      <c r="J114" s="18">
        <f>IF(B113=0,0,B113*'Debt Payoff'!D10/12)</f>
        <v>0</v>
      </c>
      <c r="K114" s="18">
        <f>IF(C113=0,0,C113*'Debt Payoff'!D9/12)</f>
        <v>0</v>
      </c>
      <c r="L114" s="18">
        <f>IF(D113=0,0,D113*'Debt Payoff'!D5/12)</f>
        <v>0</v>
      </c>
      <c r="M114" s="18">
        <f>IF(E113=0,0,E113*'Debt Payoff'!D8/12)</f>
        <v>0</v>
      </c>
      <c r="N114" s="18">
        <f>IF(F113=0,0,F113*'Debt Payoff'!D4/12)</f>
        <v>0</v>
      </c>
      <c r="O114" s="18">
        <f>IF(G113=0,0,G113*'Debt Payoff'!D11/12)</f>
        <v>0</v>
      </c>
      <c r="P114" s="18">
        <f>IF(H113=0,0,H113*'Debt Payoff'!D6/12)</f>
        <v>0</v>
      </c>
      <c r="Q114" s="18">
        <f>IF(I113=0,0,I113*'Debt Payoff'!D7/12)</f>
        <v>0</v>
      </c>
    </row>
    <row r="115" spans="1:17" x14ac:dyDescent="0.25">
      <c r="A115">
        <v>113</v>
      </c>
      <c r="B115" s="18">
        <f>IF(B114=0,0,MAX(0,B114*(1+'Debt Payoff'!D10/12)-MIN(B114*(1+'Debt Payoff'!D10/12),'Debt Payoff'!E10+'Debt Payoff'!C2)))</f>
        <v>0</v>
      </c>
      <c r="C115" s="18">
        <f>IF(C114=0,0,MAX(0,C114*(1+'Debt Payoff'!D9/12)-MIN(C114*(1+'Debt Payoff'!D9/12),IF(COUNTIF(B114:B114,"&gt;0")=0,'Debt Payoff'!E9+'Debt Payoff'!E10+'Debt Payoff'!C2,'Debt Payoff'!E9))))</f>
        <v>0</v>
      </c>
      <c r="D115" s="18">
        <f>IF(D114=0,0,MAX(0,D114*(1+'Debt Payoff'!D5/12)-MIN(D114*(1+'Debt Payoff'!D5/12),IF(COUNTIF(B114:C114,"&gt;0")=0,'Debt Payoff'!E5+'Debt Payoff'!E10+'Debt Payoff'!E9+'Debt Payoff'!C2,'Debt Payoff'!E5))))</f>
        <v>0</v>
      </c>
      <c r="E115" s="18">
        <f>IF(E114=0,0,MAX(0,E114*(1+'Debt Payoff'!D8/12)-MIN(E114*(1+'Debt Payoff'!D8/12),IF(COUNTIF(B114:D114,"&gt;0")=0,'Debt Payoff'!E8+'Debt Payoff'!E10+'Debt Payoff'!E9+'Debt Payoff'!E5+'Debt Payoff'!C2,'Debt Payoff'!E8))))</f>
        <v>0</v>
      </c>
      <c r="F115" s="18">
        <f>IF(F114=0,0,MAX(0,F114*(1+'Debt Payoff'!D4/12)-MIN(F114*(1+'Debt Payoff'!D4/12),IF(COUNTIF(B114:E114,"&gt;0")=0,'Debt Payoff'!E4+'Debt Payoff'!E10+'Debt Payoff'!E9+'Debt Payoff'!E5+'Debt Payoff'!E8+'Debt Payoff'!C2,'Debt Payoff'!E4))))</f>
        <v>0</v>
      </c>
      <c r="G115" s="18">
        <f>IF(G114=0,0,MAX(0,G114*(1+'Debt Payoff'!D11/12)-MIN(G114*(1+'Debt Payoff'!D11/12),IF(COUNTIF(B114:F114,"&gt;0")=0,'Debt Payoff'!E11+'Debt Payoff'!E10+'Debt Payoff'!E9+'Debt Payoff'!E5+'Debt Payoff'!E8+'Debt Payoff'!E4+'Debt Payoff'!C2,'Debt Payoff'!E11))))</f>
        <v>0</v>
      </c>
      <c r="H115" s="18">
        <f>IF(H114=0,0,MAX(0,H114*(1+'Debt Payoff'!D6/12)-MIN(H114*(1+'Debt Payoff'!D6/12),IF(COUNTIF(B114:G114,"&gt;0")=0,'Debt Payoff'!E6+'Debt Payoff'!E10+'Debt Payoff'!E9+'Debt Payoff'!E5+'Debt Payoff'!E8+'Debt Payoff'!E4+'Debt Payoff'!E11+'Debt Payoff'!C2,'Debt Payoff'!E6))))</f>
        <v>0</v>
      </c>
      <c r="I115" s="18">
        <f>IF(I114=0,0,MAX(0,I114*(1+'Debt Payoff'!D7/12)-MIN(I114*(1+'Debt Payoff'!D7/12),IF(COUNTIF(B114:H114,"&gt;0")=0,'Debt Payoff'!E7+'Debt Payoff'!E10+'Debt Payoff'!E9+'Debt Payoff'!E5+'Debt Payoff'!E8+'Debt Payoff'!E4+'Debt Payoff'!E11+'Debt Payoff'!E6+'Debt Payoff'!C2,'Debt Payoff'!E7))))</f>
        <v>0</v>
      </c>
      <c r="J115" s="18">
        <f>IF(B114=0,0,B114*'Debt Payoff'!D10/12)</f>
        <v>0</v>
      </c>
      <c r="K115" s="18">
        <f>IF(C114=0,0,C114*'Debt Payoff'!D9/12)</f>
        <v>0</v>
      </c>
      <c r="L115" s="18">
        <f>IF(D114=0,0,D114*'Debt Payoff'!D5/12)</f>
        <v>0</v>
      </c>
      <c r="M115" s="18">
        <f>IF(E114=0,0,E114*'Debt Payoff'!D8/12)</f>
        <v>0</v>
      </c>
      <c r="N115" s="18">
        <f>IF(F114=0,0,F114*'Debt Payoff'!D4/12)</f>
        <v>0</v>
      </c>
      <c r="O115" s="18">
        <f>IF(G114=0,0,G114*'Debt Payoff'!D11/12)</f>
        <v>0</v>
      </c>
      <c r="P115" s="18">
        <f>IF(H114=0,0,H114*'Debt Payoff'!D6/12)</f>
        <v>0</v>
      </c>
      <c r="Q115" s="18">
        <f>IF(I114=0,0,I114*'Debt Payoff'!D7/12)</f>
        <v>0</v>
      </c>
    </row>
    <row r="116" spans="1:17" x14ac:dyDescent="0.25">
      <c r="A116">
        <v>114</v>
      </c>
      <c r="B116" s="18">
        <f>IF(B115=0,0,MAX(0,B115*(1+'Debt Payoff'!D10/12)-MIN(B115*(1+'Debt Payoff'!D10/12),'Debt Payoff'!E10+'Debt Payoff'!C2)))</f>
        <v>0</v>
      </c>
      <c r="C116" s="18">
        <f>IF(C115=0,0,MAX(0,C115*(1+'Debt Payoff'!D9/12)-MIN(C115*(1+'Debt Payoff'!D9/12),IF(COUNTIF(B115:B115,"&gt;0")=0,'Debt Payoff'!E9+'Debt Payoff'!E10+'Debt Payoff'!C2,'Debt Payoff'!E9))))</f>
        <v>0</v>
      </c>
      <c r="D116" s="18">
        <f>IF(D115=0,0,MAX(0,D115*(1+'Debt Payoff'!D5/12)-MIN(D115*(1+'Debt Payoff'!D5/12),IF(COUNTIF(B115:C115,"&gt;0")=0,'Debt Payoff'!E5+'Debt Payoff'!E10+'Debt Payoff'!E9+'Debt Payoff'!C2,'Debt Payoff'!E5))))</f>
        <v>0</v>
      </c>
      <c r="E116" s="18">
        <f>IF(E115=0,0,MAX(0,E115*(1+'Debt Payoff'!D8/12)-MIN(E115*(1+'Debt Payoff'!D8/12),IF(COUNTIF(B115:D115,"&gt;0")=0,'Debt Payoff'!E8+'Debt Payoff'!E10+'Debt Payoff'!E9+'Debt Payoff'!E5+'Debt Payoff'!C2,'Debt Payoff'!E8))))</f>
        <v>0</v>
      </c>
      <c r="F116" s="18">
        <f>IF(F115=0,0,MAX(0,F115*(1+'Debt Payoff'!D4/12)-MIN(F115*(1+'Debt Payoff'!D4/12),IF(COUNTIF(B115:E115,"&gt;0")=0,'Debt Payoff'!E4+'Debt Payoff'!E10+'Debt Payoff'!E9+'Debt Payoff'!E5+'Debt Payoff'!E8+'Debt Payoff'!C2,'Debt Payoff'!E4))))</f>
        <v>0</v>
      </c>
      <c r="G116" s="18">
        <f>IF(G115=0,0,MAX(0,G115*(1+'Debt Payoff'!D11/12)-MIN(G115*(1+'Debt Payoff'!D11/12),IF(COUNTIF(B115:F115,"&gt;0")=0,'Debt Payoff'!E11+'Debt Payoff'!E10+'Debt Payoff'!E9+'Debt Payoff'!E5+'Debt Payoff'!E8+'Debt Payoff'!E4+'Debt Payoff'!C2,'Debt Payoff'!E11))))</f>
        <v>0</v>
      </c>
      <c r="H116" s="18">
        <f>IF(H115=0,0,MAX(0,H115*(1+'Debt Payoff'!D6/12)-MIN(H115*(1+'Debt Payoff'!D6/12),IF(COUNTIF(B115:G115,"&gt;0")=0,'Debt Payoff'!E6+'Debt Payoff'!E10+'Debt Payoff'!E9+'Debt Payoff'!E5+'Debt Payoff'!E8+'Debt Payoff'!E4+'Debt Payoff'!E11+'Debt Payoff'!C2,'Debt Payoff'!E6))))</f>
        <v>0</v>
      </c>
      <c r="I116" s="18">
        <f>IF(I115=0,0,MAX(0,I115*(1+'Debt Payoff'!D7/12)-MIN(I115*(1+'Debt Payoff'!D7/12),IF(COUNTIF(B115:H115,"&gt;0")=0,'Debt Payoff'!E7+'Debt Payoff'!E10+'Debt Payoff'!E9+'Debt Payoff'!E5+'Debt Payoff'!E8+'Debt Payoff'!E4+'Debt Payoff'!E11+'Debt Payoff'!E6+'Debt Payoff'!C2,'Debt Payoff'!E7))))</f>
        <v>0</v>
      </c>
      <c r="J116" s="18">
        <f>IF(B115=0,0,B115*'Debt Payoff'!D10/12)</f>
        <v>0</v>
      </c>
      <c r="K116" s="18">
        <f>IF(C115=0,0,C115*'Debt Payoff'!D9/12)</f>
        <v>0</v>
      </c>
      <c r="L116" s="18">
        <f>IF(D115=0,0,D115*'Debt Payoff'!D5/12)</f>
        <v>0</v>
      </c>
      <c r="M116" s="18">
        <f>IF(E115=0,0,E115*'Debt Payoff'!D8/12)</f>
        <v>0</v>
      </c>
      <c r="N116" s="18">
        <f>IF(F115=0,0,F115*'Debt Payoff'!D4/12)</f>
        <v>0</v>
      </c>
      <c r="O116" s="18">
        <f>IF(G115=0,0,G115*'Debt Payoff'!D11/12)</f>
        <v>0</v>
      </c>
      <c r="P116" s="18">
        <f>IF(H115=0,0,H115*'Debt Payoff'!D6/12)</f>
        <v>0</v>
      </c>
      <c r="Q116" s="18">
        <f>IF(I115=0,0,I115*'Debt Payoff'!D7/12)</f>
        <v>0</v>
      </c>
    </row>
    <row r="117" spans="1:17" x14ac:dyDescent="0.25">
      <c r="A117">
        <v>115</v>
      </c>
      <c r="B117" s="18">
        <f>IF(B116=0,0,MAX(0,B116*(1+'Debt Payoff'!D10/12)-MIN(B116*(1+'Debt Payoff'!D10/12),'Debt Payoff'!E10+'Debt Payoff'!C2)))</f>
        <v>0</v>
      </c>
      <c r="C117" s="18">
        <f>IF(C116=0,0,MAX(0,C116*(1+'Debt Payoff'!D9/12)-MIN(C116*(1+'Debt Payoff'!D9/12),IF(COUNTIF(B116:B116,"&gt;0")=0,'Debt Payoff'!E9+'Debt Payoff'!E10+'Debt Payoff'!C2,'Debt Payoff'!E9))))</f>
        <v>0</v>
      </c>
      <c r="D117" s="18">
        <f>IF(D116=0,0,MAX(0,D116*(1+'Debt Payoff'!D5/12)-MIN(D116*(1+'Debt Payoff'!D5/12),IF(COUNTIF(B116:C116,"&gt;0")=0,'Debt Payoff'!E5+'Debt Payoff'!E10+'Debt Payoff'!E9+'Debt Payoff'!C2,'Debt Payoff'!E5))))</f>
        <v>0</v>
      </c>
      <c r="E117" s="18">
        <f>IF(E116=0,0,MAX(0,E116*(1+'Debt Payoff'!D8/12)-MIN(E116*(1+'Debt Payoff'!D8/12),IF(COUNTIF(B116:D116,"&gt;0")=0,'Debt Payoff'!E8+'Debt Payoff'!E10+'Debt Payoff'!E9+'Debt Payoff'!E5+'Debt Payoff'!C2,'Debt Payoff'!E8))))</f>
        <v>0</v>
      </c>
      <c r="F117" s="18">
        <f>IF(F116=0,0,MAX(0,F116*(1+'Debt Payoff'!D4/12)-MIN(F116*(1+'Debt Payoff'!D4/12),IF(COUNTIF(B116:E116,"&gt;0")=0,'Debt Payoff'!E4+'Debt Payoff'!E10+'Debt Payoff'!E9+'Debt Payoff'!E5+'Debt Payoff'!E8+'Debt Payoff'!C2,'Debt Payoff'!E4))))</f>
        <v>0</v>
      </c>
      <c r="G117" s="18">
        <f>IF(G116=0,0,MAX(0,G116*(1+'Debt Payoff'!D11/12)-MIN(G116*(1+'Debt Payoff'!D11/12),IF(COUNTIF(B116:F116,"&gt;0")=0,'Debt Payoff'!E11+'Debt Payoff'!E10+'Debt Payoff'!E9+'Debt Payoff'!E5+'Debt Payoff'!E8+'Debt Payoff'!E4+'Debt Payoff'!C2,'Debt Payoff'!E11))))</f>
        <v>0</v>
      </c>
      <c r="H117" s="18">
        <f>IF(H116=0,0,MAX(0,H116*(1+'Debt Payoff'!D6/12)-MIN(H116*(1+'Debt Payoff'!D6/12),IF(COUNTIF(B116:G116,"&gt;0")=0,'Debt Payoff'!E6+'Debt Payoff'!E10+'Debt Payoff'!E9+'Debt Payoff'!E5+'Debt Payoff'!E8+'Debt Payoff'!E4+'Debt Payoff'!E11+'Debt Payoff'!C2,'Debt Payoff'!E6))))</f>
        <v>0</v>
      </c>
      <c r="I117" s="18">
        <f>IF(I116=0,0,MAX(0,I116*(1+'Debt Payoff'!D7/12)-MIN(I116*(1+'Debt Payoff'!D7/12),IF(COUNTIF(B116:H116,"&gt;0")=0,'Debt Payoff'!E7+'Debt Payoff'!E10+'Debt Payoff'!E9+'Debt Payoff'!E5+'Debt Payoff'!E8+'Debt Payoff'!E4+'Debt Payoff'!E11+'Debt Payoff'!E6+'Debt Payoff'!C2,'Debt Payoff'!E7))))</f>
        <v>0</v>
      </c>
      <c r="J117" s="18">
        <f>IF(B116=0,0,B116*'Debt Payoff'!D10/12)</f>
        <v>0</v>
      </c>
      <c r="K117" s="18">
        <f>IF(C116=0,0,C116*'Debt Payoff'!D9/12)</f>
        <v>0</v>
      </c>
      <c r="L117" s="18">
        <f>IF(D116=0,0,D116*'Debt Payoff'!D5/12)</f>
        <v>0</v>
      </c>
      <c r="M117" s="18">
        <f>IF(E116=0,0,E116*'Debt Payoff'!D8/12)</f>
        <v>0</v>
      </c>
      <c r="N117" s="18">
        <f>IF(F116=0,0,F116*'Debt Payoff'!D4/12)</f>
        <v>0</v>
      </c>
      <c r="O117" s="18">
        <f>IF(G116=0,0,G116*'Debt Payoff'!D11/12)</f>
        <v>0</v>
      </c>
      <c r="P117" s="18">
        <f>IF(H116=0,0,H116*'Debt Payoff'!D6/12)</f>
        <v>0</v>
      </c>
      <c r="Q117" s="18">
        <f>IF(I116=0,0,I116*'Debt Payoff'!D7/12)</f>
        <v>0</v>
      </c>
    </row>
    <row r="118" spans="1:17" x14ac:dyDescent="0.25">
      <c r="A118">
        <v>116</v>
      </c>
      <c r="B118" s="18">
        <f>IF(B117=0,0,MAX(0,B117*(1+'Debt Payoff'!D10/12)-MIN(B117*(1+'Debt Payoff'!D10/12),'Debt Payoff'!E10+'Debt Payoff'!C2)))</f>
        <v>0</v>
      </c>
      <c r="C118" s="18">
        <f>IF(C117=0,0,MAX(0,C117*(1+'Debt Payoff'!D9/12)-MIN(C117*(1+'Debt Payoff'!D9/12),IF(COUNTIF(B117:B117,"&gt;0")=0,'Debt Payoff'!E9+'Debt Payoff'!E10+'Debt Payoff'!C2,'Debt Payoff'!E9))))</f>
        <v>0</v>
      </c>
      <c r="D118" s="18">
        <f>IF(D117=0,0,MAX(0,D117*(1+'Debt Payoff'!D5/12)-MIN(D117*(1+'Debt Payoff'!D5/12),IF(COUNTIF(B117:C117,"&gt;0")=0,'Debt Payoff'!E5+'Debt Payoff'!E10+'Debt Payoff'!E9+'Debt Payoff'!C2,'Debt Payoff'!E5))))</f>
        <v>0</v>
      </c>
      <c r="E118" s="18">
        <f>IF(E117=0,0,MAX(0,E117*(1+'Debt Payoff'!D8/12)-MIN(E117*(1+'Debt Payoff'!D8/12),IF(COUNTIF(B117:D117,"&gt;0")=0,'Debt Payoff'!E8+'Debt Payoff'!E10+'Debt Payoff'!E9+'Debt Payoff'!E5+'Debt Payoff'!C2,'Debt Payoff'!E8))))</f>
        <v>0</v>
      </c>
      <c r="F118" s="18">
        <f>IF(F117=0,0,MAX(0,F117*(1+'Debt Payoff'!D4/12)-MIN(F117*(1+'Debt Payoff'!D4/12),IF(COUNTIF(B117:E117,"&gt;0")=0,'Debt Payoff'!E4+'Debt Payoff'!E10+'Debt Payoff'!E9+'Debt Payoff'!E5+'Debt Payoff'!E8+'Debt Payoff'!C2,'Debt Payoff'!E4))))</f>
        <v>0</v>
      </c>
      <c r="G118" s="18">
        <f>IF(G117=0,0,MAX(0,G117*(1+'Debt Payoff'!D11/12)-MIN(G117*(1+'Debt Payoff'!D11/12),IF(COUNTIF(B117:F117,"&gt;0")=0,'Debt Payoff'!E11+'Debt Payoff'!E10+'Debt Payoff'!E9+'Debt Payoff'!E5+'Debt Payoff'!E8+'Debt Payoff'!E4+'Debt Payoff'!C2,'Debt Payoff'!E11))))</f>
        <v>0</v>
      </c>
      <c r="H118" s="18">
        <f>IF(H117=0,0,MAX(0,H117*(1+'Debt Payoff'!D6/12)-MIN(H117*(1+'Debt Payoff'!D6/12),IF(COUNTIF(B117:G117,"&gt;0")=0,'Debt Payoff'!E6+'Debt Payoff'!E10+'Debt Payoff'!E9+'Debt Payoff'!E5+'Debt Payoff'!E8+'Debt Payoff'!E4+'Debt Payoff'!E11+'Debt Payoff'!C2,'Debt Payoff'!E6))))</f>
        <v>0</v>
      </c>
      <c r="I118" s="18">
        <f>IF(I117=0,0,MAX(0,I117*(1+'Debt Payoff'!D7/12)-MIN(I117*(1+'Debt Payoff'!D7/12),IF(COUNTIF(B117:H117,"&gt;0")=0,'Debt Payoff'!E7+'Debt Payoff'!E10+'Debt Payoff'!E9+'Debt Payoff'!E5+'Debt Payoff'!E8+'Debt Payoff'!E4+'Debt Payoff'!E11+'Debt Payoff'!E6+'Debt Payoff'!C2,'Debt Payoff'!E7))))</f>
        <v>0</v>
      </c>
      <c r="J118" s="18">
        <f>IF(B117=0,0,B117*'Debt Payoff'!D10/12)</f>
        <v>0</v>
      </c>
      <c r="K118" s="18">
        <f>IF(C117=0,0,C117*'Debt Payoff'!D9/12)</f>
        <v>0</v>
      </c>
      <c r="L118" s="18">
        <f>IF(D117=0,0,D117*'Debt Payoff'!D5/12)</f>
        <v>0</v>
      </c>
      <c r="M118" s="18">
        <f>IF(E117=0,0,E117*'Debt Payoff'!D8/12)</f>
        <v>0</v>
      </c>
      <c r="N118" s="18">
        <f>IF(F117=0,0,F117*'Debt Payoff'!D4/12)</f>
        <v>0</v>
      </c>
      <c r="O118" s="18">
        <f>IF(G117=0,0,G117*'Debt Payoff'!D11/12)</f>
        <v>0</v>
      </c>
      <c r="P118" s="18">
        <f>IF(H117=0,0,H117*'Debt Payoff'!D6/12)</f>
        <v>0</v>
      </c>
      <c r="Q118" s="18">
        <f>IF(I117=0,0,I117*'Debt Payoff'!D7/12)</f>
        <v>0</v>
      </c>
    </row>
    <row r="119" spans="1:17" x14ac:dyDescent="0.25">
      <c r="A119">
        <v>117</v>
      </c>
      <c r="B119" s="18">
        <f>IF(B118=0,0,MAX(0,B118*(1+'Debt Payoff'!D10/12)-MIN(B118*(1+'Debt Payoff'!D10/12),'Debt Payoff'!E10+'Debt Payoff'!C2)))</f>
        <v>0</v>
      </c>
      <c r="C119" s="18">
        <f>IF(C118=0,0,MAX(0,C118*(1+'Debt Payoff'!D9/12)-MIN(C118*(1+'Debt Payoff'!D9/12),IF(COUNTIF(B118:B118,"&gt;0")=0,'Debt Payoff'!E9+'Debt Payoff'!E10+'Debt Payoff'!C2,'Debt Payoff'!E9))))</f>
        <v>0</v>
      </c>
      <c r="D119" s="18">
        <f>IF(D118=0,0,MAX(0,D118*(1+'Debt Payoff'!D5/12)-MIN(D118*(1+'Debt Payoff'!D5/12),IF(COUNTIF(B118:C118,"&gt;0")=0,'Debt Payoff'!E5+'Debt Payoff'!E10+'Debt Payoff'!E9+'Debt Payoff'!C2,'Debt Payoff'!E5))))</f>
        <v>0</v>
      </c>
      <c r="E119" s="18">
        <f>IF(E118=0,0,MAX(0,E118*(1+'Debt Payoff'!D8/12)-MIN(E118*(1+'Debt Payoff'!D8/12),IF(COUNTIF(B118:D118,"&gt;0")=0,'Debt Payoff'!E8+'Debt Payoff'!E10+'Debt Payoff'!E9+'Debt Payoff'!E5+'Debt Payoff'!C2,'Debt Payoff'!E8))))</f>
        <v>0</v>
      </c>
      <c r="F119" s="18">
        <f>IF(F118=0,0,MAX(0,F118*(1+'Debt Payoff'!D4/12)-MIN(F118*(1+'Debt Payoff'!D4/12),IF(COUNTIF(B118:E118,"&gt;0")=0,'Debt Payoff'!E4+'Debt Payoff'!E10+'Debt Payoff'!E9+'Debt Payoff'!E5+'Debt Payoff'!E8+'Debt Payoff'!C2,'Debt Payoff'!E4))))</f>
        <v>0</v>
      </c>
      <c r="G119" s="18">
        <f>IF(G118=0,0,MAX(0,G118*(1+'Debt Payoff'!D11/12)-MIN(G118*(1+'Debt Payoff'!D11/12),IF(COUNTIF(B118:F118,"&gt;0")=0,'Debt Payoff'!E11+'Debt Payoff'!E10+'Debt Payoff'!E9+'Debt Payoff'!E5+'Debt Payoff'!E8+'Debt Payoff'!E4+'Debt Payoff'!C2,'Debt Payoff'!E11))))</f>
        <v>0</v>
      </c>
      <c r="H119" s="18">
        <f>IF(H118=0,0,MAX(0,H118*(1+'Debt Payoff'!D6/12)-MIN(H118*(1+'Debt Payoff'!D6/12),IF(COUNTIF(B118:G118,"&gt;0")=0,'Debt Payoff'!E6+'Debt Payoff'!E10+'Debt Payoff'!E9+'Debt Payoff'!E5+'Debt Payoff'!E8+'Debt Payoff'!E4+'Debt Payoff'!E11+'Debt Payoff'!C2,'Debt Payoff'!E6))))</f>
        <v>0</v>
      </c>
      <c r="I119" s="18">
        <f>IF(I118=0,0,MAX(0,I118*(1+'Debt Payoff'!D7/12)-MIN(I118*(1+'Debt Payoff'!D7/12),IF(COUNTIF(B118:H118,"&gt;0")=0,'Debt Payoff'!E7+'Debt Payoff'!E10+'Debt Payoff'!E9+'Debt Payoff'!E5+'Debt Payoff'!E8+'Debt Payoff'!E4+'Debt Payoff'!E11+'Debt Payoff'!E6+'Debt Payoff'!C2,'Debt Payoff'!E7))))</f>
        <v>0</v>
      </c>
      <c r="J119" s="18">
        <f>IF(B118=0,0,B118*'Debt Payoff'!D10/12)</f>
        <v>0</v>
      </c>
      <c r="K119" s="18">
        <f>IF(C118=0,0,C118*'Debt Payoff'!D9/12)</f>
        <v>0</v>
      </c>
      <c r="L119" s="18">
        <f>IF(D118=0,0,D118*'Debt Payoff'!D5/12)</f>
        <v>0</v>
      </c>
      <c r="M119" s="18">
        <f>IF(E118=0,0,E118*'Debt Payoff'!D8/12)</f>
        <v>0</v>
      </c>
      <c r="N119" s="18">
        <f>IF(F118=0,0,F118*'Debt Payoff'!D4/12)</f>
        <v>0</v>
      </c>
      <c r="O119" s="18">
        <f>IF(G118=0,0,G118*'Debt Payoff'!D11/12)</f>
        <v>0</v>
      </c>
      <c r="P119" s="18">
        <f>IF(H118=0,0,H118*'Debt Payoff'!D6/12)</f>
        <v>0</v>
      </c>
      <c r="Q119" s="18">
        <f>IF(I118=0,0,I118*'Debt Payoff'!D7/12)</f>
        <v>0</v>
      </c>
    </row>
    <row r="120" spans="1:17" x14ac:dyDescent="0.25">
      <c r="A120">
        <v>118</v>
      </c>
      <c r="B120" s="18">
        <f>IF(B119=0,0,MAX(0,B119*(1+'Debt Payoff'!D10/12)-MIN(B119*(1+'Debt Payoff'!D10/12),'Debt Payoff'!E10+'Debt Payoff'!C2)))</f>
        <v>0</v>
      </c>
      <c r="C120" s="18">
        <f>IF(C119=0,0,MAX(0,C119*(1+'Debt Payoff'!D9/12)-MIN(C119*(1+'Debt Payoff'!D9/12),IF(COUNTIF(B119:B119,"&gt;0")=0,'Debt Payoff'!E9+'Debt Payoff'!E10+'Debt Payoff'!C2,'Debt Payoff'!E9))))</f>
        <v>0</v>
      </c>
      <c r="D120" s="18">
        <f>IF(D119=0,0,MAX(0,D119*(1+'Debt Payoff'!D5/12)-MIN(D119*(1+'Debt Payoff'!D5/12),IF(COUNTIF(B119:C119,"&gt;0")=0,'Debt Payoff'!E5+'Debt Payoff'!E10+'Debt Payoff'!E9+'Debt Payoff'!C2,'Debt Payoff'!E5))))</f>
        <v>0</v>
      </c>
      <c r="E120" s="18">
        <f>IF(E119=0,0,MAX(0,E119*(1+'Debt Payoff'!D8/12)-MIN(E119*(1+'Debt Payoff'!D8/12),IF(COUNTIF(B119:D119,"&gt;0")=0,'Debt Payoff'!E8+'Debt Payoff'!E10+'Debt Payoff'!E9+'Debt Payoff'!E5+'Debt Payoff'!C2,'Debt Payoff'!E8))))</f>
        <v>0</v>
      </c>
      <c r="F120" s="18">
        <f>IF(F119=0,0,MAX(0,F119*(1+'Debt Payoff'!D4/12)-MIN(F119*(1+'Debt Payoff'!D4/12),IF(COUNTIF(B119:E119,"&gt;0")=0,'Debt Payoff'!E4+'Debt Payoff'!E10+'Debt Payoff'!E9+'Debt Payoff'!E5+'Debt Payoff'!E8+'Debt Payoff'!C2,'Debt Payoff'!E4))))</f>
        <v>0</v>
      </c>
      <c r="G120" s="18">
        <f>IF(G119=0,0,MAX(0,G119*(1+'Debt Payoff'!D11/12)-MIN(G119*(1+'Debt Payoff'!D11/12),IF(COUNTIF(B119:F119,"&gt;0")=0,'Debt Payoff'!E11+'Debt Payoff'!E10+'Debt Payoff'!E9+'Debt Payoff'!E5+'Debt Payoff'!E8+'Debt Payoff'!E4+'Debt Payoff'!C2,'Debt Payoff'!E11))))</f>
        <v>0</v>
      </c>
      <c r="H120" s="18">
        <f>IF(H119=0,0,MAX(0,H119*(1+'Debt Payoff'!D6/12)-MIN(H119*(1+'Debt Payoff'!D6/12),IF(COUNTIF(B119:G119,"&gt;0")=0,'Debt Payoff'!E6+'Debt Payoff'!E10+'Debt Payoff'!E9+'Debt Payoff'!E5+'Debt Payoff'!E8+'Debt Payoff'!E4+'Debt Payoff'!E11+'Debt Payoff'!C2,'Debt Payoff'!E6))))</f>
        <v>0</v>
      </c>
      <c r="I120" s="18">
        <f>IF(I119=0,0,MAX(0,I119*(1+'Debt Payoff'!D7/12)-MIN(I119*(1+'Debt Payoff'!D7/12),IF(COUNTIF(B119:H119,"&gt;0")=0,'Debt Payoff'!E7+'Debt Payoff'!E10+'Debt Payoff'!E9+'Debt Payoff'!E5+'Debt Payoff'!E8+'Debt Payoff'!E4+'Debt Payoff'!E11+'Debt Payoff'!E6+'Debt Payoff'!C2,'Debt Payoff'!E7))))</f>
        <v>0</v>
      </c>
      <c r="J120" s="18">
        <f>IF(B119=0,0,B119*'Debt Payoff'!D10/12)</f>
        <v>0</v>
      </c>
      <c r="K120" s="18">
        <f>IF(C119=0,0,C119*'Debt Payoff'!D9/12)</f>
        <v>0</v>
      </c>
      <c r="L120" s="18">
        <f>IF(D119=0,0,D119*'Debt Payoff'!D5/12)</f>
        <v>0</v>
      </c>
      <c r="M120" s="18">
        <f>IF(E119=0,0,E119*'Debt Payoff'!D8/12)</f>
        <v>0</v>
      </c>
      <c r="N120" s="18">
        <f>IF(F119=0,0,F119*'Debt Payoff'!D4/12)</f>
        <v>0</v>
      </c>
      <c r="O120" s="18">
        <f>IF(G119=0,0,G119*'Debt Payoff'!D11/12)</f>
        <v>0</v>
      </c>
      <c r="P120" s="18">
        <f>IF(H119=0,0,H119*'Debt Payoff'!D6/12)</f>
        <v>0</v>
      </c>
      <c r="Q120" s="18">
        <f>IF(I119=0,0,I119*'Debt Payoff'!D7/12)</f>
        <v>0</v>
      </c>
    </row>
    <row r="121" spans="1:17" x14ac:dyDescent="0.25">
      <c r="A121">
        <v>119</v>
      </c>
      <c r="B121" s="18">
        <f>IF(B120=0,0,MAX(0,B120*(1+'Debt Payoff'!D10/12)-MIN(B120*(1+'Debt Payoff'!D10/12),'Debt Payoff'!E10+'Debt Payoff'!C2)))</f>
        <v>0</v>
      </c>
      <c r="C121" s="18">
        <f>IF(C120=0,0,MAX(0,C120*(1+'Debt Payoff'!D9/12)-MIN(C120*(1+'Debt Payoff'!D9/12),IF(COUNTIF(B120:B120,"&gt;0")=0,'Debt Payoff'!E9+'Debt Payoff'!E10+'Debt Payoff'!C2,'Debt Payoff'!E9))))</f>
        <v>0</v>
      </c>
      <c r="D121" s="18">
        <f>IF(D120=0,0,MAX(0,D120*(1+'Debt Payoff'!D5/12)-MIN(D120*(1+'Debt Payoff'!D5/12),IF(COUNTIF(B120:C120,"&gt;0")=0,'Debt Payoff'!E5+'Debt Payoff'!E10+'Debt Payoff'!E9+'Debt Payoff'!C2,'Debt Payoff'!E5))))</f>
        <v>0</v>
      </c>
      <c r="E121" s="18">
        <f>IF(E120=0,0,MAX(0,E120*(1+'Debt Payoff'!D8/12)-MIN(E120*(1+'Debt Payoff'!D8/12),IF(COUNTIF(B120:D120,"&gt;0")=0,'Debt Payoff'!E8+'Debt Payoff'!E10+'Debt Payoff'!E9+'Debt Payoff'!E5+'Debt Payoff'!C2,'Debt Payoff'!E8))))</f>
        <v>0</v>
      </c>
      <c r="F121" s="18">
        <f>IF(F120=0,0,MAX(0,F120*(1+'Debt Payoff'!D4/12)-MIN(F120*(1+'Debt Payoff'!D4/12),IF(COUNTIF(B120:E120,"&gt;0")=0,'Debt Payoff'!E4+'Debt Payoff'!E10+'Debt Payoff'!E9+'Debt Payoff'!E5+'Debt Payoff'!E8+'Debt Payoff'!C2,'Debt Payoff'!E4))))</f>
        <v>0</v>
      </c>
      <c r="G121" s="18">
        <f>IF(G120=0,0,MAX(0,G120*(1+'Debt Payoff'!D11/12)-MIN(G120*(1+'Debt Payoff'!D11/12),IF(COUNTIF(B120:F120,"&gt;0")=0,'Debt Payoff'!E11+'Debt Payoff'!E10+'Debt Payoff'!E9+'Debt Payoff'!E5+'Debt Payoff'!E8+'Debt Payoff'!E4+'Debt Payoff'!C2,'Debt Payoff'!E11))))</f>
        <v>0</v>
      </c>
      <c r="H121" s="18">
        <f>IF(H120=0,0,MAX(0,H120*(1+'Debt Payoff'!D6/12)-MIN(H120*(1+'Debt Payoff'!D6/12),IF(COUNTIF(B120:G120,"&gt;0")=0,'Debt Payoff'!E6+'Debt Payoff'!E10+'Debt Payoff'!E9+'Debt Payoff'!E5+'Debt Payoff'!E8+'Debt Payoff'!E4+'Debt Payoff'!E11+'Debt Payoff'!C2,'Debt Payoff'!E6))))</f>
        <v>0</v>
      </c>
      <c r="I121" s="18">
        <f>IF(I120=0,0,MAX(0,I120*(1+'Debt Payoff'!D7/12)-MIN(I120*(1+'Debt Payoff'!D7/12),IF(COUNTIF(B120:H120,"&gt;0")=0,'Debt Payoff'!E7+'Debt Payoff'!E10+'Debt Payoff'!E9+'Debt Payoff'!E5+'Debt Payoff'!E8+'Debt Payoff'!E4+'Debt Payoff'!E11+'Debt Payoff'!E6+'Debt Payoff'!C2,'Debt Payoff'!E7))))</f>
        <v>0</v>
      </c>
      <c r="J121" s="18">
        <f>IF(B120=0,0,B120*'Debt Payoff'!D10/12)</f>
        <v>0</v>
      </c>
      <c r="K121" s="18">
        <f>IF(C120=0,0,C120*'Debt Payoff'!D9/12)</f>
        <v>0</v>
      </c>
      <c r="L121" s="18">
        <f>IF(D120=0,0,D120*'Debt Payoff'!D5/12)</f>
        <v>0</v>
      </c>
      <c r="M121" s="18">
        <f>IF(E120=0,0,E120*'Debt Payoff'!D8/12)</f>
        <v>0</v>
      </c>
      <c r="N121" s="18">
        <f>IF(F120=0,0,F120*'Debt Payoff'!D4/12)</f>
        <v>0</v>
      </c>
      <c r="O121" s="18">
        <f>IF(G120=0,0,G120*'Debt Payoff'!D11/12)</f>
        <v>0</v>
      </c>
      <c r="P121" s="18">
        <f>IF(H120=0,0,H120*'Debt Payoff'!D6/12)</f>
        <v>0</v>
      </c>
      <c r="Q121" s="18">
        <f>IF(I120=0,0,I120*'Debt Payoff'!D7/12)</f>
        <v>0</v>
      </c>
    </row>
    <row r="122" spans="1:17" x14ac:dyDescent="0.25">
      <c r="A122">
        <v>120</v>
      </c>
      <c r="B122" s="18">
        <f>IF(B121=0,0,MAX(0,B121*(1+'Debt Payoff'!D10/12)-MIN(B121*(1+'Debt Payoff'!D10/12),'Debt Payoff'!E10+'Debt Payoff'!C2)))</f>
        <v>0</v>
      </c>
      <c r="C122" s="18">
        <f>IF(C121=0,0,MAX(0,C121*(1+'Debt Payoff'!D9/12)-MIN(C121*(1+'Debt Payoff'!D9/12),IF(COUNTIF(B121:B121,"&gt;0")=0,'Debt Payoff'!E9+'Debt Payoff'!E10+'Debt Payoff'!C2,'Debt Payoff'!E9))))</f>
        <v>0</v>
      </c>
      <c r="D122" s="18">
        <f>IF(D121=0,0,MAX(0,D121*(1+'Debt Payoff'!D5/12)-MIN(D121*(1+'Debt Payoff'!D5/12),IF(COUNTIF(B121:C121,"&gt;0")=0,'Debt Payoff'!E5+'Debt Payoff'!E10+'Debt Payoff'!E9+'Debt Payoff'!C2,'Debt Payoff'!E5))))</f>
        <v>0</v>
      </c>
      <c r="E122" s="18">
        <f>IF(E121=0,0,MAX(0,E121*(1+'Debt Payoff'!D8/12)-MIN(E121*(1+'Debt Payoff'!D8/12),IF(COUNTIF(B121:D121,"&gt;0")=0,'Debt Payoff'!E8+'Debt Payoff'!E10+'Debt Payoff'!E9+'Debt Payoff'!E5+'Debt Payoff'!C2,'Debt Payoff'!E8))))</f>
        <v>0</v>
      </c>
      <c r="F122" s="18">
        <f>IF(F121=0,0,MAX(0,F121*(1+'Debt Payoff'!D4/12)-MIN(F121*(1+'Debt Payoff'!D4/12),IF(COUNTIF(B121:E121,"&gt;0")=0,'Debt Payoff'!E4+'Debt Payoff'!E10+'Debt Payoff'!E9+'Debt Payoff'!E5+'Debt Payoff'!E8+'Debt Payoff'!C2,'Debt Payoff'!E4))))</f>
        <v>0</v>
      </c>
      <c r="G122" s="18">
        <f>IF(G121=0,0,MAX(0,G121*(1+'Debt Payoff'!D11/12)-MIN(G121*(1+'Debt Payoff'!D11/12),IF(COUNTIF(B121:F121,"&gt;0")=0,'Debt Payoff'!E11+'Debt Payoff'!E10+'Debt Payoff'!E9+'Debt Payoff'!E5+'Debt Payoff'!E8+'Debt Payoff'!E4+'Debt Payoff'!C2,'Debt Payoff'!E11))))</f>
        <v>0</v>
      </c>
      <c r="H122" s="18">
        <f>IF(H121=0,0,MAX(0,H121*(1+'Debt Payoff'!D6/12)-MIN(H121*(1+'Debt Payoff'!D6/12),IF(COUNTIF(B121:G121,"&gt;0")=0,'Debt Payoff'!E6+'Debt Payoff'!E10+'Debt Payoff'!E9+'Debt Payoff'!E5+'Debt Payoff'!E8+'Debt Payoff'!E4+'Debt Payoff'!E11+'Debt Payoff'!C2,'Debt Payoff'!E6))))</f>
        <v>0</v>
      </c>
      <c r="I122" s="18">
        <f>IF(I121=0,0,MAX(0,I121*(1+'Debt Payoff'!D7/12)-MIN(I121*(1+'Debt Payoff'!D7/12),IF(COUNTIF(B121:H121,"&gt;0")=0,'Debt Payoff'!E7+'Debt Payoff'!E10+'Debt Payoff'!E9+'Debt Payoff'!E5+'Debt Payoff'!E8+'Debt Payoff'!E4+'Debt Payoff'!E11+'Debt Payoff'!E6+'Debt Payoff'!C2,'Debt Payoff'!E7))))</f>
        <v>0</v>
      </c>
      <c r="J122" s="18">
        <f>IF(B121=0,0,B121*'Debt Payoff'!D10/12)</f>
        <v>0</v>
      </c>
      <c r="K122" s="18">
        <f>IF(C121=0,0,C121*'Debt Payoff'!D9/12)</f>
        <v>0</v>
      </c>
      <c r="L122" s="18">
        <f>IF(D121=0,0,D121*'Debt Payoff'!D5/12)</f>
        <v>0</v>
      </c>
      <c r="M122" s="18">
        <f>IF(E121=0,0,E121*'Debt Payoff'!D8/12)</f>
        <v>0</v>
      </c>
      <c r="N122" s="18">
        <f>IF(F121=0,0,F121*'Debt Payoff'!D4/12)</f>
        <v>0</v>
      </c>
      <c r="O122" s="18">
        <f>IF(G121=0,0,G121*'Debt Payoff'!D11/12)</f>
        <v>0</v>
      </c>
      <c r="P122" s="18">
        <f>IF(H121=0,0,H121*'Debt Payoff'!D6/12)</f>
        <v>0</v>
      </c>
      <c r="Q122" s="18">
        <f>IF(I121=0,0,I121*'Debt Payoff'!D7/12)</f>
        <v>0</v>
      </c>
    </row>
    <row r="123" spans="1:17" x14ac:dyDescent="0.25">
      <c r="A123">
        <v>121</v>
      </c>
      <c r="B123" s="18">
        <f>IF(B122=0,0,MAX(0,B122*(1+'Debt Payoff'!D10/12)-MIN(B122*(1+'Debt Payoff'!D10/12),'Debt Payoff'!E10+'Debt Payoff'!C2)))</f>
        <v>0</v>
      </c>
      <c r="C123" s="18">
        <f>IF(C122=0,0,MAX(0,C122*(1+'Debt Payoff'!D9/12)-MIN(C122*(1+'Debt Payoff'!D9/12),IF(COUNTIF(B122:B122,"&gt;0")=0,'Debt Payoff'!E9+'Debt Payoff'!E10+'Debt Payoff'!C2,'Debt Payoff'!E9))))</f>
        <v>0</v>
      </c>
      <c r="D123" s="18">
        <f>IF(D122=0,0,MAX(0,D122*(1+'Debt Payoff'!D5/12)-MIN(D122*(1+'Debt Payoff'!D5/12),IF(COUNTIF(B122:C122,"&gt;0")=0,'Debt Payoff'!E5+'Debt Payoff'!E10+'Debt Payoff'!E9+'Debt Payoff'!C2,'Debt Payoff'!E5))))</f>
        <v>0</v>
      </c>
      <c r="E123" s="18">
        <f>IF(E122=0,0,MAX(0,E122*(1+'Debt Payoff'!D8/12)-MIN(E122*(1+'Debt Payoff'!D8/12),IF(COUNTIF(B122:D122,"&gt;0")=0,'Debt Payoff'!E8+'Debt Payoff'!E10+'Debt Payoff'!E9+'Debt Payoff'!E5+'Debt Payoff'!C2,'Debt Payoff'!E8))))</f>
        <v>0</v>
      </c>
      <c r="F123" s="18">
        <f>IF(F122=0,0,MAX(0,F122*(1+'Debt Payoff'!D4/12)-MIN(F122*(1+'Debt Payoff'!D4/12),IF(COUNTIF(B122:E122,"&gt;0")=0,'Debt Payoff'!E4+'Debt Payoff'!E10+'Debt Payoff'!E9+'Debt Payoff'!E5+'Debt Payoff'!E8+'Debt Payoff'!C2,'Debt Payoff'!E4))))</f>
        <v>0</v>
      </c>
      <c r="G123" s="18">
        <f>IF(G122=0,0,MAX(0,G122*(1+'Debt Payoff'!D11/12)-MIN(G122*(1+'Debt Payoff'!D11/12),IF(COUNTIF(B122:F122,"&gt;0")=0,'Debt Payoff'!E11+'Debt Payoff'!E10+'Debt Payoff'!E9+'Debt Payoff'!E5+'Debt Payoff'!E8+'Debt Payoff'!E4+'Debt Payoff'!C2,'Debt Payoff'!E11))))</f>
        <v>0</v>
      </c>
      <c r="H123" s="18">
        <f>IF(H122=0,0,MAX(0,H122*(1+'Debt Payoff'!D6/12)-MIN(H122*(1+'Debt Payoff'!D6/12),IF(COUNTIF(B122:G122,"&gt;0")=0,'Debt Payoff'!E6+'Debt Payoff'!E10+'Debt Payoff'!E9+'Debt Payoff'!E5+'Debt Payoff'!E8+'Debt Payoff'!E4+'Debt Payoff'!E11+'Debt Payoff'!C2,'Debt Payoff'!E6))))</f>
        <v>0</v>
      </c>
      <c r="I123" s="18">
        <f>IF(I122=0,0,MAX(0,I122*(1+'Debt Payoff'!D7/12)-MIN(I122*(1+'Debt Payoff'!D7/12),IF(COUNTIF(B122:H122,"&gt;0")=0,'Debt Payoff'!E7+'Debt Payoff'!E10+'Debt Payoff'!E9+'Debt Payoff'!E5+'Debt Payoff'!E8+'Debt Payoff'!E4+'Debt Payoff'!E11+'Debt Payoff'!E6+'Debt Payoff'!C2,'Debt Payoff'!E7))))</f>
        <v>0</v>
      </c>
      <c r="J123" s="18">
        <f>IF(B122=0,0,B122*'Debt Payoff'!D10/12)</f>
        <v>0</v>
      </c>
      <c r="K123" s="18">
        <f>IF(C122=0,0,C122*'Debt Payoff'!D9/12)</f>
        <v>0</v>
      </c>
      <c r="L123" s="18">
        <f>IF(D122=0,0,D122*'Debt Payoff'!D5/12)</f>
        <v>0</v>
      </c>
      <c r="M123" s="18">
        <f>IF(E122=0,0,E122*'Debt Payoff'!D8/12)</f>
        <v>0</v>
      </c>
      <c r="N123" s="18">
        <f>IF(F122=0,0,F122*'Debt Payoff'!D4/12)</f>
        <v>0</v>
      </c>
      <c r="O123" s="18">
        <f>IF(G122=0,0,G122*'Debt Payoff'!D11/12)</f>
        <v>0</v>
      </c>
      <c r="P123" s="18">
        <f>IF(H122=0,0,H122*'Debt Payoff'!D6/12)</f>
        <v>0</v>
      </c>
      <c r="Q123" s="18">
        <f>IF(I122=0,0,I122*'Debt Payoff'!D7/12)</f>
        <v>0</v>
      </c>
    </row>
    <row r="124" spans="1:17" x14ac:dyDescent="0.25">
      <c r="A124">
        <v>122</v>
      </c>
      <c r="B124" s="18">
        <f>IF(B123=0,0,MAX(0,B123*(1+'Debt Payoff'!D10/12)-MIN(B123*(1+'Debt Payoff'!D10/12),'Debt Payoff'!E10+'Debt Payoff'!C2)))</f>
        <v>0</v>
      </c>
      <c r="C124" s="18">
        <f>IF(C123=0,0,MAX(0,C123*(1+'Debt Payoff'!D9/12)-MIN(C123*(1+'Debt Payoff'!D9/12),IF(COUNTIF(B123:B123,"&gt;0")=0,'Debt Payoff'!E9+'Debt Payoff'!E10+'Debt Payoff'!C2,'Debt Payoff'!E9))))</f>
        <v>0</v>
      </c>
      <c r="D124" s="18">
        <f>IF(D123=0,0,MAX(0,D123*(1+'Debt Payoff'!D5/12)-MIN(D123*(1+'Debt Payoff'!D5/12),IF(COUNTIF(B123:C123,"&gt;0")=0,'Debt Payoff'!E5+'Debt Payoff'!E10+'Debt Payoff'!E9+'Debt Payoff'!C2,'Debt Payoff'!E5))))</f>
        <v>0</v>
      </c>
      <c r="E124" s="18">
        <f>IF(E123=0,0,MAX(0,E123*(1+'Debt Payoff'!D8/12)-MIN(E123*(1+'Debt Payoff'!D8/12),IF(COUNTIF(B123:D123,"&gt;0")=0,'Debt Payoff'!E8+'Debt Payoff'!E10+'Debt Payoff'!E9+'Debt Payoff'!E5+'Debt Payoff'!C2,'Debt Payoff'!E8))))</f>
        <v>0</v>
      </c>
      <c r="F124" s="18">
        <f>IF(F123=0,0,MAX(0,F123*(1+'Debt Payoff'!D4/12)-MIN(F123*(1+'Debt Payoff'!D4/12),IF(COUNTIF(B123:E123,"&gt;0")=0,'Debt Payoff'!E4+'Debt Payoff'!E10+'Debt Payoff'!E9+'Debt Payoff'!E5+'Debt Payoff'!E8+'Debt Payoff'!C2,'Debt Payoff'!E4))))</f>
        <v>0</v>
      </c>
      <c r="G124" s="18">
        <f>IF(G123=0,0,MAX(0,G123*(1+'Debt Payoff'!D11/12)-MIN(G123*(1+'Debt Payoff'!D11/12),IF(COUNTIF(B123:F123,"&gt;0")=0,'Debt Payoff'!E11+'Debt Payoff'!E10+'Debt Payoff'!E9+'Debt Payoff'!E5+'Debt Payoff'!E8+'Debt Payoff'!E4+'Debt Payoff'!C2,'Debt Payoff'!E11))))</f>
        <v>0</v>
      </c>
      <c r="H124" s="18">
        <f>IF(H123=0,0,MAX(0,H123*(1+'Debt Payoff'!D6/12)-MIN(H123*(1+'Debt Payoff'!D6/12),IF(COUNTIF(B123:G123,"&gt;0")=0,'Debt Payoff'!E6+'Debt Payoff'!E10+'Debt Payoff'!E9+'Debt Payoff'!E5+'Debt Payoff'!E8+'Debt Payoff'!E4+'Debt Payoff'!E11+'Debt Payoff'!C2,'Debt Payoff'!E6))))</f>
        <v>0</v>
      </c>
      <c r="I124" s="18">
        <f>IF(I123=0,0,MAX(0,I123*(1+'Debt Payoff'!D7/12)-MIN(I123*(1+'Debt Payoff'!D7/12),IF(COUNTIF(B123:H123,"&gt;0")=0,'Debt Payoff'!E7+'Debt Payoff'!E10+'Debt Payoff'!E9+'Debt Payoff'!E5+'Debt Payoff'!E8+'Debt Payoff'!E4+'Debt Payoff'!E11+'Debt Payoff'!E6+'Debt Payoff'!C2,'Debt Payoff'!E7))))</f>
        <v>0</v>
      </c>
      <c r="J124" s="18">
        <f>IF(B123=0,0,B123*'Debt Payoff'!D10/12)</f>
        <v>0</v>
      </c>
      <c r="K124" s="18">
        <f>IF(C123=0,0,C123*'Debt Payoff'!D9/12)</f>
        <v>0</v>
      </c>
      <c r="L124" s="18">
        <f>IF(D123=0,0,D123*'Debt Payoff'!D5/12)</f>
        <v>0</v>
      </c>
      <c r="M124" s="18">
        <f>IF(E123=0,0,E123*'Debt Payoff'!D8/12)</f>
        <v>0</v>
      </c>
      <c r="N124" s="18">
        <f>IF(F123=0,0,F123*'Debt Payoff'!D4/12)</f>
        <v>0</v>
      </c>
      <c r="O124" s="18">
        <f>IF(G123=0,0,G123*'Debt Payoff'!D11/12)</f>
        <v>0</v>
      </c>
      <c r="P124" s="18">
        <f>IF(H123=0,0,H123*'Debt Payoff'!D6/12)</f>
        <v>0</v>
      </c>
      <c r="Q124" s="18">
        <f>IF(I123=0,0,I123*'Debt Payoff'!D7/12)</f>
        <v>0</v>
      </c>
    </row>
    <row r="125" spans="1:17" x14ac:dyDescent="0.25">
      <c r="A125">
        <v>123</v>
      </c>
      <c r="B125" s="18">
        <f>IF(B124=0,0,MAX(0,B124*(1+'Debt Payoff'!D10/12)-MIN(B124*(1+'Debt Payoff'!D10/12),'Debt Payoff'!E10+'Debt Payoff'!C2)))</f>
        <v>0</v>
      </c>
      <c r="C125" s="18">
        <f>IF(C124=0,0,MAX(0,C124*(1+'Debt Payoff'!D9/12)-MIN(C124*(1+'Debt Payoff'!D9/12),IF(COUNTIF(B124:B124,"&gt;0")=0,'Debt Payoff'!E9+'Debt Payoff'!E10+'Debt Payoff'!C2,'Debt Payoff'!E9))))</f>
        <v>0</v>
      </c>
      <c r="D125" s="18">
        <f>IF(D124=0,0,MAX(0,D124*(1+'Debt Payoff'!D5/12)-MIN(D124*(1+'Debt Payoff'!D5/12),IF(COUNTIF(B124:C124,"&gt;0")=0,'Debt Payoff'!E5+'Debt Payoff'!E10+'Debt Payoff'!E9+'Debt Payoff'!C2,'Debt Payoff'!E5))))</f>
        <v>0</v>
      </c>
      <c r="E125" s="18">
        <f>IF(E124=0,0,MAX(0,E124*(1+'Debt Payoff'!D8/12)-MIN(E124*(1+'Debt Payoff'!D8/12),IF(COUNTIF(B124:D124,"&gt;0")=0,'Debt Payoff'!E8+'Debt Payoff'!E10+'Debt Payoff'!E9+'Debt Payoff'!E5+'Debt Payoff'!C2,'Debt Payoff'!E8))))</f>
        <v>0</v>
      </c>
      <c r="F125" s="18">
        <f>IF(F124=0,0,MAX(0,F124*(1+'Debt Payoff'!D4/12)-MIN(F124*(1+'Debt Payoff'!D4/12),IF(COUNTIF(B124:E124,"&gt;0")=0,'Debt Payoff'!E4+'Debt Payoff'!E10+'Debt Payoff'!E9+'Debt Payoff'!E5+'Debt Payoff'!E8+'Debt Payoff'!C2,'Debt Payoff'!E4))))</f>
        <v>0</v>
      </c>
      <c r="G125" s="18">
        <f>IF(G124=0,0,MAX(0,G124*(1+'Debt Payoff'!D11/12)-MIN(G124*(1+'Debt Payoff'!D11/12),IF(COUNTIF(B124:F124,"&gt;0")=0,'Debt Payoff'!E11+'Debt Payoff'!E10+'Debt Payoff'!E9+'Debt Payoff'!E5+'Debt Payoff'!E8+'Debt Payoff'!E4+'Debt Payoff'!C2,'Debt Payoff'!E11))))</f>
        <v>0</v>
      </c>
      <c r="H125" s="18">
        <f>IF(H124=0,0,MAX(0,H124*(1+'Debt Payoff'!D6/12)-MIN(H124*(1+'Debt Payoff'!D6/12),IF(COUNTIF(B124:G124,"&gt;0")=0,'Debt Payoff'!E6+'Debt Payoff'!E10+'Debt Payoff'!E9+'Debt Payoff'!E5+'Debt Payoff'!E8+'Debt Payoff'!E4+'Debt Payoff'!E11+'Debt Payoff'!C2,'Debt Payoff'!E6))))</f>
        <v>0</v>
      </c>
      <c r="I125" s="18">
        <f>IF(I124=0,0,MAX(0,I124*(1+'Debt Payoff'!D7/12)-MIN(I124*(1+'Debt Payoff'!D7/12),IF(COUNTIF(B124:H124,"&gt;0")=0,'Debt Payoff'!E7+'Debt Payoff'!E10+'Debt Payoff'!E9+'Debt Payoff'!E5+'Debt Payoff'!E8+'Debt Payoff'!E4+'Debt Payoff'!E11+'Debt Payoff'!E6+'Debt Payoff'!C2,'Debt Payoff'!E7))))</f>
        <v>0</v>
      </c>
      <c r="J125" s="18">
        <f>IF(B124=0,0,B124*'Debt Payoff'!D10/12)</f>
        <v>0</v>
      </c>
      <c r="K125" s="18">
        <f>IF(C124=0,0,C124*'Debt Payoff'!D9/12)</f>
        <v>0</v>
      </c>
      <c r="L125" s="18">
        <f>IF(D124=0,0,D124*'Debt Payoff'!D5/12)</f>
        <v>0</v>
      </c>
      <c r="M125" s="18">
        <f>IF(E124=0,0,E124*'Debt Payoff'!D8/12)</f>
        <v>0</v>
      </c>
      <c r="N125" s="18">
        <f>IF(F124=0,0,F124*'Debt Payoff'!D4/12)</f>
        <v>0</v>
      </c>
      <c r="O125" s="18">
        <f>IF(G124=0,0,G124*'Debt Payoff'!D11/12)</f>
        <v>0</v>
      </c>
      <c r="P125" s="18">
        <f>IF(H124=0,0,H124*'Debt Payoff'!D6/12)</f>
        <v>0</v>
      </c>
      <c r="Q125" s="18">
        <f>IF(I124=0,0,I124*'Debt Payoff'!D7/12)</f>
        <v>0</v>
      </c>
    </row>
    <row r="126" spans="1:17" x14ac:dyDescent="0.25">
      <c r="A126">
        <v>124</v>
      </c>
      <c r="B126" s="18">
        <f>IF(B125=0,0,MAX(0,B125*(1+'Debt Payoff'!D10/12)-MIN(B125*(1+'Debt Payoff'!D10/12),'Debt Payoff'!E10+'Debt Payoff'!C2)))</f>
        <v>0</v>
      </c>
      <c r="C126" s="18">
        <f>IF(C125=0,0,MAX(0,C125*(1+'Debt Payoff'!D9/12)-MIN(C125*(1+'Debt Payoff'!D9/12),IF(COUNTIF(B125:B125,"&gt;0")=0,'Debt Payoff'!E9+'Debt Payoff'!E10+'Debt Payoff'!C2,'Debt Payoff'!E9))))</f>
        <v>0</v>
      </c>
      <c r="D126" s="18">
        <f>IF(D125=0,0,MAX(0,D125*(1+'Debt Payoff'!D5/12)-MIN(D125*(1+'Debt Payoff'!D5/12),IF(COUNTIF(B125:C125,"&gt;0")=0,'Debt Payoff'!E5+'Debt Payoff'!E10+'Debt Payoff'!E9+'Debt Payoff'!C2,'Debt Payoff'!E5))))</f>
        <v>0</v>
      </c>
      <c r="E126" s="18">
        <f>IF(E125=0,0,MAX(0,E125*(1+'Debt Payoff'!D8/12)-MIN(E125*(1+'Debt Payoff'!D8/12),IF(COUNTIF(B125:D125,"&gt;0")=0,'Debt Payoff'!E8+'Debt Payoff'!E10+'Debt Payoff'!E9+'Debt Payoff'!E5+'Debt Payoff'!C2,'Debt Payoff'!E8))))</f>
        <v>0</v>
      </c>
      <c r="F126" s="18">
        <f>IF(F125=0,0,MAX(0,F125*(1+'Debt Payoff'!D4/12)-MIN(F125*(1+'Debt Payoff'!D4/12),IF(COUNTIF(B125:E125,"&gt;0")=0,'Debt Payoff'!E4+'Debt Payoff'!E10+'Debt Payoff'!E9+'Debt Payoff'!E5+'Debt Payoff'!E8+'Debt Payoff'!C2,'Debt Payoff'!E4))))</f>
        <v>0</v>
      </c>
      <c r="G126" s="18">
        <f>IF(G125=0,0,MAX(0,G125*(1+'Debt Payoff'!D11/12)-MIN(G125*(1+'Debt Payoff'!D11/12),IF(COUNTIF(B125:F125,"&gt;0")=0,'Debt Payoff'!E11+'Debt Payoff'!E10+'Debt Payoff'!E9+'Debt Payoff'!E5+'Debt Payoff'!E8+'Debt Payoff'!E4+'Debt Payoff'!C2,'Debt Payoff'!E11))))</f>
        <v>0</v>
      </c>
      <c r="H126" s="18">
        <f>IF(H125=0,0,MAX(0,H125*(1+'Debt Payoff'!D6/12)-MIN(H125*(1+'Debt Payoff'!D6/12),IF(COUNTIF(B125:G125,"&gt;0")=0,'Debt Payoff'!E6+'Debt Payoff'!E10+'Debt Payoff'!E9+'Debt Payoff'!E5+'Debt Payoff'!E8+'Debt Payoff'!E4+'Debt Payoff'!E11+'Debt Payoff'!C2,'Debt Payoff'!E6))))</f>
        <v>0</v>
      </c>
      <c r="I126" s="18">
        <f>IF(I125=0,0,MAX(0,I125*(1+'Debt Payoff'!D7/12)-MIN(I125*(1+'Debt Payoff'!D7/12),IF(COUNTIF(B125:H125,"&gt;0")=0,'Debt Payoff'!E7+'Debt Payoff'!E10+'Debt Payoff'!E9+'Debt Payoff'!E5+'Debt Payoff'!E8+'Debt Payoff'!E4+'Debt Payoff'!E11+'Debt Payoff'!E6+'Debt Payoff'!C2,'Debt Payoff'!E7))))</f>
        <v>0</v>
      </c>
      <c r="J126" s="18">
        <f>IF(B125=0,0,B125*'Debt Payoff'!D10/12)</f>
        <v>0</v>
      </c>
      <c r="K126" s="18">
        <f>IF(C125=0,0,C125*'Debt Payoff'!D9/12)</f>
        <v>0</v>
      </c>
      <c r="L126" s="18">
        <f>IF(D125=0,0,D125*'Debt Payoff'!D5/12)</f>
        <v>0</v>
      </c>
      <c r="M126" s="18">
        <f>IF(E125=0,0,E125*'Debt Payoff'!D8/12)</f>
        <v>0</v>
      </c>
      <c r="N126" s="18">
        <f>IF(F125=0,0,F125*'Debt Payoff'!D4/12)</f>
        <v>0</v>
      </c>
      <c r="O126" s="18">
        <f>IF(G125=0,0,G125*'Debt Payoff'!D11/12)</f>
        <v>0</v>
      </c>
      <c r="P126" s="18">
        <f>IF(H125=0,0,H125*'Debt Payoff'!D6/12)</f>
        <v>0</v>
      </c>
      <c r="Q126" s="18">
        <f>IF(I125=0,0,I125*'Debt Payoff'!D7/12)</f>
        <v>0</v>
      </c>
    </row>
    <row r="127" spans="1:17" x14ac:dyDescent="0.25">
      <c r="A127">
        <v>125</v>
      </c>
      <c r="B127" s="18">
        <f>IF(B126=0,0,MAX(0,B126*(1+'Debt Payoff'!D10/12)-MIN(B126*(1+'Debt Payoff'!D10/12),'Debt Payoff'!E10+'Debt Payoff'!C2)))</f>
        <v>0</v>
      </c>
      <c r="C127" s="18">
        <f>IF(C126=0,0,MAX(0,C126*(1+'Debt Payoff'!D9/12)-MIN(C126*(1+'Debt Payoff'!D9/12),IF(COUNTIF(B126:B126,"&gt;0")=0,'Debt Payoff'!E9+'Debt Payoff'!E10+'Debt Payoff'!C2,'Debt Payoff'!E9))))</f>
        <v>0</v>
      </c>
      <c r="D127" s="18">
        <f>IF(D126=0,0,MAX(0,D126*(1+'Debt Payoff'!D5/12)-MIN(D126*(1+'Debt Payoff'!D5/12),IF(COUNTIF(B126:C126,"&gt;0")=0,'Debt Payoff'!E5+'Debt Payoff'!E10+'Debt Payoff'!E9+'Debt Payoff'!C2,'Debt Payoff'!E5))))</f>
        <v>0</v>
      </c>
      <c r="E127" s="18">
        <f>IF(E126=0,0,MAX(0,E126*(1+'Debt Payoff'!D8/12)-MIN(E126*(1+'Debt Payoff'!D8/12),IF(COUNTIF(B126:D126,"&gt;0")=0,'Debt Payoff'!E8+'Debt Payoff'!E10+'Debt Payoff'!E9+'Debt Payoff'!E5+'Debt Payoff'!C2,'Debt Payoff'!E8))))</f>
        <v>0</v>
      </c>
      <c r="F127" s="18">
        <f>IF(F126=0,0,MAX(0,F126*(1+'Debt Payoff'!D4/12)-MIN(F126*(1+'Debt Payoff'!D4/12),IF(COUNTIF(B126:E126,"&gt;0")=0,'Debt Payoff'!E4+'Debt Payoff'!E10+'Debt Payoff'!E9+'Debt Payoff'!E5+'Debt Payoff'!E8+'Debt Payoff'!C2,'Debt Payoff'!E4))))</f>
        <v>0</v>
      </c>
      <c r="G127" s="18">
        <f>IF(G126=0,0,MAX(0,G126*(1+'Debt Payoff'!D11/12)-MIN(G126*(1+'Debt Payoff'!D11/12),IF(COUNTIF(B126:F126,"&gt;0")=0,'Debt Payoff'!E11+'Debt Payoff'!E10+'Debt Payoff'!E9+'Debt Payoff'!E5+'Debt Payoff'!E8+'Debt Payoff'!E4+'Debt Payoff'!C2,'Debt Payoff'!E11))))</f>
        <v>0</v>
      </c>
      <c r="H127" s="18">
        <f>IF(H126=0,0,MAX(0,H126*(1+'Debt Payoff'!D6/12)-MIN(H126*(1+'Debt Payoff'!D6/12),IF(COUNTIF(B126:G126,"&gt;0")=0,'Debt Payoff'!E6+'Debt Payoff'!E10+'Debt Payoff'!E9+'Debt Payoff'!E5+'Debt Payoff'!E8+'Debt Payoff'!E4+'Debt Payoff'!E11+'Debt Payoff'!C2,'Debt Payoff'!E6))))</f>
        <v>0</v>
      </c>
      <c r="I127" s="18">
        <f>IF(I126=0,0,MAX(0,I126*(1+'Debt Payoff'!D7/12)-MIN(I126*(1+'Debt Payoff'!D7/12),IF(COUNTIF(B126:H126,"&gt;0")=0,'Debt Payoff'!E7+'Debt Payoff'!E10+'Debt Payoff'!E9+'Debt Payoff'!E5+'Debt Payoff'!E8+'Debt Payoff'!E4+'Debt Payoff'!E11+'Debt Payoff'!E6+'Debt Payoff'!C2,'Debt Payoff'!E7))))</f>
        <v>0</v>
      </c>
      <c r="J127" s="18">
        <f>IF(B126=0,0,B126*'Debt Payoff'!D10/12)</f>
        <v>0</v>
      </c>
      <c r="K127" s="18">
        <f>IF(C126=0,0,C126*'Debt Payoff'!D9/12)</f>
        <v>0</v>
      </c>
      <c r="L127" s="18">
        <f>IF(D126=0,0,D126*'Debt Payoff'!D5/12)</f>
        <v>0</v>
      </c>
      <c r="M127" s="18">
        <f>IF(E126=0,0,E126*'Debt Payoff'!D8/12)</f>
        <v>0</v>
      </c>
      <c r="N127" s="18">
        <f>IF(F126=0,0,F126*'Debt Payoff'!D4/12)</f>
        <v>0</v>
      </c>
      <c r="O127" s="18">
        <f>IF(G126=0,0,G126*'Debt Payoff'!D11/12)</f>
        <v>0</v>
      </c>
      <c r="P127" s="18">
        <f>IF(H126=0,0,H126*'Debt Payoff'!D6/12)</f>
        <v>0</v>
      </c>
      <c r="Q127" s="18">
        <f>IF(I126=0,0,I126*'Debt Payoff'!D7/12)</f>
        <v>0</v>
      </c>
    </row>
    <row r="128" spans="1:17" x14ac:dyDescent="0.25">
      <c r="A128">
        <v>126</v>
      </c>
      <c r="B128" s="18">
        <f>IF(B127=0,0,MAX(0,B127*(1+'Debt Payoff'!D10/12)-MIN(B127*(1+'Debt Payoff'!D10/12),'Debt Payoff'!E10+'Debt Payoff'!C2)))</f>
        <v>0</v>
      </c>
      <c r="C128" s="18">
        <f>IF(C127=0,0,MAX(0,C127*(1+'Debt Payoff'!D9/12)-MIN(C127*(1+'Debt Payoff'!D9/12),IF(COUNTIF(B127:B127,"&gt;0")=0,'Debt Payoff'!E9+'Debt Payoff'!E10+'Debt Payoff'!C2,'Debt Payoff'!E9))))</f>
        <v>0</v>
      </c>
      <c r="D128" s="18">
        <f>IF(D127=0,0,MAX(0,D127*(1+'Debt Payoff'!D5/12)-MIN(D127*(1+'Debt Payoff'!D5/12),IF(COUNTIF(B127:C127,"&gt;0")=0,'Debt Payoff'!E5+'Debt Payoff'!E10+'Debt Payoff'!E9+'Debt Payoff'!C2,'Debt Payoff'!E5))))</f>
        <v>0</v>
      </c>
      <c r="E128" s="18">
        <f>IF(E127=0,0,MAX(0,E127*(1+'Debt Payoff'!D8/12)-MIN(E127*(1+'Debt Payoff'!D8/12),IF(COUNTIF(B127:D127,"&gt;0")=0,'Debt Payoff'!E8+'Debt Payoff'!E10+'Debt Payoff'!E9+'Debt Payoff'!E5+'Debt Payoff'!C2,'Debt Payoff'!E8))))</f>
        <v>0</v>
      </c>
      <c r="F128" s="18">
        <f>IF(F127=0,0,MAX(0,F127*(1+'Debt Payoff'!D4/12)-MIN(F127*(1+'Debt Payoff'!D4/12),IF(COUNTIF(B127:E127,"&gt;0")=0,'Debt Payoff'!E4+'Debt Payoff'!E10+'Debt Payoff'!E9+'Debt Payoff'!E5+'Debt Payoff'!E8+'Debt Payoff'!C2,'Debt Payoff'!E4))))</f>
        <v>0</v>
      </c>
      <c r="G128" s="18">
        <f>IF(G127=0,0,MAX(0,G127*(1+'Debt Payoff'!D11/12)-MIN(G127*(1+'Debt Payoff'!D11/12),IF(COUNTIF(B127:F127,"&gt;0")=0,'Debt Payoff'!E11+'Debt Payoff'!E10+'Debt Payoff'!E9+'Debt Payoff'!E5+'Debt Payoff'!E8+'Debt Payoff'!E4+'Debt Payoff'!C2,'Debt Payoff'!E11))))</f>
        <v>0</v>
      </c>
      <c r="H128" s="18">
        <f>IF(H127=0,0,MAX(0,H127*(1+'Debt Payoff'!D6/12)-MIN(H127*(1+'Debt Payoff'!D6/12),IF(COUNTIF(B127:G127,"&gt;0")=0,'Debt Payoff'!E6+'Debt Payoff'!E10+'Debt Payoff'!E9+'Debt Payoff'!E5+'Debt Payoff'!E8+'Debt Payoff'!E4+'Debt Payoff'!E11+'Debt Payoff'!C2,'Debt Payoff'!E6))))</f>
        <v>0</v>
      </c>
      <c r="I128" s="18">
        <f>IF(I127=0,0,MAX(0,I127*(1+'Debt Payoff'!D7/12)-MIN(I127*(1+'Debt Payoff'!D7/12),IF(COUNTIF(B127:H127,"&gt;0")=0,'Debt Payoff'!E7+'Debt Payoff'!E10+'Debt Payoff'!E9+'Debt Payoff'!E5+'Debt Payoff'!E8+'Debt Payoff'!E4+'Debt Payoff'!E11+'Debt Payoff'!E6+'Debt Payoff'!C2,'Debt Payoff'!E7))))</f>
        <v>0</v>
      </c>
      <c r="J128" s="18">
        <f>IF(B127=0,0,B127*'Debt Payoff'!D10/12)</f>
        <v>0</v>
      </c>
      <c r="K128" s="18">
        <f>IF(C127=0,0,C127*'Debt Payoff'!D9/12)</f>
        <v>0</v>
      </c>
      <c r="L128" s="18">
        <f>IF(D127=0,0,D127*'Debt Payoff'!D5/12)</f>
        <v>0</v>
      </c>
      <c r="M128" s="18">
        <f>IF(E127=0,0,E127*'Debt Payoff'!D8/12)</f>
        <v>0</v>
      </c>
      <c r="N128" s="18">
        <f>IF(F127=0,0,F127*'Debt Payoff'!D4/12)</f>
        <v>0</v>
      </c>
      <c r="O128" s="18">
        <f>IF(G127=0,0,G127*'Debt Payoff'!D11/12)</f>
        <v>0</v>
      </c>
      <c r="P128" s="18">
        <f>IF(H127=0,0,H127*'Debt Payoff'!D6/12)</f>
        <v>0</v>
      </c>
      <c r="Q128" s="18">
        <f>IF(I127=0,0,I127*'Debt Payoff'!D7/12)</f>
        <v>0</v>
      </c>
    </row>
    <row r="129" spans="1:17" x14ac:dyDescent="0.25">
      <c r="A129">
        <v>127</v>
      </c>
      <c r="B129" s="18">
        <f>IF(B128=0,0,MAX(0,B128*(1+'Debt Payoff'!D10/12)-MIN(B128*(1+'Debt Payoff'!D10/12),'Debt Payoff'!E10+'Debt Payoff'!C2)))</f>
        <v>0</v>
      </c>
      <c r="C129" s="18">
        <f>IF(C128=0,0,MAX(0,C128*(1+'Debt Payoff'!D9/12)-MIN(C128*(1+'Debt Payoff'!D9/12),IF(COUNTIF(B128:B128,"&gt;0")=0,'Debt Payoff'!E9+'Debt Payoff'!E10+'Debt Payoff'!C2,'Debt Payoff'!E9))))</f>
        <v>0</v>
      </c>
      <c r="D129" s="18">
        <f>IF(D128=0,0,MAX(0,D128*(1+'Debt Payoff'!D5/12)-MIN(D128*(1+'Debt Payoff'!D5/12),IF(COUNTIF(B128:C128,"&gt;0")=0,'Debt Payoff'!E5+'Debt Payoff'!E10+'Debt Payoff'!E9+'Debt Payoff'!C2,'Debt Payoff'!E5))))</f>
        <v>0</v>
      </c>
      <c r="E129" s="18">
        <f>IF(E128=0,0,MAX(0,E128*(1+'Debt Payoff'!D8/12)-MIN(E128*(1+'Debt Payoff'!D8/12),IF(COUNTIF(B128:D128,"&gt;0")=0,'Debt Payoff'!E8+'Debt Payoff'!E10+'Debt Payoff'!E9+'Debt Payoff'!E5+'Debt Payoff'!C2,'Debt Payoff'!E8))))</f>
        <v>0</v>
      </c>
      <c r="F129" s="18">
        <f>IF(F128=0,0,MAX(0,F128*(1+'Debt Payoff'!D4/12)-MIN(F128*(1+'Debt Payoff'!D4/12),IF(COUNTIF(B128:E128,"&gt;0")=0,'Debt Payoff'!E4+'Debt Payoff'!E10+'Debt Payoff'!E9+'Debt Payoff'!E5+'Debt Payoff'!E8+'Debt Payoff'!C2,'Debt Payoff'!E4))))</f>
        <v>0</v>
      </c>
      <c r="G129" s="18">
        <f>IF(G128=0,0,MAX(0,G128*(1+'Debt Payoff'!D11/12)-MIN(G128*(1+'Debt Payoff'!D11/12),IF(COUNTIF(B128:F128,"&gt;0")=0,'Debt Payoff'!E11+'Debt Payoff'!E10+'Debt Payoff'!E9+'Debt Payoff'!E5+'Debt Payoff'!E8+'Debt Payoff'!E4+'Debt Payoff'!C2,'Debt Payoff'!E11))))</f>
        <v>0</v>
      </c>
      <c r="H129" s="18">
        <f>IF(H128=0,0,MAX(0,H128*(1+'Debt Payoff'!D6/12)-MIN(H128*(1+'Debt Payoff'!D6/12),IF(COUNTIF(B128:G128,"&gt;0")=0,'Debt Payoff'!E6+'Debt Payoff'!E10+'Debt Payoff'!E9+'Debt Payoff'!E5+'Debt Payoff'!E8+'Debt Payoff'!E4+'Debt Payoff'!E11+'Debt Payoff'!C2,'Debt Payoff'!E6))))</f>
        <v>0</v>
      </c>
      <c r="I129" s="18">
        <f>IF(I128=0,0,MAX(0,I128*(1+'Debt Payoff'!D7/12)-MIN(I128*(1+'Debt Payoff'!D7/12),IF(COUNTIF(B128:H128,"&gt;0")=0,'Debt Payoff'!E7+'Debt Payoff'!E10+'Debt Payoff'!E9+'Debt Payoff'!E5+'Debt Payoff'!E8+'Debt Payoff'!E4+'Debt Payoff'!E11+'Debt Payoff'!E6+'Debt Payoff'!C2,'Debt Payoff'!E7))))</f>
        <v>0</v>
      </c>
      <c r="J129" s="18">
        <f>IF(B128=0,0,B128*'Debt Payoff'!D10/12)</f>
        <v>0</v>
      </c>
      <c r="K129" s="18">
        <f>IF(C128=0,0,C128*'Debt Payoff'!D9/12)</f>
        <v>0</v>
      </c>
      <c r="L129" s="18">
        <f>IF(D128=0,0,D128*'Debt Payoff'!D5/12)</f>
        <v>0</v>
      </c>
      <c r="M129" s="18">
        <f>IF(E128=0,0,E128*'Debt Payoff'!D8/12)</f>
        <v>0</v>
      </c>
      <c r="N129" s="18">
        <f>IF(F128=0,0,F128*'Debt Payoff'!D4/12)</f>
        <v>0</v>
      </c>
      <c r="O129" s="18">
        <f>IF(G128=0,0,G128*'Debt Payoff'!D11/12)</f>
        <v>0</v>
      </c>
      <c r="P129" s="18">
        <f>IF(H128=0,0,H128*'Debt Payoff'!D6/12)</f>
        <v>0</v>
      </c>
      <c r="Q129" s="18">
        <f>IF(I128=0,0,I128*'Debt Payoff'!D7/12)</f>
        <v>0</v>
      </c>
    </row>
    <row r="130" spans="1:17" x14ac:dyDescent="0.25">
      <c r="A130">
        <v>128</v>
      </c>
      <c r="B130" s="18">
        <f>IF(B129=0,0,MAX(0,B129*(1+'Debt Payoff'!D10/12)-MIN(B129*(1+'Debt Payoff'!D10/12),'Debt Payoff'!E10+'Debt Payoff'!C2)))</f>
        <v>0</v>
      </c>
      <c r="C130" s="18">
        <f>IF(C129=0,0,MAX(0,C129*(1+'Debt Payoff'!D9/12)-MIN(C129*(1+'Debt Payoff'!D9/12),IF(COUNTIF(B129:B129,"&gt;0")=0,'Debt Payoff'!E9+'Debt Payoff'!E10+'Debt Payoff'!C2,'Debt Payoff'!E9))))</f>
        <v>0</v>
      </c>
      <c r="D130" s="18">
        <f>IF(D129=0,0,MAX(0,D129*(1+'Debt Payoff'!D5/12)-MIN(D129*(1+'Debt Payoff'!D5/12),IF(COUNTIF(B129:C129,"&gt;0")=0,'Debt Payoff'!E5+'Debt Payoff'!E10+'Debt Payoff'!E9+'Debt Payoff'!C2,'Debt Payoff'!E5))))</f>
        <v>0</v>
      </c>
      <c r="E130" s="18">
        <f>IF(E129=0,0,MAX(0,E129*(1+'Debt Payoff'!D8/12)-MIN(E129*(1+'Debt Payoff'!D8/12),IF(COUNTIF(B129:D129,"&gt;0")=0,'Debt Payoff'!E8+'Debt Payoff'!E10+'Debt Payoff'!E9+'Debt Payoff'!E5+'Debt Payoff'!C2,'Debt Payoff'!E8))))</f>
        <v>0</v>
      </c>
      <c r="F130" s="18">
        <f>IF(F129=0,0,MAX(0,F129*(1+'Debt Payoff'!D4/12)-MIN(F129*(1+'Debt Payoff'!D4/12),IF(COUNTIF(B129:E129,"&gt;0")=0,'Debt Payoff'!E4+'Debt Payoff'!E10+'Debt Payoff'!E9+'Debt Payoff'!E5+'Debt Payoff'!E8+'Debt Payoff'!C2,'Debt Payoff'!E4))))</f>
        <v>0</v>
      </c>
      <c r="G130" s="18">
        <f>IF(G129=0,0,MAX(0,G129*(1+'Debt Payoff'!D11/12)-MIN(G129*(1+'Debt Payoff'!D11/12),IF(COUNTIF(B129:F129,"&gt;0")=0,'Debt Payoff'!E11+'Debt Payoff'!E10+'Debt Payoff'!E9+'Debt Payoff'!E5+'Debt Payoff'!E8+'Debt Payoff'!E4+'Debt Payoff'!C2,'Debt Payoff'!E11))))</f>
        <v>0</v>
      </c>
      <c r="H130" s="18">
        <f>IF(H129=0,0,MAX(0,H129*(1+'Debt Payoff'!D6/12)-MIN(H129*(1+'Debt Payoff'!D6/12),IF(COUNTIF(B129:G129,"&gt;0")=0,'Debt Payoff'!E6+'Debt Payoff'!E10+'Debt Payoff'!E9+'Debt Payoff'!E5+'Debt Payoff'!E8+'Debt Payoff'!E4+'Debt Payoff'!E11+'Debt Payoff'!C2,'Debt Payoff'!E6))))</f>
        <v>0</v>
      </c>
      <c r="I130" s="18">
        <f>IF(I129=0,0,MAX(0,I129*(1+'Debt Payoff'!D7/12)-MIN(I129*(1+'Debt Payoff'!D7/12),IF(COUNTIF(B129:H129,"&gt;0")=0,'Debt Payoff'!E7+'Debt Payoff'!E10+'Debt Payoff'!E9+'Debt Payoff'!E5+'Debt Payoff'!E8+'Debt Payoff'!E4+'Debt Payoff'!E11+'Debt Payoff'!E6+'Debt Payoff'!C2,'Debt Payoff'!E7))))</f>
        <v>0</v>
      </c>
      <c r="J130" s="18">
        <f>IF(B129=0,0,B129*'Debt Payoff'!D10/12)</f>
        <v>0</v>
      </c>
      <c r="K130" s="18">
        <f>IF(C129=0,0,C129*'Debt Payoff'!D9/12)</f>
        <v>0</v>
      </c>
      <c r="L130" s="18">
        <f>IF(D129=0,0,D129*'Debt Payoff'!D5/12)</f>
        <v>0</v>
      </c>
      <c r="M130" s="18">
        <f>IF(E129=0,0,E129*'Debt Payoff'!D8/12)</f>
        <v>0</v>
      </c>
      <c r="N130" s="18">
        <f>IF(F129=0,0,F129*'Debt Payoff'!D4/12)</f>
        <v>0</v>
      </c>
      <c r="O130" s="18">
        <f>IF(G129=0,0,G129*'Debt Payoff'!D11/12)</f>
        <v>0</v>
      </c>
      <c r="P130" s="18">
        <f>IF(H129=0,0,H129*'Debt Payoff'!D6/12)</f>
        <v>0</v>
      </c>
      <c r="Q130" s="18">
        <f>IF(I129=0,0,I129*'Debt Payoff'!D7/12)</f>
        <v>0</v>
      </c>
    </row>
    <row r="131" spans="1:17" x14ac:dyDescent="0.25">
      <c r="A131">
        <v>129</v>
      </c>
      <c r="B131" s="18">
        <f>IF(B130=0,0,MAX(0,B130*(1+'Debt Payoff'!D10/12)-MIN(B130*(1+'Debt Payoff'!D10/12),'Debt Payoff'!E10+'Debt Payoff'!C2)))</f>
        <v>0</v>
      </c>
      <c r="C131" s="18">
        <f>IF(C130=0,0,MAX(0,C130*(1+'Debt Payoff'!D9/12)-MIN(C130*(1+'Debt Payoff'!D9/12),IF(COUNTIF(B130:B130,"&gt;0")=0,'Debt Payoff'!E9+'Debt Payoff'!E10+'Debt Payoff'!C2,'Debt Payoff'!E9))))</f>
        <v>0</v>
      </c>
      <c r="D131" s="18">
        <f>IF(D130=0,0,MAX(0,D130*(1+'Debt Payoff'!D5/12)-MIN(D130*(1+'Debt Payoff'!D5/12),IF(COUNTIF(B130:C130,"&gt;0")=0,'Debt Payoff'!E5+'Debt Payoff'!E10+'Debt Payoff'!E9+'Debt Payoff'!C2,'Debt Payoff'!E5))))</f>
        <v>0</v>
      </c>
      <c r="E131" s="18">
        <f>IF(E130=0,0,MAX(0,E130*(1+'Debt Payoff'!D8/12)-MIN(E130*(1+'Debt Payoff'!D8/12),IF(COUNTIF(B130:D130,"&gt;0")=0,'Debt Payoff'!E8+'Debt Payoff'!E10+'Debt Payoff'!E9+'Debt Payoff'!E5+'Debt Payoff'!C2,'Debt Payoff'!E8))))</f>
        <v>0</v>
      </c>
      <c r="F131" s="18">
        <f>IF(F130=0,0,MAX(0,F130*(1+'Debt Payoff'!D4/12)-MIN(F130*(1+'Debt Payoff'!D4/12),IF(COUNTIF(B130:E130,"&gt;0")=0,'Debt Payoff'!E4+'Debt Payoff'!E10+'Debt Payoff'!E9+'Debt Payoff'!E5+'Debt Payoff'!E8+'Debt Payoff'!C2,'Debt Payoff'!E4))))</f>
        <v>0</v>
      </c>
      <c r="G131" s="18">
        <f>IF(G130=0,0,MAX(0,G130*(1+'Debt Payoff'!D11/12)-MIN(G130*(1+'Debt Payoff'!D11/12),IF(COUNTIF(B130:F130,"&gt;0")=0,'Debt Payoff'!E11+'Debt Payoff'!E10+'Debt Payoff'!E9+'Debt Payoff'!E5+'Debt Payoff'!E8+'Debt Payoff'!E4+'Debt Payoff'!C2,'Debt Payoff'!E11))))</f>
        <v>0</v>
      </c>
      <c r="H131" s="18">
        <f>IF(H130=0,0,MAX(0,H130*(1+'Debt Payoff'!D6/12)-MIN(H130*(1+'Debt Payoff'!D6/12),IF(COUNTIF(B130:G130,"&gt;0")=0,'Debt Payoff'!E6+'Debt Payoff'!E10+'Debt Payoff'!E9+'Debt Payoff'!E5+'Debt Payoff'!E8+'Debt Payoff'!E4+'Debt Payoff'!E11+'Debt Payoff'!C2,'Debt Payoff'!E6))))</f>
        <v>0</v>
      </c>
      <c r="I131" s="18">
        <f>IF(I130=0,0,MAX(0,I130*(1+'Debt Payoff'!D7/12)-MIN(I130*(1+'Debt Payoff'!D7/12),IF(COUNTIF(B130:H130,"&gt;0")=0,'Debt Payoff'!E7+'Debt Payoff'!E10+'Debt Payoff'!E9+'Debt Payoff'!E5+'Debt Payoff'!E8+'Debt Payoff'!E4+'Debt Payoff'!E11+'Debt Payoff'!E6+'Debt Payoff'!C2,'Debt Payoff'!E7))))</f>
        <v>0</v>
      </c>
      <c r="J131" s="18">
        <f>IF(B130=0,0,B130*'Debt Payoff'!D10/12)</f>
        <v>0</v>
      </c>
      <c r="K131" s="18">
        <f>IF(C130=0,0,C130*'Debt Payoff'!D9/12)</f>
        <v>0</v>
      </c>
      <c r="L131" s="18">
        <f>IF(D130=0,0,D130*'Debt Payoff'!D5/12)</f>
        <v>0</v>
      </c>
      <c r="M131" s="18">
        <f>IF(E130=0,0,E130*'Debt Payoff'!D8/12)</f>
        <v>0</v>
      </c>
      <c r="N131" s="18">
        <f>IF(F130=0,0,F130*'Debt Payoff'!D4/12)</f>
        <v>0</v>
      </c>
      <c r="O131" s="18">
        <f>IF(G130=0,0,G130*'Debt Payoff'!D11/12)</f>
        <v>0</v>
      </c>
      <c r="P131" s="18">
        <f>IF(H130=0,0,H130*'Debt Payoff'!D6/12)</f>
        <v>0</v>
      </c>
      <c r="Q131" s="18">
        <f>IF(I130=0,0,I130*'Debt Payoff'!D7/12)</f>
        <v>0</v>
      </c>
    </row>
    <row r="132" spans="1:17" x14ac:dyDescent="0.25">
      <c r="A132">
        <v>130</v>
      </c>
      <c r="B132" s="18">
        <f>IF(B131=0,0,MAX(0,B131*(1+'Debt Payoff'!D10/12)-MIN(B131*(1+'Debt Payoff'!D10/12),'Debt Payoff'!E10+'Debt Payoff'!C2)))</f>
        <v>0</v>
      </c>
      <c r="C132" s="18">
        <f>IF(C131=0,0,MAX(0,C131*(1+'Debt Payoff'!D9/12)-MIN(C131*(1+'Debt Payoff'!D9/12),IF(COUNTIF(B131:B131,"&gt;0")=0,'Debt Payoff'!E9+'Debt Payoff'!E10+'Debt Payoff'!C2,'Debt Payoff'!E9))))</f>
        <v>0</v>
      </c>
      <c r="D132" s="18">
        <f>IF(D131=0,0,MAX(0,D131*(1+'Debt Payoff'!D5/12)-MIN(D131*(1+'Debt Payoff'!D5/12),IF(COUNTIF(B131:C131,"&gt;0")=0,'Debt Payoff'!E5+'Debt Payoff'!E10+'Debt Payoff'!E9+'Debt Payoff'!C2,'Debt Payoff'!E5))))</f>
        <v>0</v>
      </c>
      <c r="E132" s="18">
        <f>IF(E131=0,0,MAX(0,E131*(1+'Debt Payoff'!D8/12)-MIN(E131*(1+'Debt Payoff'!D8/12),IF(COUNTIF(B131:D131,"&gt;0")=0,'Debt Payoff'!E8+'Debt Payoff'!E10+'Debt Payoff'!E9+'Debt Payoff'!E5+'Debt Payoff'!C2,'Debt Payoff'!E8))))</f>
        <v>0</v>
      </c>
      <c r="F132" s="18">
        <f>IF(F131=0,0,MAX(0,F131*(1+'Debt Payoff'!D4/12)-MIN(F131*(1+'Debt Payoff'!D4/12),IF(COUNTIF(B131:E131,"&gt;0")=0,'Debt Payoff'!E4+'Debt Payoff'!E10+'Debt Payoff'!E9+'Debt Payoff'!E5+'Debt Payoff'!E8+'Debt Payoff'!C2,'Debt Payoff'!E4))))</f>
        <v>0</v>
      </c>
      <c r="G132" s="18">
        <f>IF(G131=0,0,MAX(0,G131*(1+'Debt Payoff'!D11/12)-MIN(G131*(1+'Debt Payoff'!D11/12),IF(COUNTIF(B131:F131,"&gt;0")=0,'Debt Payoff'!E11+'Debt Payoff'!E10+'Debt Payoff'!E9+'Debt Payoff'!E5+'Debt Payoff'!E8+'Debt Payoff'!E4+'Debt Payoff'!C2,'Debt Payoff'!E11))))</f>
        <v>0</v>
      </c>
      <c r="H132" s="18">
        <f>IF(H131=0,0,MAX(0,H131*(1+'Debt Payoff'!D6/12)-MIN(H131*(1+'Debt Payoff'!D6/12),IF(COUNTIF(B131:G131,"&gt;0")=0,'Debt Payoff'!E6+'Debt Payoff'!E10+'Debt Payoff'!E9+'Debt Payoff'!E5+'Debt Payoff'!E8+'Debt Payoff'!E4+'Debt Payoff'!E11+'Debt Payoff'!C2,'Debt Payoff'!E6))))</f>
        <v>0</v>
      </c>
      <c r="I132" s="18">
        <f>IF(I131=0,0,MAX(0,I131*(1+'Debt Payoff'!D7/12)-MIN(I131*(1+'Debt Payoff'!D7/12),IF(COUNTIF(B131:H131,"&gt;0")=0,'Debt Payoff'!E7+'Debt Payoff'!E10+'Debt Payoff'!E9+'Debt Payoff'!E5+'Debt Payoff'!E8+'Debt Payoff'!E4+'Debt Payoff'!E11+'Debt Payoff'!E6+'Debt Payoff'!C2,'Debt Payoff'!E7))))</f>
        <v>0</v>
      </c>
      <c r="J132" s="18">
        <f>IF(B131=0,0,B131*'Debt Payoff'!D10/12)</f>
        <v>0</v>
      </c>
      <c r="K132" s="18">
        <f>IF(C131=0,0,C131*'Debt Payoff'!D9/12)</f>
        <v>0</v>
      </c>
      <c r="L132" s="18">
        <f>IF(D131=0,0,D131*'Debt Payoff'!D5/12)</f>
        <v>0</v>
      </c>
      <c r="M132" s="18">
        <f>IF(E131=0,0,E131*'Debt Payoff'!D8/12)</f>
        <v>0</v>
      </c>
      <c r="N132" s="18">
        <f>IF(F131=0,0,F131*'Debt Payoff'!D4/12)</f>
        <v>0</v>
      </c>
      <c r="O132" s="18">
        <f>IF(G131=0,0,G131*'Debt Payoff'!D11/12)</f>
        <v>0</v>
      </c>
      <c r="P132" s="18">
        <f>IF(H131=0,0,H131*'Debt Payoff'!D6/12)</f>
        <v>0</v>
      </c>
      <c r="Q132" s="18">
        <f>IF(I131=0,0,I131*'Debt Payoff'!D7/12)</f>
        <v>0</v>
      </c>
    </row>
    <row r="133" spans="1:17" x14ac:dyDescent="0.25">
      <c r="A133">
        <v>131</v>
      </c>
      <c r="B133" s="18">
        <f>IF(B132=0,0,MAX(0,B132*(1+'Debt Payoff'!D10/12)-MIN(B132*(1+'Debt Payoff'!D10/12),'Debt Payoff'!E10+'Debt Payoff'!C2)))</f>
        <v>0</v>
      </c>
      <c r="C133" s="18">
        <f>IF(C132=0,0,MAX(0,C132*(1+'Debt Payoff'!D9/12)-MIN(C132*(1+'Debt Payoff'!D9/12),IF(COUNTIF(B132:B132,"&gt;0")=0,'Debt Payoff'!E9+'Debt Payoff'!E10+'Debt Payoff'!C2,'Debt Payoff'!E9))))</f>
        <v>0</v>
      </c>
      <c r="D133" s="18">
        <f>IF(D132=0,0,MAX(0,D132*(1+'Debt Payoff'!D5/12)-MIN(D132*(1+'Debt Payoff'!D5/12),IF(COUNTIF(B132:C132,"&gt;0")=0,'Debt Payoff'!E5+'Debt Payoff'!E10+'Debt Payoff'!E9+'Debt Payoff'!C2,'Debt Payoff'!E5))))</f>
        <v>0</v>
      </c>
      <c r="E133" s="18">
        <f>IF(E132=0,0,MAX(0,E132*(1+'Debt Payoff'!D8/12)-MIN(E132*(1+'Debt Payoff'!D8/12),IF(COUNTIF(B132:D132,"&gt;0")=0,'Debt Payoff'!E8+'Debt Payoff'!E10+'Debt Payoff'!E9+'Debt Payoff'!E5+'Debt Payoff'!C2,'Debt Payoff'!E8))))</f>
        <v>0</v>
      </c>
      <c r="F133" s="18">
        <f>IF(F132=0,0,MAX(0,F132*(1+'Debt Payoff'!D4/12)-MIN(F132*(1+'Debt Payoff'!D4/12),IF(COUNTIF(B132:E132,"&gt;0")=0,'Debt Payoff'!E4+'Debt Payoff'!E10+'Debt Payoff'!E9+'Debt Payoff'!E5+'Debt Payoff'!E8+'Debt Payoff'!C2,'Debt Payoff'!E4))))</f>
        <v>0</v>
      </c>
      <c r="G133" s="18">
        <f>IF(G132=0,0,MAX(0,G132*(1+'Debt Payoff'!D11/12)-MIN(G132*(1+'Debt Payoff'!D11/12),IF(COUNTIF(B132:F132,"&gt;0")=0,'Debt Payoff'!E11+'Debt Payoff'!E10+'Debt Payoff'!E9+'Debt Payoff'!E5+'Debt Payoff'!E8+'Debt Payoff'!E4+'Debt Payoff'!C2,'Debt Payoff'!E11))))</f>
        <v>0</v>
      </c>
      <c r="H133" s="18">
        <f>IF(H132=0,0,MAX(0,H132*(1+'Debt Payoff'!D6/12)-MIN(H132*(1+'Debt Payoff'!D6/12),IF(COUNTIF(B132:G132,"&gt;0")=0,'Debt Payoff'!E6+'Debt Payoff'!E10+'Debt Payoff'!E9+'Debt Payoff'!E5+'Debt Payoff'!E8+'Debt Payoff'!E4+'Debt Payoff'!E11+'Debt Payoff'!C2,'Debt Payoff'!E6))))</f>
        <v>0</v>
      </c>
      <c r="I133" s="18">
        <f>IF(I132=0,0,MAX(0,I132*(1+'Debt Payoff'!D7/12)-MIN(I132*(1+'Debt Payoff'!D7/12),IF(COUNTIF(B132:H132,"&gt;0")=0,'Debt Payoff'!E7+'Debt Payoff'!E10+'Debt Payoff'!E9+'Debt Payoff'!E5+'Debt Payoff'!E8+'Debt Payoff'!E4+'Debt Payoff'!E11+'Debt Payoff'!E6+'Debt Payoff'!C2,'Debt Payoff'!E7))))</f>
        <v>0</v>
      </c>
      <c r="J133" s="18">
        <f>IF(B132=0,0,B132*'Debt Payoff'!D10/12)</f>
        <v>0</v>
      </c>
      <c r="K133" s="18">
        <f>IF(C132=0,0,C132*'Debt Payoff'!D9/12)</f>
        <v>0</v>
      </c>
      <c r="L133" s="18">
        <f>IF(D132=0,0,D132*'Debt Payoff'!D5/12)</f>
        <v>0</v>
      </c>
      <c r="M133" s="18">
        <f>IF(E132=0,0,E132*'Debt Payoff'!D8/12)</f>
        <v>0</v>
      </c>
      <c r="N133" s="18">
        <f>IF(F132=0,0,F132*'Debt Payoff'!D4/12)</f>
        <v>0</v>
      </c>
      <c r="O133" s="18">
        <f>IF(G132=0,0,G132*'Debt Payoff'!D11/12)</f>
        <v>0</v>
      </c>
      <c r="P133" s="18">
        <f>IF(H132=0,0,H132*'Debt Payoff'!D6/12)</f>
        <v>0</v>
      </c>
      <c r="Q133" s="18">
        <f>IF(I132=0,0,I132*'Debt Payoff'!D7/12)</f>
        <v>0</v>
      </c>
    </row>
    <row r="134" spans="1:17" x14ac:dyDescent="0.25">
      <c r="A134">
        <v>132</v>
      </c>
      <c r="B134" s="18">
        <f>IF(B133=0,0,MAX(0,B133*(1+'Debt Payoff'!D10/12)-MIN(B133*(1+'Debt Payoff'!D10/12),'Debt Payoff'!E10+'Debt Payoff'!C2)))</f>
        <v>0</v>
      </c>
      <c r="C134" s="18">
        <f>IF(C133=0,0,MAX(0,C133*(1+'Debt Payoff'!D9/12)-MIN(C133*(1+'Debt Payoff'!D9/12),IF(COUNTIF(B133:B133,"&gt;0")=0,'Debt Payoff'!E9+'Debt Payoff'!E10+'Debt Payoff'!C2,'Debt Payoff'!E9))))</f>
        <v>0</v>
      </c>
      <c r="D134" s="18">
        <f>IF(D133=0,0,MAX(0,D133*(1+'Debt Payoff'!D5/12)-MIN(D133*(1+'Debt Payoff'!D5/12),IF(COUNTIF(B133:C133,"&gt;0")=0,'Debt Payoff'!E5+'Debt Payoff'!E10+'Debt Payoff'!E9+'Debt Payoff'!C2,'Debt Payoff'!E5))))</f>
        <v>0</v>
      </c>
      <c r="E134" s="18">
        <f>IF(E133=0,0,MAX(0,E133*(1+'Debt Payoff'!D8/12)-MIN(E133*(1+'Debt Payoff'!D8/12),IF(COUNTIF(B133:D133,"&gt;0")=0,'Debt Payoff'!E8+'Debt Payoff'!E10+'Debt Payoff'!E9+'Debt Payoff'!E5+'Debt Payoff'!C2,'Debt Payoff'!E8))))</f>
        <v>0</v>
      </c>
      <c r="F134" s="18">
        <f>IF(F133=0,0,MAX(0,F133*(1+'Debt Payoff'!D4/12)-MIN(F133*(1+'Debt Payoff'!D4/12),IF(COUNTIF(B133:E133,"&gt;0")=0,'Debt Payoff'!E4+'Debt Payoff'!E10+'Debt Payoff'!E9+'Debt Payoff'!E5+'Debt Payoff'!E8+'Debt Payoff'!C2,'Debt Payoff'!E4))))</f>
        <v>0</v>
      </c>
      <c r="G134" s="18">
        <f>IF(G133=0,0,MAX(0,G133*(1+'Debt Payoff'!D11/12)-MIN(G133*(1+'Debt Payoff'!D11/12),IF(COUNTIF(B133:F133,"&gt;0")=0,'Debt Payoff'!E11+'Debt Payoff'!E10+'Debt Payoff'!E9+'Debt Payoff'!E5+'Debt Payoff'!E8+'Debt Payoff'!E4+'Debt Payoff'!C2,'Debt Payoff'!E11))))</f>
        <v>0</v>
      </c>
      <c r="H134" s="18">
        <f>IF(H133=0,0,MAX(0,H133*(1+'Debt Payoff'!D6/12)-MIN(H133*(1+'Debt Payoff'!D6/12),IF(COUNTIF(B133:G133,"&gt;0")=0,'Debt Payoff'!E6+'Debt Payoff'!E10+'Debt Payoff'!E9+'Debt Payoff'!E5+'Debt Payoff'!E8+'Debt Payoff'!E4+'Debt Payoff'!E11+'Debt Payoff'!C2,'Debt Payoff'!E6))))</f>
        <v>0</v>
      </c>
      <c r="I134" s="18">
        <f>IF(I133=0,0,MAX(0,I133*(1+'Debt Payoff'!D7/12)-MIN(I133*(1+'Debt Payoff'!D7/12),IF(COUNTIF(B133:H133,"&gt;0")=0,'Debt Payoff'!E7+'Debt Payoff'!E10+'Debt Payoff'!E9+'Debt Payoff'!E5+'Debt Payoff'!E8+'Debt Payoff'!E4+'Debt Payoff'!E11+'Debt Payoff'!E6+'Debt Payoff'!C2,'Debt Payoff'!E7))))</f>
        <v>0</v>
      </c>
      <c r="J134" s="18">
        <f>IF(B133=0,0,B133*'Debt Payoff'!D10/12)</f>
        <v>0</v>
      </c>
      <c r="K134" s="18">
        <f>IF(C133=0,0,C133*'Debt Payoff'!D9/12)</f>
        <v>0</v>
      </c>
      <c r="L134" s="18">
        <f>IF(D133=0,0,D133*'Debt Payoff'!D5/12)</f>
        <v>0</v>
      </c>
      <c r="M134" s="18">
        <f>IF(E133=0,0,E133*'Debt Payoff'!D8/12)</f>
        <v>0</v>
      </c>
      <c r="N134" s="18">
        <f>IF(F133=0,0,F133*'Debt Payoff'!D4/12)</f>
        <v>0</v>
      </c>
      <c r="O134" s="18">
        <f>IF(G133=0,0,G133*'Debt Payoff'!D11/12)</f>
        <v>0</v>
      </c>
      <c r="P134" s="18">
        <f>IF(H133=0,0,H133*'Debt Payoff'!D6/12)</f>
        <v>0</v>
      </c>
      <c r="Q134" s="18">
        <f>IF(I133=0,0,I133*'Debt Payoff'!D7/12)</f>
        <v>0</v>
      </c>
    </row>
    <row r="135" spans="1:17" x14ac:dyDescent="0.25">
      <c r="A135">
        <v>133</v>
      </c>
      <c r="B135" s="18">
        <f>IF(B134=0,0,MAX(0,B134*(1+'Debt Payoff'!D10/12)-MIN(B134*(1+'Debt Payoff'!D10/12),'Debt Payoff'!E10+'Debt Payoff'!C2)))</f>
        <v>0</v>
      </c>
      <c r="C135" s="18">
        <f>IF(C134=0,0,MAX(0,C134*(1+'Debt Payoff'!D9/12)-MIN(C134*(1+'Debt Payoff'!D9/12),IF(COUNTIF(B134:B134,"&gt;0")=0,'Debt Payoff'!E9+'Debt Payoff'!E10+'Debt Payoff'!C2,'Debt Payoff'!E9))))</f>
        <v>0</v>
      </c>
      <c r="D135" s="18">
        <f>IF(D134=0,0,MAX(0,D134*(1+'Debt Payoff'!D5/12)-MIN(D134*(1+'Debt Payoff'!D5/12),IF(COUNTIF(B134:C134,"&gt;0")=0,'Debt Payoff'!E5+'Debt Payoff'!E10+'Debt Payoff'!E9+'Debt Payoff'!C2,'Debt Payoff'!E5))))</f>
        <v>0</v>
      </c>
      <c r="E135" s="18">
        <f>IF(E134=0,0,MAX(0,E134*(1+'Debt Payoff'!D8/12)-MIN(E134*(1+'Debt Payoff'!D8/12),IF(COUNTIF(B134:D134,"&gt;0")=0,'Debt Payoff'!E8+'Debt Payoff'!E10+'Debt Payoff'!E9+'Debt Payoff'!E5+'Debt Payoff'!C2,'Debt Payoff'!E8))))</f>
        <v>0</v>
      </c>
      <c r="F135" s="18">
        <f>IF(F134=0,0,MAX(0,F134*(1+'Debt Payoff'!D4/12)-MIN(F134*(1+'Debt Payoff'!D4/12),IF(COUNTIF(B134:E134,"&gt;0")=0,'Debt Payoff'!E4+'Debt Payoff'!E10+'Debt Payoff'!E9+'Debt Payoff'!E5+'Debt Payoff'!E8+'Debt Payoff'!C2,'Debt Payoff'!E4))))</f>
        <v>0</v>
      </c>
      <c r="G135" s="18">
        <f>IF(G134=0,0,MAX(0,G134*(1+'Debt Payoff'!D11/12)-MIN(G134*(1+'Debt Payoff'!D11/12),IF(COUNTIF(B134:F134,"&gt;0")=0,'Debt Payoff'!E11+'Debt Payoff'!E10+'Debt Payoff'!E9+'Debt Payoff'!E5+'Debt Payoff'!E8+'Debt Payoff'!E4+'Debt Payoff'!C2,'Debt Payoff'!E11))))</f>
        <v>0</v>
      </c>
      <c r="H135" s="18">
        <f>IF(H134=0,0,MAX(0,H134*(1+'Debt Payoff'!D6/12)-MIN(H134*(1+'Debt Payoff'!D6/12),IF(COUNTIF(B134:G134,"&gt;0")=0,'Debt Payoff'!E6+'Debt Payoff'!E10+'Debt Payoff'!E9+'Debt Payoff'!E5+'Debt Payoff'!E8+'Debt Payoff'!E4+'Debt Payoff'!E11+'Debt Payoff'!C2,'Debt Payoff'!E6))))</f>
        <v>0</v>
      </c>
      <c r="I135" s="18">
        <f>IF(I134=0,0,MAX(0,I134*(1+'Debt Payoff'!D7/12)-MIN(I134*(1+'Debt Payoff'!D7/12),IF(COUNTIF(B134:H134,"&gt;0")=0,'Debt Payoff'!E7+'Debt Payoff'!E10+'Debt Payoff'!E9+'Debt Payoff'!E5+'Debt Payoff'!E8+'Debt Payoff'!E4+'Debt Payoff'!E11+'Debt Payoff'!E6+'Debt Payoff'!C2,'Debt Payoff'!E7))))</f>
        <v>0</v>
      </c>
      <c r="J135" s="18">
        <f>IF(B134=0,0,B134*'Debt Payoff'!D10/12)</f>
        <v>0</v>
      </c>
      <c r="K135" s="18">
        <f>IF(C134=0,0,C134*'Debt Payoff'!D9/12)</f>
        <v>0</v>
      </c>
      <c r="L135" s="18">
        <f>IF(D134=0,0,D134*'Debt Payoff'!D5/12)</f>
        <v>0</v>
      </c>
      <c r="M135" s="18">
        <f>IF(E134=0,0,E134*'Debt Payoff'!D8/12)</f>
        <v>0</v>
      </c>
      <c r="N135" s="18">
        <f>IF(F134=0,0,F134*'Debt Payoff'!D4/12)</f>
        <v>0</v>
      </c>
      <c r="O135" s="18">
        <f>IF(G134=0,0,G134*'Debt Payoff'!D11/12)</f>
        <v>0</v>
      </c>
      <c r="P135" s="18">
        <f>IF(H134=0,0,H134*'Debt Payoff'!D6/12)</f>
        <v>0</v>
      </c>
      <c r="Q135" s="18">
        <f>IF(I134=0,0,I134*'Debt Payoff'!D7/12)</f>
        <v>0</v>
      </c>
    </row>
    <row r="136" spans="1:17" x14ac:dyDescent="0.25">
      <c r="A136">
        <v>134</v>
      </c>
      <c r="B136" s="18">
        <f>IF(B135=0,0,MAX(0,B135*(1+'Debt Payoff'!D10/12)-MIN(B135*(1+'Debt Payoff'!D10/12),'Debt Payoff'!E10+'Debt Payoff'!C2)))</f>
        <v>0</v>
      </c>
      <c r="C136" s="18">
        <f>IF(C135=0,0,MAX(0,C135*(1+'Debt Payoff'!D9/12)-MIN(C135*(1+'Debt Payoff'!D9/12),IF(COUNTIF(B135:B135,"&gt;0")=0,'Debt Payoff'!E9+'Debt Payoff'!E10+'Debt Payoff'!C2,'Debt Payoff'!E9))))</f>
        <v>0</v>
      </c>
      <c r="D136" s="18">
        <f>IF(D135=0,0,MAX(0,D135*(1+'Debt Payoff'!D5/12)-MIN(D135*(1+'Debt Payoff'!D5/12),IF(COUNTIF(B135:C135,"&gt;0")=0,'Debt Payoff'!E5+'Debt Payoff'!E10+'Debt Payoff'!E9+'Debt Payoff'!C2,'Debt Payoff'!E5))))</f>
        <v>0</v>
      </c>
      <c r="E136" s="18">
        <f>IF(E135=0,0,MAX(0,E135*(1+'Debt Payoff'!D8/12)-MIN(E135*(1+'Debt Payoff'!D8/12),IF(COUNTIF(B135:D135,"&gt;0")=0,'Debt Payoff'!E8+'Debt Payoff'!E10+'Debt Payoff'!E9+'Debt Payoff'!E5+'Debt Payoff'!C2,'Debt Payoff'!E8))))</f>
        <v>0</v>
      </c>
      <c r="F136" s="18">
        <f>IF(F135=0,0,MAX(0,F135*(1+'Debt Payoff'!D4/12)-MIN(F135*(1+'Debt Payoff'!D4/12),IF(COUNTIF(B135:E135,"&gt;0")=0,'Debt Payoff'!E4+'Debt Payoff'!E10+'Debt Payoff'!E9+'Debt Payoff'!E5+'Debt Payoff'!E8+'Debt Payoff'!C2,'Debt Payoff'!E4))))</f>
        <v>0</v>
      </c>
      <c r="G136" s="18">
        <f>IF(G135=0,0,MAX(0,G135*(1+'Debt Payoff'!D11/12)-MIN(G135*(1+'Debt Payoff'!D11/12),IF(COUNTIF(B135:F135,"&gt;0")=0,'Debt Payoff'!E11+'Debt Payoff'!E10+'Debt Payoff'!E9+'Debt Payoff'!E5+'Debt Payoff'!E8+'Debt Payoff'!E4+'Debt Payoff'!C2,'Debt Payoff'!E11))))</f>
        <v>0</v>
      </c>
      <c r="H136" s="18">
        <f>IF(H135=0,0,MAX(0,H135*(1+'Debt Payoff'!D6/12)-MIN(H135*(1+'Debt Payoff'!D6/12),IF(COUNTIF(B135:G135,"&gt;0")=0,'Debt Payoff'!E6+'Debt Payoff'!E10+'Debt Payoff'!E9+'Debt Payoff'!E5+'Debt Payoff'!E8+'Debt Payoff'!E4+'Debt Payoff'!E11+'Debt Payoff'!C2,'Debt Payoff'!E6))))</f>
        <v>0</v>
      </c>
      <c r="I136" s="18">
        <f>IF(I135=0,0,MAX(0,I135*(1+'Debt Payoff'!D7/12)-MIN(I135*(1+'Debt Payoff'!D7/12),IF(COUNTIF(B135:H135,"&gt;0")=0,'Debt Payoff'!E7+'Debt Payoff'!E10+'Debt Payoff'!E9+'Debt Payoff'!E5+'Debt Payoff'!E8+'Debt Payoff'!E4+'Debt Payoff'!E11+'Debt Payoff'!E6+'Debt Payoff'!C2,'Debt Payoff'!E7))))</f>
        <v>0</v>
      </c>
      <c r="J136" s="18">
        <f>IF(B135=0,0,B135*'Debt Payoff'!D10/12)</f>
        <v>0</v>
      </c>
      <c r="K136" s="18">
        <f>IF(C135=0,0,C135*'Debt Payoff'!D9/12)</f>
        <v>0</v>
      </c>
      <c r="L136" s="18">
        <f>IF(D135=0,0,D135*'Debt Payoff'!D5/12)</f>
        <v>0</v>
      </c>
      <c r="M136" s="18">
        <f>IF(E135=0,0,E135*'Debt Payoff'!D8/12)</f>
        <v>0</v>
      </c>
      <c r="N136" s="18">
        <f>IF(F135=0,0,F135*'Debt Payoff'!D4/12)</f>
        <v>0</v>
      </c>
      <c r="O136" s="18">
        <f>IF(G135=0,0,G135*'Debt Payoff'!D11/12)</f>
        <v>0</v>
      </c>
      <c r="P136" s="18">
        <f>IF(H135=0,0,H135*'Debt Payoff'!D6/12)</f>
        <v>0</v>
      </c>
      <c r="Q136" s="18">
        <f>IF(I135=0,0,I135*'Debt Payoff'!D7/12)</f>
        <v>0</v>
      </c>
    </row>
    <row r="137" spans="1:17" x14ac:dyDescent="0.25">
      <c r="A137">
        <v>135</v>
      </c>
      <c r="B137" s="18">
        <f>IF(B136=0,0,MAX(0,B136*(1+'Debt Payoff'!D10/12)-MIN(B136*(1+'Debt Payoff'!D10/12),'Debt Payoff'!E10+'Debt Payoff'!C2)))</f>
        <v>0</v>
      </c>
      <c r="C137" s="18">
        <f>IF(C136=0,0,MAX(0,C136*(1+'Debt Payoff'!D9/12)-MIN(C136*(1+'Debt Payoff'!D9/12),IF(COUNTIF(B136:B136,"&gt;0")=0,'Debt Payoff'!E9+'Debt Payoff'!E10+'Debt Payoff'!C2,'Debt Payoff'!E9))))</f>
        <v>0</v>
      </c>
      <c r="D137" s="18">
        <f>IF(D136=0,0,MAX(0,D136*(1+'Debt Payoff'!D5/12)-MIN(D136*(1+'Debt Payoff'!D5/12),IF(COUNTIF(B136:C136,"&gt;0")=0,'Debt Payoff'!E5+'Debt Payoff'!E10+'Debt Payoff'!E9+'Debt Payoff'!C2,'Debt Payoff'!E5))))</f>
        <v>0</v>
      </c>
      <c r="E137" s="18">
        <f>IF(E136=0,0,MAX(0,E136*(1+'Debt Payoff'!D8/12)-MIN(E136*(1+'Debt Payoff'!D8/12),IF(COUNTIF(B136:D136,"&gt;0")=0,'Debt Payoff'!E8+'Debt Payoff'!E10+'Debt Payoff'!E9+'Debt Payoff'!E5+'Debt Payoff'!C2,'Debt Payoff'!E8))))</f>
        <v>0</v>
      </c>
      <c r="F137" s="18">
        <f>IF(F136=0,0,MAX(0,F136*(1+'Debt Payoff'!D4/12)-MIN(F136*(1+'Debt Payoff'!D4/12),IF(COUNTIF(B136:E136,"&gt;0")=0,'Debt Payoff'!E4+'Debt Payoff'!E10+'Debt Payoff'!E9+'Debt Payoff'!E5+'Debt Payoff'!E8+'Debt Payoff'!C2,'Debt Payoff'!E4))))</f>
        <v>0</v>
      </c>
      <c r="G137" s="18">
        <f>IF(G136=0,0,MAX(0,G136*(1+'Debt Payoff'!D11/12)-MIN(G136*(1+'Debt Payoff'!D11/12),IF(COUNTIF(B136:F136,"&gt;0")=0,'Debt Payoff'!E11+'Debt Payoff'!E10+'Debt Payoff'!E9+'Debt Payoff'!E5+'Debt Payoff'!E8+'Debt Payoff'!E4+'Debt Payoff'!C2,'Debt Payoff'!E11))))</f>
        <v>0</v>
      </c>
      <c r="H137" s="18">
        <f>IF(H136=0,0,MAX(0,H136*(1+'Debt Payoff'!D6/12)-MIN(H136*(1+'Debt Payoff'!D6/12),IF(COUNTIF(B136:G136,"&gt;0")=0,'Debt Payoff'!E6+'Debt Payoff'!E10+'Debt Payoff'!E9+'Debt Payoff'!E5+'Debt Payoff'!E8+'Debt Payoff'!E4+'Debt Payoff'!E11+'Debt Payoff'!C2,'Debt Payoff'!E6))))</f>
        <v>0</v>
      </c>
      <c r="I137" s="18">
        <f>IF(I136=0,0,MAX(0,I136*(1+'Debt Payoff'!D7/12)-MIN(I136*(1+'Debt Payoff'!D7/12),IF(COUNTIF(B136:H136,"&gt;0")=0,'Debt Payoff'!E7+'Debt Payoff'!E10+'Debt Payoff'!E9+'Debt Payoff'!E5+'Debt Payoff'!E8+'Debt Payoff'!E4+'Debt Payoff'!E11+'Debt Payoff'!E6+'Debt Payoff'!C2,'Debt Payoff'!E7))))</f>
        <v>0</v>
      </c>
      <c r="J137" s="18">
        <f>IF(B136=0,0,B136*'Debt Payoff'!D10/12)</f>
        <v>0</v>
      </c>
      <c r="K137" s="18">
        <f>IF(C136=0,0,C136*'Debt Payoff'!D9/12)</f>
        <v>0</v>
      </c>
      <c r="L137" s="18">
        <f>IF(D136=0,0,D136*'Debt Payoff'!D5/12)</f>
        <v>0</v>
      </c>
      <c r="M137" s="18">
        <f>IF(E136=0,0,E136*'Debt Payoff'!D8/12)</f>
        <v>0</v>
      </c>
      <c r="N137" s="18">
        <f>IF(F136=0,0,F136*'Debt Payoff'!D4/12)</f>
        <v>0</v>
      </c>
      <c r="O137" s="18">
        <f>IF(G136=0,0,G136*'Debt Payoff'!D11/12)</f>
        <v>0</v>
      </c>
      <c r="P137" s="18">
        <f>IF(H136=0,0,H136*'Debt Payoff'!D6/12)</f>
        <v>0</v>
      </c>
      <c r="Q137" s="18">
        <f>IF(I136=0,0,I136*'Debt Payoff'!D7/12)</f>
        <v>0</v>
      </c>
    </row>
    <row r="138" spans="1:17" x14ac:dyDescent="0.25">
      <c r="A138">
        <v>136</v>
      </c>
      <c r="B138" s="18">
        <f>IF(B137=0,0,MAX(0,B137*(1+'Debt Payoff'!D10/12)-MIN(B137*(1+'Debt Payoff'!D10/12),'Debt Payoff'!E10+'Debt Payoff'!C2)))</f>
        <v>0</v>
      </c>
      <c r="C138" s="18">
        <f>IF(C137=0,0,MAX(0,C137*(1+'Debt Payoff'!D9/12)-MIN(C137*(1+'Debt Payoff'!D9/12),IF(COUNTIF(B137:B137,"&gt;0")=0,'Debt Payoff'!E9+'Debt Payoff'!E10+'Debt Payoff'!C2,'Debt Payoff'!E9))))</f>
        <v>0</v>
      </c>
      <c r="D138" s="18">
        <f>IF(D137=0,0,MAX(0,D137*(1+'Debt Payoff'!D5/12)-MIN(D137*(1+'Debt Payoff'!D5/12),IF(COUNTIF(B137:C137,"&gt;0")=0,'Debt Payoff'!E5+'Debt Payoff'!E10+'Debt Payoff'!E9+'Debt Payoff'!C2,'Debt Payoff'!E5))))</f>
        <v>0</v>
      </c>
      <c r="E138" s="18">
        <f>IF(E137=0,0,MAX(0,E137*(1+'Debt Payoff'!D8/12)-MIN(E137*(1+'Debt Payoff'!D8/12),IF(COUNTIF(B137:D137,"&gt;0")=0,'Debt Payoff'!E8+'Debt Payoff'!E10+'Debt Payoff'!E9+'Debt Payoff'!E5+'Debt Payoff'!C2,'Debt Payoff'!E8))))</f>
        <v>0</v>
      </c>
      <c r="F138" s="18">
        <f>IF(F137=0,0,MAX(0,F137*(1+'Debt Payoff'!D4/12)-MIN(F137*(1+'Debt Payoff'!D4/12),IF(COUNTIF(B137:E137,"&gt;0")=0,'Debt Payoff'!E4+'Debt Payoff'!E10+'Debt Payoff'!E9+'Debt Payoff'!E5+'Debt Payoff'!E8+'Debt Payoff'!C2,'Debt Payoff'!E4))))</f>
        <v>0</v>
      </c>
      <c r="G138" s="18">
        <f>IF(G137=0,0,MAX(0,G137*(1+'Debt Payoff'!D11/12)-MIN(G137*(1+'Debt Payoff'!D11/12),IF(COUNTIF(B137:F137,"&gt;0")=0,'Debt Payoff'!E11+'Debt Payoff'!E10+'Debt Payoff'!E9+'Debt Payoff'!E5+'Debt Payoff'!E8+'Debt Payoff'!E4+'Debt Payoff'!C2,'Debt Payoff'!E11))))</f>
        <v>0</v>
      </c>
      <c r="H138" s="18">
        <f>IF(H137=0,0,MAX(0,H137*(1+'Debt Payoff'!D6/12)-MIN(H137*(1+'Debt Payoff'!D6/12),IF(COUNTIF(B137:G137,"&gt;0")=0,'Debt Payoff'!E6+'Debt Payoff'!E10+'Debt Payoff'!E9+'Debt Payoff'!E5+'Debt Payoff'!E8+'Debt Payoff'!E4+'Debt Payoff'!E11+'Debt Payoff'!C2,'Debt Payoff'!E6))))</f>
        <v>0</v>
      </c>
      <c r="I138" s="18">
        <f>IF(I137=0,0,MAX(0,I137*(1+'Debt Payoff'!D7/12)-MIN(I137*(1+'Debt Payoff'!D7/12),IF(COUNTIF(B137:H137,"&gt;0")=0,'Debt Payoff'!E7+'Debt Payoff'!E10+'Debt Payoff'!E9+'Debt Payoff'!E5+'Debt Payoff'!E8+'Debt Payoff'!E4+'Debt Payoff'!E11+'Debt Payoff'!E6+'Debt Payoff'!C2,'Debt Payoff'!E7))))</f>
        <v>0</v>
      </c>
      <c r="J138" s="18">
        <f>IF(B137=0,0,B137*'Debt Payoff'!D10/12)</f>
        <v>0</v>
      </c>
      <c r="K138" s="18">
        <f>IF(C137=0,0,C137*'Debt Payoff'!D9/12)</f>
        <v>0</v>
      </c>
      <c r="L138" s="18">
        <f>IF(D137=0,0,D137*'Debt Payoff'!D5/12)</f>
        <v>0</v>
      </c>
      <c r="M138" s="18">
        <f>IF(E137=0,0,E137*'Debt Payoff'!D8/12)</f>
        <v>0</v>
      </c>
      <c r="N138" s="18">
        <f>IF(F137=0,0,F137*'Debt Payoff'!D4/12)</f>
        <v>0</v>
      </c>
      <c r="O138" s="18">
        <f>IF(G137=0,0,G137*'Debt Payoff'!D11/12)</f>
        <v>0</v>
      </c>
      <c r="P138" s="18">
        <f>IF(H137=0,0,H137*'Debt Payoff'!D6/12)</f>
        <v>0</v>
      </c>
      <c r="Q138" s="18">
        <f>IF(I137=0,0,I137*'Debt Payoff'!D7/12)</f>
        <v>0</v>
      </c>
    </row>
    <row r="139" spans="1:17" x14ac:dyDescent="0.25">
      <c r="A139">
        <v>137</v>
      </c>
      <c r="B139" s="18">
        <f>IF(B138=0,0,MAX(0,B138*(1+'Debt Payoff'!D10/12)-MIN(B138*(1+'Debt Payoff'!D10/12),'Debt Payoff'!E10+'Debt Payoff'!C2)))</f>
        <v>0</v>
      </c>
      <c r="C139" s="18">
        <f>IF(C138=0,0,MAX(0,C138*(1+'Debt Payoff'!D9/12)-MIN(C138*(1+'Debt Payoff'!D9/12),IF(COUNTIF(B138:B138,"&gt;0")=0,'Debt Payoff'!E9+'Debt Payoff'!E10+'Debt Payoff'!C2,'Debt Payoff'!E9))))</f>
        <v>0</v>
      </c>
      <c r="D139" s="18">
        <f>IF(D138=0,0,MAX(0,D138*(1+'Debt Payoff'!D5/12)-MIN(D138*(1+'Debt Payoff'!D5/12),IF(COUNTIF(B138:C138,"&gt;0")=0,'Debt Payoff'!E5+'Debt Payoff'!E10+'Debt Payoff'!E9+'Debt Payoff'!C2,'Debt Payoff'!E5))))</f>
        <v>0</v>
      </c>
      <c r="E139" s="18">
        <f>IF(E138=0,0,MAX(0,E138*(1+'Debt Payoff'!D8/12)-MIN(E138*(1+'Debt Payoff'!D8/12),IF(COUNTIF(B138:D138,"&gt;0")=0,'Debt Payoff'!E8+'Debt Payoff'!E10+'Debt Payoff'!E9+'Debt Payoff'!E5+'Debt Payoff'!C2,'Debt Payoff'!E8))))</f>
        <v>0</v>
      </c>
      <c r="F139" s="18">
        <f>IF(F138=0,0,MAX(0,F138*(1+'Debt Payoff'!D4/12)-MIN(F138*(1+'Debt Payoff'!D4/12),IF(COUNTIF(B138:E138,"&gt;0")=0,'Debt Payoff'!E4+'Debt Payoff'!E10+'Debt Payoff'!E9+'Debt Payoff'!E5+'Debt Payoff'!E8+'Debt Payoff'!C2,'Debt Payoff'!E4))))</f>
        <v>0</v>
      </c>
      <c r="G139" s="18">
        <f>IF(G138=0,0,MAX(0,G138*(1+'Debt Payoff'!D11/12)-MIN(G138*(1+'Debt Payoff'!D11/12),IF(COUNTIF(B138:F138,"&gt;0")=0,'Debt Payoff'!E11+'Debt Payoff'!E10+'Debt Payoff'!E9+'Debt Payoff'!E5+'Debt Payoff'!E8+'Debt Payoff'!E4+'Debt Payoff'!C2,'Debt Payoff'!E11))))</f>
        <v>0</v>
      </c>
      <c r="H139" s="18">
        <f>IF(H138=0,0,MAX(0,H138*(1+'Debt Payoff'!D6/12)-MIN(H138*(1+'Debt Payoff'!D6/12),IF(COUNTIF(B138:G138,"&gt;0")=0,'Debt Payoff'!E6+'Debt Payoff'!E10+'Debt Payoff'!E9+'Debt Payoff'!E5+'Debt Payoff'!E8+'Debt Payoff'!E4+'Debt Payoff'!E11+'Debt Payoff'!C2,'Debt Payoff'!E6))))</f>
        <v>0</v>
      </c>
      <c r="I139" s="18">
        <f>IF(I138=0,0,MAX(0,I138*(1+'Debt Payoff'!D7/12)-MIN(I138*(1+'Debt Payoff'!D7/12),IF(COUNTIF(B138:H138,"&gt;0")=0,'Debt Payoff'!E7+'Debt Payoff'!E10+'Debt Payoff'!E9+'Debt Payoff'!E5+'Debt Payoff'!E8+'Debt Payoff'!E4+'Debt Payoff'!E11+'Debt Payoff'!E6+'Debt Payoff'!C2,'Debt Payoff'!E7))))</f>
        <v>0</v>
      </c>
      <c r="J139" s="18">
        <f>IF(B138=0,0,B138*'Debt Payoff'!D10/12)</f>
        <v>0</v>
      </c>
      <c r="K139" s="18">
        <f>IF(C138=0,0,C138*'Debt Payoff'!D9/12)</f>
        <v>0</v>
      </c>
      <c r="L139" s="18">
        <f>IF(D138=0,0,D138*'Debt Payoff'!D5/12)</f>
        <v>0</v>
      </c>
      <c r="M139" s="18">
        <f>IF(E138=0,0,E138*'Debt Payoff'!D8/12)</f>
        <v>0</v>
      </c>
      <c r="N139" s="18">
        <f>IF(F138=0,0,F138*'Debt Payoff'!D4/12)</f>
        <v>0</v>
      </c>
      <c r="O139" s="18">
        <f>IF(G138=0,0,G138*'Debt Payoff'!D11/12)</f>
        <v>0</v>
      </c>
      <c r="P139" s="18">
        <f>IF(H138=0,0,H138*'Debt Payoff'!D6/12)</f>
        <v>0</v>
      </c>
      <c r="Q139" s="18">
        <f>IF(I138=0,0,I138*'Debt Payoff'!D7/12)</f>
        <v>0</v>
      </c>
    </row>
    <row r="140" spans="1:17" x14ac:dyDescent="0.25">
      <c r="A140">
        <v>138</v>
      </c>
      <c r="B140" s="18">
        <f>IF(B139=0,0,MAX(0,B139*(1+'Debt Payoff'!D10/12)-MIN(B139*(1+'Debt Payoff'!D10/12),'Debt Payoff'!E10+'Debt Payoff'!C2)))</f>
        <v>0</v>
      </c>
      <c r="C140" s="18">
        <f>IF(C139=0,0,MAX(0,C139*(1+'Debt Payoff'!D9/12)-MIN(C139*(1+'Debt Payoff'!D9/12),IF(COUNTIF(B139:B139,"&gt;0")=0,'Debt Payoff'!E9+'Debt Payoff'!E10+'Debt Payoff'!C2,'Debt Payoff'!E9))))</f>
        <v>0</v>
      </c>
      <c r="D140" s="18">
        <f>IF(D139=0,0,MAX(0,D139*(1+'Debt Payoff'!D5/12)-MIN(D139*(1+'Debt Payoff'!D5/12),IF(COUNTIF(B139:C139,"&gt;0")=0,'Debt Payoff'!E5+'Debt Payoff'!E10+'Debt Payoff'!E9+'Debt Payoff'!C2,'Debt Payoff'!E5))))</f>
        <v>0</v>
      </c>
      <c r="E140" s="18">
        <f>IF(E139=0,0,MAX(0,E139*(1+'Debt Payoff'!D8/12)-MIN(E139*(1+'Debt Payoff'!D8/12),IF(COUNTIF(B139:D139,"&gt;0")=0,'Debt Payoff'!E8+'Debt Payoff'!E10+'Debt Payoff'!E9+'Debt Payoff'!E5+'Debt Payoff'!C2,'Debt Payoff'!E8))))</f>
        <v>0</v>
      </c>
      <c r="F140" s="18">
        <f>IF(F139=0,0,MAX(0,F139*(1+'Debt Payoff'!D4/12)-MIN(F139*(1+'Debt Payoff'!D4/12),IF(COUNTIF(B139:E139,"&gt;0")=0,'Debt Payoff'!E4+'Debt Payoff'!E10+'Debt Payoff'!E9+'Debt Payoff'!E5+'Debt Payoff'!E8+'Debt Payoff'!C2,'Debt Payoff'!E4))))</f>
        <v>0</v>
      </c>
      <c r="G140" s="18">
        <f>IF(G139=0,0,MAX(0,G139*(1+'Debt Payoff'!D11/12)-MIN(G139*(1+'Debt Payoff'!D11/12),IF(COUNTIF(B139:F139,"&gt;0")=0,'Debt Payoff'!E11+'Debt Payoff'!E10+'Debt Payoff'!E9+'Debt Payoff'!E5+'Debt Payoff'!E8+'Debt Payoff'!E4+'Debt Payoff'!C2,'Debt Payoff'!E11))))</f>
        <v>0</v>
      </c>
      <c r="H140" s="18">
        <f>IF(H139=0,0,MAX(0,H139*(1+'Debt Payoff'!D6/12)-MIN(H139*(1+'Debt Payoff'!D6/12),IF(COUNTIF(B139:G139,"&gt;0")=0,'Debt Payoff'!E6+'Debt Payoff'!E10+'Debt Payoff'!E9+'Debt Payoff'!E5+'Debt Payoff'!E8+'Debt Payoff'!E4+'Debt Payoff'!E11+'Debt Payoff'!C2,'Debt Payoff'!E6))))</f>
        <v>0</v>
      </c>
      <c r="I140" s="18">
        <f>IF(I139=0,0,MAX(0,I139*(1+'Debt Payoff'!D7/12)-MIN(I139*(1+'Debt Payoff'!D7/12),IF(COUNTIF(B139:H139,"&gt;0")=0,'Debt Payoff'!E7+'Debt Payoff'!E10+'Debt Payoff'!E9+'Debt Payoff'!E5+'Debt Payoff'!E8+'Debt Payoff'!E4+'Debt Payoff'!E11+'Debt Payoff'!E6+'Debt Payoff'!C2,'Debt Payoff'!E7))))</f>
        <v>0</v>
      </c>
      <c r="J140" s="18">
        <f>IF(B139=0,0,B139*'Debt Payoff'!D10/12)</f>
        <v>0</v>
      </c>
      <c r="K140" s="18">
        <f>IF(C139=0,0,C139*'Debt Payoff'!D9/12)</f>
        <v>0</v>
      </c>
      <c r="L140" s="18">
        <f>IF(D139=0,0,D139*'Debt Payoff'!D5/12)</f>
        <v>0</v>
      </c>
      <c r="M140" s="18">
        <f>IF(E139=0,0,E139*'Debt Payoff'!D8/12)</f>
        <v>0</v>
      </c>
      <c r="N140" s="18">
        <f>IF(F139=0,0,F139*'Debt Payoff'!D4/12)</f>
        <v>0</v>
      </c>
      <c r="O140" s="18">
        <f>IF(G139=0,0,G139*'Debt Payoff'!D11/12)</f>
        <v>0</v>
      </c>
      <c r="P140" s="18">
        <f>IF(H139=0,0,H139*'Debt Payoff'!D6/12)</f>
        <v>0</v>
      </c>
      <c r="Q140" s="18">
        <f>IF(I139=0,0,I139*'Debt Payoff'!D7/12)</f>
        <v>0</v>
      </c>
    </row>
    <row r="141" spans="1:17" x14ac:dyDescent="0.25">
      <c r="A141">
        <v>139</v>
      </c>
      <c r="B141" s="18">
        <f>IF(B140=0,0,MAX(0,B140*(1+'Debt Payoff'!D10/12)-MIN(B140*(1+'Debt Payoff'!D10/12),'Debt Payoff'!E10+'Debt Payoff'!C2)))</f>
        <v>0</v>
      </c>
      <c r="C141" s="18">
        <f>IF(C140=0,0,MAX(0,C140*(1+'Debt Payoff'!D9/12)-MIN(C140*(1+'Debt Payoff'!D9/12),IF(COUNTIF(B140:B140,"&gt;0")=0,'Debt Payoff'!E9+'Debt Payoff'!E10+'Debt Payoff'!C2,'Debt Payoff'!E9))))</f>
        <v>0</v>
      </c>
      <c r="D141" s="18">
        <f>IF(D140=0,0,MAX(0,D140*(1+'Debt Payoff'!D5/12)-MIN(D140*(1+'Debt Payoff'!D5/12),IF(COUNTIF(B140:C140,"&gt;0")=0,'Debt Payoff'!E5+'Debt Payoff'!E10+'Debt Payoff'!E9+'Debt Payoff'!C2,'Debt Payoff'!E5))))</f>
        <v>0</v>
      </c>
      <c r="E141" s="18">
        <f>IF(E140=0,0,MAX(0,E140*(1+'Debt Payoff'!D8/12)-MIN(E140*(1+'Debt Payoff'!D8/12),IF(COUNTIF(B140:D140,"&gt;0")=0,'Debt Payoff'!E8+'Debt Payoff'!E10+'Debt Payoff'!E9+'Debt Payoff'!E5+'Debt Payoff'!C2,'Debt Payoff'!E8))))</f>
        <v>0</v>
      </c>
      <c r="F141" s="18">
        <f>IF(F140=0,0,MAX(0,F140*(1+'Debt Payoff'!D4/12)-MIN(F140*(1+'Debt Payoff'!D4/12),IF(COUNTIF(B140:E140,"&gt;0")=0,'Debt Payoff'!E4+'Debt Payoff'!E10+'Debt Payoff'!E9+'Debt Payoff'!E5+'Debt Payoff'!E8+'Debt Payoff'!C2,'Debt Payoff'!E4))))</f>
        <v>0</v>
      </c>
      <c r="G141" s="18">
        <f>IF(G140=0,0,MAX(0,G140*(1+'Debt Payoff'!D11/12)-MIN(G140*(1+'Debt Payoff'!D11/12),IF(COUNTIF(B140:F140,"&gt;0")=0,'Debt Payoff'!E11+'Debt Payoff'!E10+'Debt Payoff'!E9+'Debt Payoff'!E5+'Debt Payoff'!E8+'Debt Payoff'!E4+'Debt Payoff'!C2,'Debt Payoff'!E11))))</f>
        <v>0</v>
      </c>
      <c r="H141" s="18">
        <f>IF(H140=0,0,MAX(0,H140*(1+'Debt Payoff'!D6/12)-MIN(H140*(1+'Debt Payoff'!D6/12),IF(COUNTIF(B140:G140,"&gt;0")=0,'Debt Payoff'!E6+'Debt Payoff'!E10+'Debt Payoff'!E9+'Debt Payoff'!E5+'Debt Payoff'!E8+'Debt Payoff'!E4+'Debt Payoff'!E11+'Debt Payoff'!C2,'Debt Payoff'!E6))))</f>
        <v>0</v>
      </c>
      <c r="I141" s="18">
        <f>IF(I140=0,0,MAX(0,I140*(1+'Debt Payoff'!D7/12)-MIN(I140*(1+'Debt Payoff'!D7/12),IF(COUNTIF(B140:H140,"&gt;0")=0,'Debt Payoff'!E7+'Debt Payoff'!E10+'Debt Payoff'!E9+'Debt Payoff'!E5+'Debt Payoff'!E8+'Debt Payoff'!E4+'Debt Payoff'!E11+'Debt Payoff'!E6+'Debt Payoff'!C2,'Debt Payoff'!E7))))</f>
        <v>0</v>
      </c>
      <c r="J141" s="18">
        <f>IF(B140=0,0,B140*'Debt Payoff'!D10/12)</f>
        <v>0</v>
      </c>
      <c r="K141" s="18">
        <f>IF(C140=0,0,C140*'Debt Payoff'!D9/12)</f>
        <v>0</v>
      </c>
      <c r="L141" s="18">
        <f>IF(D140=0,0,D140*'Debt Payoff'!D5/12)</f>
        <v>0</v>
      </c>
      <c r="M141" s="18">
        <f>IF(E140=0,0,E140*'Debt Payoff'!D8/12)</f>
        <v>0</v>
      </c>
      <c r="N141" s="18">
        <f>IF(F140=0,0,F140*'Debt Payoff'!D4/12)</f>
        <v>0</v>
      </c>
      <c r="O141" s="18">
        <f>IF(G140=0,0,G140*'Debt Payoff'!D11/12)</f>
        <v>0</v>
      </c>
      <c r="P141" s="18">
        <f>IF(H140=0,0,H140*'Debt Payoff'!D6/12)</f>
        <v>0</v>
      </c>
      <c r="Q141" s="18">
        <f>IF(I140=0,0,I140*'Debt Payoff'!D7/12)</f>
        <v>0</v>
      </c>
    </row>
    <row r="142" spans="1:17" x14ac:dyDescent="0.25">
      <c r="A142">
        <v>140</v>
      </c>
      <c r="B142" s="18">
        <f>IF(B141=0,0,MAX(0,B141*(1+'Debt Payoff'!D10/12)-MIN(B141*(1+'Debt Payoff'!D10/12),'Debt Payoff'!E10+'Debt Payoff'!C2)))</f>
        <v>0</v>
      </c>
      <c r="C142" s="18">
        <f>IF(C141=0,0,MAX(0,C141*(1+'Debt Payoff'!D9/12)-MIN(C141*(1+'Debt Payoff'!D9/12),IF(COUNTIF(B141:B141,"&gt;0")=0,'Debt Payoff'!E9+'Debt Payoff'!E10+'Debt Payoff'!C2,'Debt Payoff'!E9))))</f>
        <v>0</v>
      </c>
      <c r="D142" s="18">
        <f>IF(D141=0,0,MAX(0,D141*(1+'Debt Payoff'!D5/12)-MIN(D141*(1+'Debt Payoff'!D5/12),IF(COUNTIF(B141:C141,"&gt;0")=0,'Debt Payoff'!E5+'Debt Payoff'!E10+'Debt Payoff'!E9+'Debt Payoff'!C2,'Debt Payoff'!E5))))</f>
        <v>0</v>
      </c>
      <c r="E142" s="18">
        <f>IF(E141=0,0,MAX(0,E141*(1+'Debt Payoff'!D8/12)-MIN(E141*(1+'Debt Payoff'!D8/12),IF(COUNTIF(B141:D141,"&gt;0")=0,'Debt Payoff'!E8+'Debt Payoff'!E10+'Debt Payoff'!E9+'Debt Payoff'!E5+'Debt Payoff'!C2,'Debt Payoff'!E8))))</f>
        <v>0</v>
      </c>
      <c r="F142" s="18">
        <f>IF(F141=0,0,MAX(0,F141*(1+'Debt Payoff'!D4/12)-MIN(F141*(1+'Debt Payoff'!D4/12),IF(COUNTIF(B141:E141,"&gt;0")=0,'Debt Payoff'!E4+'Debt Payoff'!E10+'Debt Payoff'!E9+'Debt Payoff'!E5+'Debt Payoff'!E8+'Debt Payoff'!C2,'Debt Payoff'!E4))))</f>
        <v>0</v>
      </c>
      <c r="G142" s="18">
        <f>IF(G141=0,0,MAX(0,G141*(1+'Debt Payoff'!D11/12)-MIN(G141*(1+'Debt Payoff'!D11/12),IF(COUNTIF(B141:F141,"&gt;0")=0,'Debt Payoff'!E11+'Debt Payoff'!E10+'Debt Payoff'!E9+'Debt Payoff'!E5+'Debt Payoff'!E8+'Debt Payoff'!E4+'Debt Payoff'!C2,'Debt Payoff'!E11))))</f>
        <v>0</v>
      </c>
      <c r="H142" s="18">
        <f>IF(H141=0,0,MAX(0,H141*(1+'Debt Payoff'!D6/12)-MIN(H141*(1+'Debt Payoff'!D6/12),IF(COUNTIF(B141:G141,"&gt;0")=0,'Debt Payoff'!E6+'Debt Payoff'!E10+'Debt Payoff'!E9+'Debt Payoff'!E5+'Debt Payoff'!E8+'Debt Payoff'!E4+'Debt Payoff'!E11+'Debt Payoff'!C2,'Debt Payoff'!E6))))</f>
        <v>0</v>
      </c>
      <c r="I142" s="18">
        <f>IF(I141=0,0,MAX(0,I141*(1+'Debt Payoff'!D7/12)-MIN(I141*(1+'Debt Payoff'!D7/12),IF(COUNTIF(B141:H141,"&gt;0")=0,'Debt Payoff'!E7+'Debt Payoff'!E10+'Debt Payoff'!E9+'Debt Payoff'!E5+'Debt Payoff'!E8+'Debt Payoff'!E4+'Debt Payoff'!E11+'Debt Payoff'!E6+'Debt Payoff'!C2,'Debt Payoff'!E7))))</f>
        <v>0</v>
      </c>
      <c r="J142" s="18">
        <f>IF(B141=0,0,B141*'Debt Payoff'!D10/12)</f>
        <v>0</v>
      </c>
      <c r="K142" s="18">
        <f>IF(C141=0,0,C141*'Debt Payoff'!D9/12)</f>
        <v>0</v>
      </c>
      <c r="L142" s="18">
        <f>IF(D141=0,0,D141*'Debt Payoff'!D5/12)</f>
        <v>0</v>
      </c>
      <c r="M142" s="18">
        <f>IF(E141=0,0,E141*'Debt Payoff'!D8/12)</f>
        <v>0</v>
      </c>
      <c r="N142" s="18">
        <f>IF(F141=0,0,F141*'Debt Payoff'!D4/12)</f>
        <v>0</v>
      </c>
      <c r="O142" s="18">
        <f>IF(G141=0,0,G141*'Debt Payoff'!D11/12)</f>
        <v>0</v>
      </c>
      <c r="P142" s="18">
        <f>IF(H141=0,0,H141*'Debt Payoff'!D6/12)</f>
        <v>0</v>
      </c>
      <c r="Q142" s="18">
        <f>IF(I141=0,0,I141*'Debt Payoff'!D7/12)</f>
        <v>0</v>
      </c>
    </row>
    <row r="143" spans="1:17" x14ac:dyDescent="0.25">
      <c r="A143">
        <v>141</v>
      </c>
      <c r="B143" s="18">
        <f>IF(B142=0,0,MAX(0,B142*(1+'Debt Payoff'!D10/12)-MIN(B142*(1+'Debt Payoff'!D10/12),'Debt Payoff'!E10+'Debt Payoff'!C2)))</f>
        <v>0</v>
      </c>
      <c r="C143" s="18">
        <f>IF(C142=0,0,MAX(0,C142*(1+'Debt Payoff'!D9/12)-MIN(C142*(1+'Debt Payoff'!D9/12),IF(COUNTIF(B142:B142,"&gt;0")=0,'Debt Payoff'!E9+'Debt Payoff'!E10+'Debt Payoff'!C2,'Debt Payoff'!E9))))</f>
        <v>0</v>
      </c>
      <c r="D143" s="18">
        <f>IF(D142=0,0,MAX(0,D142*(1+'Debt Payoff'!D5/12)-MIN(D142*(1+'Debt Payoff'!D5/12),IF(COUNTIF(B142:C142,"&gt;0")=0,'Debt Payoff'!E5+'Debt Payoff'!E10+'Debt Payoff'!E9+'Debt Payoff'!C2,'Debt Payoff'!E5))))</f>
        <v>0</v>
      </c>
      <c r="E143" s="18">
        <f>IF(E142=0,0,MAX(0,E142*(1+'Debt Payoff'!D8/12)-MIN(E142*(1+'Debt Payoff'!D8/12),IF(COUNTIF(B142:D142,"&gt;0")=0,'Debt Payoff'!E8+'Debt Payoff'!E10+'Debt Payoff'!E9+'Debt Payoff'!E5+'Debt Payoff'!C2,'Debt Payoff'!E8))))</f>
        <v>0</v>
      </c>
      <c r="F143" s="18">
        <f>IF(F142=0,0,MAX(0,F142*(1+'Debt Payoff'!D4/12)-MIN(F142*(1+'Debt Payoff'!D4/12),IF(COUNTIF(B142:E142,"&gt;0")=0,'Debt Payoff'!E4+'Debt Payoff'!E10+'Debt Payoff'!E9+'Debt Payoff'!E5+'Debt Payoff'!E8+'Debt Payoff'!C2,'Debt Payoff'!E4))))</f>
        <v>0</v>
      </c>
      <c r="G143" s="18">
        <f>IF(G142=0,0,MAX(0,G142*(1+'Debt Payoff'!D11/12)-MIN(G142*(1+'Debt Payoff'!D11/12),IF(COUNTIF(B142:F142,"&gt;0")=0,'Debt Payoff'!E11+'Debt Payoff'!E10+'Debt Payoff'!E9+'Debt Payoff'!E5+'Debt Payoff'!E8+'Debt Payoff'!E4+'Debt Payoff'!C2,'Debt Payoff'!E11))))</f>
        <v>0</v>
      </c>
      <c r="H143" s="18">
        <f>IF(H142=0,0,MAX(0,H142*(1+'Debt Payoff'!D6/12)-MIN(H142*(1+'Debt Payoff'!D6/12),IF(COUNTIF(B142:G142,"&gt;0")=0,'Debt Payoff'!E6+'Debt Payoff'!E10+'Debt Payoff'!E9+'Debt Payoff'!E5+'Debt Payoff'!E8+'Debt Payoff'!E4+'Debt Payoff'!E11+'Debt Payoff'!C2,'Debt Payoff'!E6))))</f>
        <v>0</v>
      </c>
      <c r="I143" s="18">
        <f>IF(I142=0,0,MAX(0,I142*(1+'Debt Payoff'!D7/12)-MIN(I142*(1+'Debt Payoff'!D7/12),IF(COUNTIF(B142:H142,"&gt;0")=0,'Debt Payoff'!E7+'Debt Payoff'!E10+'Debt Payoff'!E9+'Debt Payoff'!E5+'Debt Payoff'!E8+'Debt Payoff'!E4+'Debt Payoff'!E11+'Debt Payoff'!E6+'Debt Payoff'!C2,'Debt Payoff'!E7))))</f>
        <v>0</v>
      </c>
      <c r="J143" s="18">
        <f>IF(B142=0,0,B142*'Debt Payoff'!D10/12)</f>
        <v>0</v>
      </c>
      <c r="K143" s="18">
        <f>IF(C142=0,0,C142*'Debt Payoff'!D9/12)</f>
        <v>0</v>
      </c>
      <c r="L143" s="18">
        <f>IF(D142=0,0,D142*'Debt Payoff'!D5/12)</f>
        <v>0</v>
      </c>
      <c r="M143" s="18">
        <f>IF(E142=0,0,E142*'Debt Payoff'!D8/12)</f>
        <v>0</v>
      </c>
      <c r="N143" s="18">
        <f>IF(F142=0,0,F142*'Debt Payoff'!D4/12)</f>
        <v>0</v>
      </c>
      <c r="O143" s="18">
        <f>IF(G142=0,0,G142*'Debt Payoff'!D11/12)</f>
        <v>0</v>
      </c>
      <c r="P143" s="18">
        <f>IF(H142=0,0,H142*'Debt Payoff'!D6/12)</f>
        <v>0</v>
      </c>
      <c r="Q143" s="18">
        <f>IF(I142=0,0,I142*'Debt Payoff'!D7/12)</f>
        <v>0</v>
      </c>
    </row>
    <row r="144" spans="1:17" x14ac:dyDescent="0.25">
      <c r="A144">
        <v>142</v>
      </c>
      <c r="B144" s="18">
        <f>IF(B143=0,0,MAX(0,B143*(1+'Debt Payoff'!D10/12)-MIN(B143*(1+'Debt Payoff'!D10/12),'Debt Payoff'!E10+'Debt Payoff'!C2)))</f>
        <v>0</v>
      </c>
      <c r="C144" s="18">
        <f>IF(C143=0,0,MAX(0,C143*(1+'Debt Payoff'!D9/12)-MIN(C143*(1+'Debt Payoff'!D9/12),IF(COUNTIF(B143:B143,"&gt;0")=0,'Debt Payoff'!E9+'Debt Payoff'!E10+'Debt Payoff'!C2,'Debt Payoff'!E9))))</f>
        <v>0</v>
      </c>
      <c r="D144" s="18">
        <f>IF(D143=0,0,MAX(0,D143*(1+'Debt Payoff'!D5/12)-MIN(D143*(1+'Debt Payoff'!D5/12),IF(COUNTIF(B143:C143,"&gt;0")=0,'Debt Payoff'!E5+'Debt Payoff'!E10+'Debt Payoff'!E9+'Debt Payoff'!C2,'Debt Payoff'!E5))))</f>
        <v>0</v>
      </c>
      <c r="E144" s="18">
        <f>IF(E143=0,0,MAX(0,E143*(1+'Debt Payoff'!D8/12)-MIN(E143*(1+'Debt Payoff'!D8/12),IF(COUNTIF(B143:D143,"&gt;0")=0,'Debt Payoff'!E8+'Debt Payoff'!E10+'Debt Payoff'!E9+'Debt Payoff'!E5+'Debt Payoff'!C2,'Debt Payoff'!E8))))</f>
        <v>0</v>
      </c>
      <c r="F144" s="18">
        <f>IF(F143=0,0,MAX(0,F143*(1+'Debt Payoff'!D4/12)-MIN(F143*(1+'Debt Payoff'!D4/12),IF(COUNTIF(B143:E143,"&gt;0")=0,'Debt Payoff'!E4+'Debt Payoff'!E10+'Debt Payoff'!E9+'Debt Payoff'!E5+'Debt Payoff'!E8+'Debt Payoff'!C2,'Debt Payoff'!E4))))</f>
        <v>0</v>
      </c>
      <c r="G144" s="18">
        <f>IF(G143=0,0,MAX(0,G143*(1+'Debt Payoff'!D11/12)-MIN(G143*(1+'Debt Payoff'!D11/12),IF(COUNTIF(B143:F143,"&gt;0")=0,'Debt Payoff'!E11+'Debt Payoff'!E10+'Debt Payoff'!E9+'Debt Payoff'!E5+'Debt Payoff'!E8+'Debt Payoff'!E4+'Debt Payoff'!C2,'Debt Payoff'!E11))))</f>
        <v>0</v>
      </c>
      <c r="H144" s="18">
        <f>IF(H143=0,0,MAX(0,H143*(1+'Debt Payoff'!D6/12)-MIN(H143*(1+'Debt Payoff'!D6/12),IF(COUNTIF(B143:G143,"&gt;0")=0,'Debt Payoff'!E6+'Debt Payoff'!E10+'Debt Payoff'!E9+'Debt Payoff'!E5+'Debt Payoff'!E8+'Debt Payoff'!E4+'Debt Payoff'!E11+'Debt Payoff'!C2,'Debt Payoff'!E6))))</f>
        <v>0</v>
      </c>
      <c r="I144" s="18">
        <f>IF(I143=0,0,MAX(0,I143*(1+'Debt Payoff'!D7/12)-MIN(I143*(1+'Debt Payoff'!D7/12),IF(COUNTIF(B143:H143,"&gt;0")=0,'Debt Payoff'!E7+'Debt Payoff'!E10+'Debt Payoff'!E9+'Debt Payoff'!E5+'Debt Payoff'!E8+'Debt Payoff'!E4+'Debt Payoff'!E11+'Debt Payoff'!E6+'Debt Payoff'!C2,'Debt Payoff'!E7))))</f>
        <v>0</v>
      </c>
      <c r="J144" s="18">
        <f>IF(B143=0,0,B143*'Debt Payoff'!D10/12)</f>
        <v>0</v>
      </c>
      <c r="K144" s="18">
        <f>IF(C143=0,0,C143*'Debt Payoff'!D9/12)</f>
        <v>0</v>
      </c>
      <c r="L144" s="18">
        <f>IF(D143=0,0,D143*'Debt Payoff'!D5/12)</f>
        <v>0</v>
      </c>
      <c r="M144" s="18">
        <f>IF(E143=0,0,E143*'Debt Payoff'!D8/12)</f>
        <v>0</v>
      </c>
      <c r="N144" s="18">
        <f>IF(F143=0,0,F143*'Debt Payoff'!D4/12)</f>
        <v>0</v>
      </c>
      <c r="O144" s="18">
        <f>IF(G143=0,0,G143*'Debt Payoff'!D11/12)</f>
        <v>0</v>
      </c>
      <c r="P144" s="18">
        <f>IF(H143=0,0,H143*'Debt Payoff'!D6/12)</f>
        <v>0</v>
      </c>
      <c r="Q144" s="18">
        <f>IF(I143=0,0,I143*'Debt Payoff'!D7/12)</f>
        <v>0</v>
      </c>
    </row>
    <row r="145" spans="1:17" x14ac:dyDescent="0.25">
      <c r="A145">
        <v>143</v>
      </c>
      <c r="B145" s="18">
        <f>IF(B144=0,0,MAX(0,B144*(1+'Debt Payoff'!D10/12)-MIN(B144*(1+'Debt Payoff'!D10/12),'Debt Payoff'!E10+'Debt Payoff'!C2)))</f>
        <v>0</v>
      </c>
      <c r="C145" s="18">
        <f>IF(C144=0,0,MAX(0,C144*(1+'Debt Payoff'!D9/12)-MIN(C144*(1+'Debt Payoff'!D9/12),IF(COUNTIF(B144:B144,"&gt;0")=0,'Debt Payoff'!E9+'Debt Payoff'!E10+'Debt Payoff'!C2,'Debt Payoff'!E9))))</f>
        <v>0</v>
      </c>
      <c r="D145" s="18">
        <f>IF(D144=0,0,MAX(0,D144*(1+'Debt Payoff'!D5/12)-MIN(D144*(1+'Debt Payoff'!D5/12),IF(COUNTIF(B144:C144,"&gt;0")=0,'Debt Payoff'!E5+'Debt Payoff'!E10+'Debt Payoff'!E9+'Debt Payoff'!C2,'Debt Payoff'!E5))))</f>
        <v>0</v>
      </c>
      <c r="E145" s="18">
        <f>IF(E144=0,0,MAX(0,E144*(1+'Debt Payoff'!D8/12)-MIN(E144*(1+'Debt Payoff'!D8/12),IF(COUNTIF(B144:D144,"&gt;0")=0,'Debt Payoff'!E8+'Debt Payoff'!E10+'Debt Payoff'!E9+'Debt Payoff'!E5+'Debt Payoff'!C2,'Debt Payoff'!E8))))</f>
        <v>0</v>
      </c>
      <c r="F145" s="18">
        <f>IF(F144=0,0,MAX(0,F144*(1+'Debt Payoff'!D4/12)-MIN(F144*(1+'Debt Payoff'!D4/12),IF(COUNTIF(B144:E144,"&gt;0")=0,'Debt Payoff'!E4+'Debt Payoff'!E10+'Debt Payoff'!E9+'Debt Payoff'!E5+'Debt Payoff'!E8+'Debt Payoff'!C2,'Debt Payoff'!E4))))</f>
        <v>0</v>
      </c>
      <c r="G145" s="18">
        <f>IF(G144=0,0,MAX(0,G144*(1+'Debt Payoff'!D11/12)-MIN(G144*(1+'Debt Payoff'!D11/12),IF(COUNTIF(B144:F144,"&gt;0")=0,'Debt Payoff'!E11+'Debt Payoff'!E10+'Debt Payoff'!E9+'Debt Payoff'!E5+'Debt Payoff'!E8+'Debt Payoff'!E4+'Debt Payoff'!C2,'Debt Payoff'!E11))))</f>
        <v>0</v>
      </c>
      <c r="H145" s="18">
        <f>IF(H144=0,0,MAX(0,H144*(1+'Debt Payoff'!D6/12)-MIN(H144*(1+'Debt Payoff'!D6/12),IF(COUNTIF(B144:G144,"&gt;0")=0,'Debt Payoff'!E6+'Debt Payoff'!E10+'Debt Payoff'!E9+'Debt Payoff'!E5+'Debt Payoff'!E8+'Debt Payoff'!E4+'Debt Payoff'!E11+'Debt Payoff'!C2,'Debt Payoff'!E6))))</f>
        <v>0</v>
      </c>
      <c r="I145" s="18">
        <f>IF(I144=0,0,MAX(0,I144*(1+'Debt Payoff'!D7/12)-MIN(I144*(1+'Debt Payoff'!D7/12),IF(COUNTIF(B144:H144,"&gt;0")=0,'Debt Payoff'!E7+'Debt Payoff'!E10+'Debt Payoff'!E9+'Debt Payoff'!E5+'Debt Payoff'!E8+'Debt Payoff'!E4+'Debt Payoff'!E11+'Debt Payoff'!E6+'Debt Payoff'!C2,'Debt Payoff'!E7))))</f>
        <v>0</v>
      </c>
      <c r="J145" s="18">
        <f>IF(B144=0,0,B144*'Debt Payoff'!D10/12)</f>
        <v>0</v>
      </c>
      <c r="K145" s="18">
        <f>IF(C144=0,0,C144*'Debt Payoff'!D9/12)</f>
        <v>0</v>
      </c>
      <c r="L145" s="18">
        <f>IF(D144=0,0,D144*'Debt Payoff'!D5/12)</f>
        <v>0</v>
      </c>
      <c r="M145" s="18">
        <f>IF(E144=0,0,E144*'Debt Payoff'!D8/12)</f>
        <v>0</v>
      </c>
      <c r="N145" s="18">
        <f>IF(F144=0,0,F144*'Debt Payoff'!D4/12)</f>
        <v>0</v>
      </c>
      <c r="O145" s="18">
        <f>IF(G144=0,0,G144*'Debt Payoff'!D11/12)</f>
        <v>0</v>
      </c>
      <c r="P145" s="18">
        <f>IF(H144=0,0,H144*'Debt Payoff'!D6/12)</f>
        <v>0</v>
      </c>
      <c r="Q145" s="18">
        <f>IF(I144=0,0,I144*'Debt Payoff'!D7/12)</f>
        <v>0</v>
      </c>
    </row>
    <row r="146" spans="1:17" x14ac:dyDescent="0.25">
      <c r="A146">
        <v>144</v>
      </c>
      <c r="B146" s="18">
        <f>IF(B145=0,0,MAX(0,B145*(1+'Debt Payoff'!D10/12)-MIN(B145*(1+'Debt Payoff'!D10/12),'Debt Payoff'!E10+'Debt Payoff'!C2)))</f>
        <v>0</v>
      </c>
      <c r="C146" s="18">
        <f>IF(C145=0,0,MAX(0,C145*(1+'Debt Payoff'!D9/12)-MIN(C145*(1+'Debt Payoff'!D9/12),IF(COUNTIF(B145:B145,"&gt;0")=0,'Debt Payoff'!E9+'Debt Payoff'!E10+'Debt Payoff'!C2,'Debt Payoff'!E9))))</f>
        <v>0</v>
      </c>
      <c r="D146" s="18">
        <f>IF(D145=0,0,MAX(0,D145*(1+'Debt Payoff'!D5/12)-MIN(D145*(1+'Debt Payoff'!D5/12),IF(COUNTIF(B145:C145,"&gt;0")=0,'Debt Payoff'!E5+'Debt Payoff'!E10+'Debt Payoff'!E9+'Debt Payoff'!C2,'Debt Payoff'!E5))))</f>
        <v>0</v>
      </c>
      <c r="E146" s="18">
        <f>IF(E145=0,0,MAX(0,E145*(1+'Debt Payoff'!D8/12)-MIN(E145*(1+'Debt Payoff'!D8/12),IF(COUNTIF(B145:D145,"&gt;0")=0,'Debt Payoff'!E8+'Debt Payoff'!E10+'Debt Payoff'!E9+'Debt Payoff'!E5+'Debt Payoff'!C2,'Debt Payoff'!E8))))</f>
        <v>0</v>
      </c>
      <c r="F146" s="18">
        <f>IF(F145=0,0,MAX(0,F145*(1+'Debt Payoff'!D4/12)-MIN(F145*(1+'Debt Payoff'!D4/12),IF(COUNTIF(B145:E145,"&gt;0")=0,'Debt Payoff'!E4+'Debt Payoff'!E10+'Debt Payoff'!E9+'Debt Payoff'!E5+'Debt Payoff'!E8+'Debt Payoff'!C2,'Debt Payoff'!E4))))</f>
        <v>0</v>
      </c>
      <c r="G146" s="18">
        <f>IF(G145=0,0,MAX(0,G145*(1+'Debt Payoff'!D11/12)-MIN(G145*(1+'Debt Payoff'!D11/12),IF(COUNTIF(B145:F145,"&gt;0")=0,'Debt Payoff'!E11+'Debt Payoff'!E10+'Debt Payoff'!E9+'Debt Payoff'!E5+'Debt Payoff'!E8+'Debt Payoff'!E4+'Debt Payoff'!C2,'Debt Payoff'!E11))))</f>
        <v>0</v>
      </c>
      <c r="H146" s="18">
        <f>IF(H145=0,0,MAX(0,H145*(1+'Debt Payoff'!D6/12)-MIN(H145*(1+'Debt Payoff'!D6/12),IF(COUNTIF(B145:G145,"&gt;0")=0,'Debt Payoff'!E6+'Debt Payoff'!E10+'Debt Payoff'!E9+'Debt Payoff'!E5+'Debt Payoff'!E8+'Debt Payoff'!E4+'Debt Payoff'!E11+'Debt Payoff'!C2,'Debt Payoff'!E6))))</f>
        <v>0</v>
      </c>
      <c r="I146" s="18">
        <f>IF(I145=0,0,MAX(0,I145*(1+'Debt Payoff'!D7/12)-MIN(I145*(1+'Debt Payoff'!D7/12),IF(COUNTIF(B145:H145,"&gt;0")=0,'Debt Payoff'!E7+'Debt Payoff'!E10+'Debt Payoff'!E9+'Debt Payoff'!E5+'Debt Payoff'!E8+'Debt Payoff'!E4+'Debt Payoff'!E11+'Debt Payoff'!E6+'Debt Payoff'!C2,'Debt Payoff'!E7))))</f>
        <v>0</v>
      </c>
      <c r="J146" s="18">
        <f>IF(B145=0,0,B145*'Debt Payoff'!D10/12)</f>
        <v>0</v>
      </c>
      <c r="K146" s="18">
        <f>IF(C145=0,0,C145*'Debt Payoff'!D9/12)</f>
        <v>0</v>
      </c>
      <c r="L146" s="18">
        <f>IF(D145=0,0,D145*'Debt Payoff'!D5/12)</f>
        <v>0</v>
      </c>
      <c r="M146" s="18">
        <f>IF(E145=0,0,E145*'Debt Payoff'!D8/12)</f>
        <v>0</v>
      </c>
      <c r="N146" s="18">
        <f>IF(F145=0,0,F145*'Debt Payoff'!D4/12)</f>
        <v>0</v>
      </c>
      <c r="O146" s="18">
        <f>IF(G145=0,0,G145*'Debt Payoff'!D11/12)</f>
        <v>0</v>
      </c>
      <c r="P146" s="18">
        <f>IF(H145=0,0,H145*'Debt Payoff'!D6/12)</f>
        <v>0</v>
      </c>
      <c r="Q146" s="18">
        <f>IF(I145=0,0,I145*'Debt Payoff'!D7/12)</f>
        <v>0</v>
      </c>
    </row>
    <row r="147" spans="1:17" x14ac:dyDescent="0.25">
      <c r="A147">
        <v>145</v>
      </c>
      <c r="B147" s="18">
        <f>IF(B146=0,0,MAX(0,B146*(1+'Debt Payoff'!D10/12)-MIN(B146*(1+'Debt Payoff'!D10/12),'Debt Payoff'!E10+'Debt Payoff'!C2)))</f>
        <v>0</v>
      </c>
      <c r="C147" s="18">
        <f>IF(C146=0,0,MAX(0,C146*(1+'Debt Payoff'!D9/12)-MIN(C146*(1+'Debt Payoff'!D9/12),IF(COUNTIF(B146:B146,"&gt;0")=0,'Debt Payoff'!E9+'Debt Payoff'!E10+'Debt Payoff'!C2,'Debt Payoff'!E9))))</f>
        <v>0</v>
      </c>
      <c r="D147" s="18">
        <f>IF(D146=0,0,MAX(0,D146*(1+'Debt Payoff'!D5/12)-MIN(D146*(1+'Debt Payoff'!D5/12),IF(COUNTIF(B146:C146,"&gt;0")=0,'Debt Payoff'!E5+'Debt Payoff'!E10+'Debt Payoff'!E9+'Debt Payoff'!C2,'Debt Payoff'!E5))))</f>
        <v>0</v>
      </c>
      <c r="E147" s="18">
        <f>IF(E146=0,0,MAX(0,E146*(1+'Debt Payoff'!D8/12)-MIN(E146*(1+'Debt Payoff'!D8/12),IF(COUNTIF(B146:D146,"&gt;0")=0,'Debt Payoff'!E8+'Debt Payoff'!E10+'Debt Payoff'!E9+'Debt Payoff'!E5+'Debt Payoff'!C2,'Debt Payoff'!E8))))</f>
        <v>0</v>
      </c>
      <c r="F147" s="18">
        <f>IF(F146=0,0,MAX(0,F146*(1+'Debt Payoff'!D4/12)-MIN(F146*(1+'Debt Payoff'!D4/12),IF(COUNTIF(B146:E146,"&gt;0")=0,'Debt Payoff'!E4+'Debt Payoff'!E10+'Debt Payoff'!E9+'Debt Payoff'!E5+'Debt Payoff'!E8+'Debt Payoff'!C2,'Debt Payoff'!E4))))</f>
        <v>0</v>
      </c>
      <c r="G147" s="18">
        <f>IF(G146=0,0,MAX(0,G146*(1+'Debt Payoff'!D11/12)-MIN(G146*(1+'Debt Payoff'!D11/12),IF(COUNTIF(B146:F146,"&gt;0")=0,'Debt Payoff'!E11+'Debt Payoff'!E10+'Debt Payoff'!E9+'Debt Payoff'!E5+'Debt Payoff'!E8+'Debt Payoff'!E4+'Debt Payoff'!C2,'Debt Payoff'!E11))))</f>
        <v>0</v>
      </c>
      <c r="H147" s="18">
        <f>IF(H146=0,0,MAX(0,H146*(1+'Debt Payoff'!D6/12)-MIN(H146*(1+'Debt Payoff'!D6/12),IF(COUNTIF(B146:G146,"&gt;0")=0,'Debt Payoff'!E6+'Debt Payoff'!E10+'Debt Payoff'!E9+'Debt Payoff'!E5+'Debt Payoff'!E8+'Debt Payoff'!E4+'Debt Payoff'!E11+'Debt Payoff'!C2,'Debt Payoff'!E6))))</f>
        <v>0</v>
      </c>
      <c r="I147" s="18">
        <f>IF(I146=0,0,MAX(0,I146*(1+'Debt Payoff'!D7/12)-MIN(I146*(1+'Debt Payoff'!D7/12),IF(COUNTIF(B146:H146,"&gt;0")=0,'Debt Payoff'!E7+'Debt Payoff'!E10+'Debt Payoff'!E9+'Debt Payoff'!E5+'Debt Payoff'!E8+'Debt Payoff'!E4+'Debt Payoff'!E11+'Debt Payoff'!E6+'Debt Payoff'!C2,'Debt Payoff'!E7))))</f>
        <v>0</v>
      </c>
      <c r="J147" s="18">
        <f>IF(B146=0,0,B146*'Debt Payoff'!D10/12)</f>
        <v>0</v>
      </c>
      <c r="K147" s="18">
        <f>IF(C146=0,0,C146*'Debt Payoff'!D9/12)</f>
        <v>0</v>
      </c>
      <c r="L147" s="18">
        <f>IF(D146=0,0,D146*'Debt Payoff'!D5/12)</f>
        <v>0</v>
      </c>
      <c r="M147" s="18">
        <f>IF(E146=0,0,E146*'Debt Payoff'!D8/12)</f>
        <v>0</v>
      </c>
      <c r="N147" s="18">
        <f>IF(F146=0,0,F146*'Debt Payoff'!D4/12)</f>
        <v>0</v>
      </c>
      <c r="O147" s="18">
        <f>IF(G146=0,0,G146*'Debt Payoff'!D11/12)</f>
        <v>0</v>
      </c>
      <c r="P147" s="18">
        <f>IF(H146=0,0,H146*'Debt Payoff'!D6/12)</f>
        <v>0</v>
      </c>
      <c r="Q147" s="18">
        <f>IF(I146=0,0,I146*'Debt Payoff'!D7/12)</f>
        <v>0</v>
      </c>
    </row>
    <row r="148" spans="1:17" x14ac:dyDescent="0.25">
      <c r="A148">
        <v>146</v>
      </c>
      <c r="B148" s="18">
        <f>IF(B147=0,0,MAX(0,B147*(1+'Debt Payoff'!D10/12)-MIN(B147*(1+'Debt Payoff'!D10/12),'Debt Payoff'!E10+'Debt Payoff'!C2)))</f>
        <v>0</v>
      </c>
      <c r="C148" s="18">
        <f>IF(C147=0,0,MAX(0,C147*(1+'Debt Payoff'!D9/12)-MIN(C147*(1+'Debt Payoff'!D9/12),IF(COUNTIF(B147:B147,"&gt;0")=0,'Debt Payoff'!E9+'Debt Payoff'!E10+'Debt Payoff'!C2,'Debt Payoff'!E9))))</f>
        <v>0</v>
      </c>
      <c r="D148" s="18">
        <f>IF(D147=0,0,MAX(0,D147*(1+'Debt Payoff'!D5/12)-MIN(D147*(1+'Debt Payoff'!D5/12),IF(COUNTIF(B147:C147,"&gt;0")=0,'Debt Payoff'!E5+'Debt Payoff'!E10+'Debt Payoff'!E9+'Debt Payoff'!C2,'Debt Payoff'!E5))))</f>
        <v>0</v>
      </c>
      <c r="E148" s="18">
        <f>IF(E147=0,0,MAX(0,E147*(1+'Debt Payoff'!D8/12)-MIN(E147*(1+'Debt Payoff'!D8/12),IF(COUNTIF(B147:D147,"&gt;0")=0,'Debt Payoff'!E8+'Debt Payoff'!E10+'Debt Payoff'!E9+'Debt Payoff'!E5+'Debt Payoff'!C2,'Debt Payoff'!E8))))</f>
        <v>0</v>
      </c>
      <c r="F148" s="18">
        <f>IF(F147=0,0,MAX(0,F147*(1+'Debt Payoff'!D4/12)-MIN(F147*(1+'Debt Payoff'!D4/12),IF(COUNTIF(B147:E147,"&gt;0")=0,'Debt Payoff'!E4+'Debt Payoff'!E10+'Debt Payoff'!E9+'Debt Payoff'!E5+'Debt Payoff'!E8+'Debt Payoff'!C2,'Debt Payoff'!E4))))</f>
        <v>0</v>
      </c>
      <c r="G148" s="18">
        <f>IF(G147=0,0,MAX(0,G147*(1+'Debt Payoff'!D11/12)-MIN(G147*(1+'Debt Payoff'!D11/12),IF(COUNTIF(B147:F147,"&gt;0")=0,'Debt Payoff'!E11+'Debt Payoff'!E10+'Debt Payoff'!E9+'Debt Payoff'!E5+'Debt Payoff'!E8+'Debt Payoff'!E4+'Debt Payoff'!C2,'Debt Payoff'!E11))))</f>
        <v>0</v>
      </c>
      <c r="H148" s="18">
        <f>IF(H147=0,0,MAX(0,H147*(1+'Debt Payoff'!D6/12)-MIN(H147*(1+'Debt Payoff'!D6/12),IF(COUNTIF(B147:G147,"&gt;0")=0,'Debt Payoff'!E6+'Debt Payoff'!E10+'Debt Payoff'!E9+'Debt Payoff'!E5+'Debt Payoff'!E8+'Debt Payoff'!E4+'Debt Payoff'!E11+'Debt Payoff'!C2,'Debt Payoff'!E6))))</f>
        <v>0</v>
      </c>
      <c r="I148" s="18">
        <f>IF(I147=0,0,MAX(0,I147*(1+'Debt Payoff'!D7/12)-MIN(I147*(1+'Debt Payoff'!D7/12),IF(COUNTIF(B147:H147,"&gt;0")=0,'Debt Payoff'!E7+'Debt Payoff'!E10+'Debt Payoff'!E9+'Debt Payoff'!E5+'Debt Payoff'!E8+'Debt Payoff'!E4+'Debt Payoff'!E11+'Debt Payoff'!E6+'Debt Payoff'!C2,'Debt Payoff'!E7))))</f>
        <v>0</v>
      </c>
      <c r="J148" s="18">
        <f>IF(B147=0,0,B147*'Debt Payoff'!D10/12)</f>
        <v>0</v>
      </c>
      <c r="K148" s="18">
        <f>IF(C147=0,0,C147*'Debt Payoff'!D9/12)</f>
        <v>0</v>
      </c>
      <c r="L148" s="18">
        <f>IF(D147=0,0,D147*'Debt Payoff'!D5/12)</f>
        <v>0</v>
      </c>
      <c r="M148" s="18">
        <f>IF(E147=0,0,E147*'Debt Payoff'!D8/12)</f>
        <v>0</v>
      </c>
      <c r="N148" s="18">
        <f>IF(F147=0,0,F147*'Debt Payoff'!D4/12)</f>
        <v>0</v>
      </c>
      <c r="O148" s="18">
        <f>IF(G147=0,0,G147*'Debt Payoff'!D11/12)</f>
        <v>0</v>
      </c>
      <c r="P148" s="18">
        <f>IF(H147=0,0,H147*'Debt Payoff'!D6/12)</f>
        <v>0</v>
      </c>
      <c r="Q148" s="18">
        <f>IF(I147=0,0,I147*'Debt Payoff'!D7/12)</f>
        <v>0</v>
      </c>
    </row>
    <row r="149" spans="1:17" x14ac:dyDescent="0.25">
      <c r="A149">
        <v>147</v>
      </c>
      <c r="B149" s="18">
        <f>IF(B148=0,0,MAX(0,B148*(1+'Debt Payoff'!D10/12)-MIN(B148*(1+'Debt Payoff'!D10/12),'Debt Payoff'!E10+'Debt Payoff'!C2)))</f>
        <v>0</v>
      </c>
      <c r="C149" s="18">
        <f>IF(C148=0,0,MAX(0,C148*(1+'Debt Payoff'!D9/12)-MIN(C148*(1+'Debt Payoff'!D9/12),IF(COUNTIF(B148:B148,"&gt;0")=0,'Debt Payoff'!E9+'Debt Payoff'!E10+'Debt Payoff'!C2,'Debt Payoff'!E9))))</f>
        <v>0</v>
      </c>
      <c r="D149" s="18">
        <f>IF(D148=0,0,MAX(0,D148*(1+'Debt Payoff'!D5/12)-MIN(D148*(1+'Debt Payoff'!D5/12),IF(COUNTIF(B148:C148,"&gt;0")=0,'Debt Payoff'!E5+'Debt Payoff'!E10+'Debt Payoff'!E9+'Debt Payoff'!C2,'Debt Payoff'!E5))))</f>
        <v>0</v>
      </c>
      <c r="E149" s="18">
        <f>IF(E148=0,0,MAX(0,E148*(1+'Debt Payoff'!D8/12)-MIN(E148*(1+'Debt Payoff'!D8/12),IF(COUNTIF(B148:D148,"&gt;0")=0,'Debt Payoff'!E8+'Debt Payoff'!E10+'Debt Payoff'!E9+'Debt Payoff'!E5+'Debt Payoff'!C2,'Debt Payoff'!E8))))</f>
        <v>0</v>
      </c>
      <c r="F149" s="18">
        <f>IF(F148=0,0,MAX(0,F148*(1+'Debt Payoff'!D4/12)-MIN(F148*(1+'Debt Payoff'!D4/12),IF(COUNTIF(B148:E148,"&gt;0")=0,'Debt Payoff'!E4+'Debt Payoff'!E10+'Debt Payoff'!E9+'Debt Payoff'!E5+'Debt Payoff'!E8+'Debt Payoff'!C2,'Debt Payoff'!E4))))</f>
        <v>0</v>
      </c>
      <c r="G149" s="18">
        <f>IF(G148=0,0,MAX(0,G148*(1+'Debt Payoff'!D11/12)-MIN(G148*(1+'Debt Payoff'!D11/12),IF(COUNTIF(B148:F148,"&gt;0")=0,'Debt Payoff'!E11+'Debt Payoff'!E10+'Debt Payoff'!E9+'Debt Payoff'!E5+'Debt Payoff'!E8+'Debt Payoff'!E4+'Debt Payoff'!C2,'Debt Payoff'!E11))))</f>
        <v>0</v>
      </c>
      <c r="H149" s="18">
        <f>IF(H148=0,0,MAX(0,H148*(1+'Debt Payoff'!D6/12)-MIN(H148*(1+'Debt Payoff'!D6/12),IF(COUNTIF(B148:G148,"&gt;0")=0,'Debt Payoff'!E6+'Debt Payoff'!E10+'Debt Payoff'!E9+'Debt Payoff'!E5+'Debt Payoff'!E8+'Debt Payoff'!E4+'Debt Payoff'!E11+'Debt Payoff'!C2,'Debt Payoff'!E6))))</f>
        <v>0</v>
      </c>
      <c r="I149" s="18">
        <f>IF(I148=0,0,MAX(0,I148*(1+'Debt Payoff'!D7/12)-MIN(I148*(1+'Debt Payoff'!D7/12),IF(COUNTIF(B148:H148,"&gt;0")=0,'Debt Payoff'!E7+'Debt Payoff'!E10+'Debt Payoff'!E9+'Debt Payoff'!E5+'Debt Payoff'!E8+'Debt Payoff'!E4+'Debt Payoff'!E11+'Debt Payoff'!E6+'Debt Payoff'!C2,'Debt Payoff'!E7))))</f>
        <v>0</v>
      </c>
      <c r="J149" s="18">
        <f>IF(B148=0,0,B148*'Debt Payoff'!D10/12)</f>
        <v>0</v>
      </c>
      <c r="K149" s="18">
        <f>IF(C148=0,0,C148*'Debt Payoff'!D9/12)</f>
        <v>0</v>
      </c>
      <c r="L149" s="18">
        <f>IF(D148=0,0,D148*'Debt Payoff'!D5/12)</f>
        <v>0</v>
      </c>
      <c r="M149" s="18">
        <f>IF(E148=0,0,E148*'Debt Payoff'!D8/12)</f>
        <v>0</v>
      </c>
      <c r="N149" s="18">
        <f>IF(F148=0,0,F148*'Debt Payoff'!D4/12)</f>
        <v>0</v>
      </c>
      <c r="O149" s="18">
        <f>IF(G148=0,0,G148*'Debt Payoff'!D11/12)</f>
        <v>0</v>
      </c>
      <c r="P149" s="18">
        <f>IF(H148=0,0,H148*'Debt Payoff'!D6/12)</f>
        <v>0</v>
      </c>
      <c r="Q149" s="18">
        <f>IF(I148=0,0,I148*'Debt Payoff'!D7/12)</f>
        <v>0</v>
      </c>
    </row>
    <row r="150" spans="1:17" x14ac:dyDescent="0.25">
      <c r="A150">
        <v>148</v>
      </c>
      <c r="B150" s="18">
        <f>IF(B149=0,0,MAX(0,B149*(1+'Debt Payoff'!D10/12)-MIN(B149*(1+'Debt Payoff'!D10/12),'Debt Payoff'!E10+'Debt Payoff'!C2)))</f>
        <v>0</v>
      </c>
      <c r="C150" s="18">
        <f>IF(C149=0,0,MAX(0,C149*(1+'Debt Payoff'!D9/12)-MIN(C149*(1+'Debt Payoff'!D9/12),IF(COUNTIF(B149:B149,"&gt;0")=0,'Debt Payoff'!E9+'Debt Payoff'!E10+'Debt Payoff'!C2,'Debt Payoff'!E9))))</f>
        <v>0</v>
      </c>
      <c r="D150" s="18">
        <f>IF(D149=0,0,MAX(0,D149*(1+'Debt Payoff'!D5/12)-MIN(D149*(1+'Debt Payoff'!D5/12),IF(COUNTIF(B149:C149,"&gt;0")=0,'Debt Payoff'!E5+'Debt Payoff'!E10+'Debt Payoff'!E9+'Debt Payoff'!C2,'Debt Payoff'!E5))))</f>
        <v>0</v>
      </c>
      <c r="E150" s="18">
        <f>IF(E149=0,0,MAX(0,E149*(1+'Debt Payoff'!D8/12)-MIN(E149*(1+'Debt Payoff'!D8/12),IF(COUNTIF(B149:D149,"&gt;0")=0,'Debt Payoff'!E8+'Debt Payoff'!E10+'Debt Payoff'!E9+'Debt Payoff'!E5+'Debt Payoff'!C2,'Debt Payoff'!E8))))</f>
        <v>0</v>
      </c>
      <c r="F150" s="18">
        <f>IF(F149=0,0,MAX(0,F149*(1+'Debt Payoff'!D4/12)-MIN(F149*(1+'Debt Payoff'!D4/12),IF(COUNTIF(B149:E149,"&gt;0")=0,'Debt Payoff'!E4+'Debt Payoff'!E10+'Debt Payoff'!E9+'Debt Payoff'!E5+'Debt Payoff'!E8+'Debt Payoff'!C2,'Debt Payoff'!E4))))</f>
        <v>0</v>
      </c>
      <c r="G150" s="18">
        <f>IF(G149=0,0,MAX(0,G149*(1+'Debt Payoff'!D11/12)-MIN(G149*(1+'Debt Payoff'!D11/12),IF(COUNTIF(B149:F149,"&gt;0")=0,'Debt Payoff'!E11+'Debt Payoff'!E10+'Debt Payoff'!E9+'Debt Payoff'!E5+'Debt Payoff'!E8+'Debt Payoff'!E4+'Debt Payoff'!C2,'Debt Payoff'!E11))))</f>
        <v>0</v>
      </c>
      <c r="H150" s="18">
        <f>IF(H149=0,0,MAX(0,H149*(1+'Debt Payoff'!D6/12)-MIN(H149*(1+'Debt Payoff'!D6/12),IF(COUNTIF(B149:G149,"&gt;0")=0,'Debt Payoff'!E6+'Debt Payoff'!E10+'Debt Payoff'!E9+'Debt Payoff'!E5+'Debt Payoff'!E8+'Debt Payoff'!E4+'Debt Payoff'!E11+'Debt Payoff'!C2,'Debt Payoff'!E6))))</f>
        <v>0</v>
      </c>
      <c r="I150" s="18">
        <f>IF(I149=0,0,MAX(0,I149*(1+'Debt Payoff'!D7/12)-MIN(I149*(1+'Debt Payoff'!D7/12),IF(COUNTIF(B149:H149,"&gt;0")=0,'Debt Payoff'!E7+'Debt Payoff'!E10+'Debt Payoff'!E9+'Debt Payoff'!E5+'Debt Payoff'!E8+'Debt Payoff'!E4+'Debt Payoff'!E11+'Debt Payoff'!E6+'Debt Payoff'!C2,'Debt Payoff'!E7))))</f>
        <v>0</v>
      </c>
      <c r="J150" s="18">
        <f>IF(B149=0,0,B149*'Debt Payoff'!D10/12)</f>
        <v>0</v>
      </c>
      <c r="K150" s="18">
        <f>IF(C149=0,0,C149*'Debt Payoff'!D9/12)</f>
        <v>0</v>
      </c>
      <c r="L150" s="18">
        <f>IF(D149=0,0,D149*'Debt Payoff'!D5/12)</f>
        <v>0</v>
      </c>
      <c r="M150" s="18">
        <f>IF(E149=0,0,E149*'Debt Payoff'!D8/12)</f>
        <v>0</v>
      </c>
      <c r="N150" s="18">
        <f>IF(F149=0,0,F149*'Debt Payoff'!D4/12)</f>
        <v>0</v>
      </c>
      <c r="O150" s="18">
        <f>IF(G149=0,0,G149*'Debt Payoff'!D11/12)</f>
        <v>0</v>
      </c>
      <c r="P150" s="18">
        <f>IF(H149=0,0,H149*'Debt Payoff'!D6/12)</f>
        <v>0</v>
      </c>
      <c r="Q150" s="18">
        <f>IF(I149=0,0,I149*'Debt Payoff'!D7/12)</f>
        <v>0</v>
      </c>
    </row>
    <row r="151" spans="1:17" x14ac:dyDescent="0.25">
      <c r="A151">
        <v>149</v>
      </c>
      <c r="B151" s="18">
        <f>IF(B150=0,0,MAX(0,B150*(1+'Debt Payoff'!D10/12)-MIN(B150*(1+'Debt Payoff'!D10/12),'Debt Payoff'!E10+'Debt Payoff'!C2)))</f>
        <v>0</v>
      </c>
      <c r="C151" s="18">
        <f>IF(C150=0,0,MAX(0,C150*(1+'Debt Payoff'!D9/12)-MIN(C150*(1+'Debt Payoff'!D9/12),IF(COUNTIF(B150:B150,"&gt;0")=0,'Debt Payoff'!E9+'Debt Payoff'!E10+'Debt Payoff'!C2,'Debt Payoff'!E9))))</f>
        <v>0</v>
      </c>
      <c r="D151" s="18">
        <f>IF(D150=0,0,MAX(0,D150*(1+'Debt Payoff'!D5/12)-MIN(D150*(1+'Debt Payoff'!D5/12),IF(COUNTIF(B150:C150,"&gt;0")=0,'Debt Payoff'!E5+'Debt Payoff'!E10+'Debt Payoff'!E9+'Debt Payoff'!C2,'Debt Payoff'!E5))))</f>
        <v>0</v>
      </c>
      <c r="E151" s="18">
        <f>IF(E150=0,0,MAX(0,E150*(1+'Debt Payoff'!D8/12)-MIN(E150*(1+'Debt Payoff'!D8/12),IF(COUNTIF(B150:D150,"&gt;0")=0,'Debt Payoff'!E8+'Debt Payoff'!E10+'Debt Payoff'!E9+'Debt Payoff'!E5+'Debt Payoff'!C2,'Debt Payoff'!E8))))</f>
        <v>0</v>
      </c>
      <c r="F151" s="18">
        <f>IF(F150=0,0,MAX(0,F150*(1+'Debt Payoff'!D4/12)-MIN(F150*(1+'Debt Payoff'!D4/12),IF(COUNTIF(B150:E150,"&gt;0")=0,'Debt Payoff'!E4+'Debt Payoff'!E10+'Debt Payoff'!E9+'Debt Payoff'!E5+'Debt Payoff'!E8+'Debt Payoff'!C2,'Debt Payoff'!E4))))</f>
        <v>0</v>
      </c>
      <c r="G151" s="18">
        <f>IF(G150=0,0,MAX(0,G150*(1+'Debt Payoff'!D11/12)-MIN(G150*(1+'Debt Payoff'!D11/12),IF(COUNTIF(B150:F150,"&gt;0")=0,'Debt Payoff'!E11+'Debt Payoff'!E10+'Debt Payoff'!E9+'Debt Payoff'!E5+'Debt Payoff'!E8+'Debt Payoff'!E4+'Debt Payoff'!C2,'Debt Payoff'!E11))))</f>
        <v>0</v>
      </c>
      <c r="H151" s="18">
        <f>IF(H150=0,0,MAX(0,H150*(1+'Debt Payoff'!D6/12)-MIN(H150*(1+'Debt Payoff'!D6/12),IF(COUNTIF(B150:G150,"&gt;0")=0,'Debt Payoff'!E6+'Debt Payoff'!E10+'Debt Payoff'!E9+'Debt Payoff'!E5+'Debt Payoff'!E8+'Debt Payoff'!E4+'Debt Payoff'!E11+'Debt Payoff'!C2,'Debt Payoff'!E6))))</f>
        <v>0</v>
      </c>
      <c r="I151" s="18">
        <f>IF(I150=0,0,MAX(0,I150*(1+'Debt Payoff'!D7/12)-MIN(I150*(1+'Debt Payoff'!D7/12),IF(COUNTIF(B150:H150,"&gt;0")=0,'Debt Payoff'!E7+'Debt Payoff'!E10+'Debt Payoff'!E9+'Debt Payoff'!E5+'Debt Payoff'!E8+'Debt Payoff'!E4+'Debt Payoff'!E11+'Debt Payoff'!E6+'Debt Payoff'!C2,'Debt Payoff'!E7))))</f>
        <v>0</v>
      </c>
      <c r="J151" s="18">
        <f>IF(B150=0,0,B150*'Debt Payoff'!D10/12)</f>
        <v>0</v>
      </c>
      <c r="K151" s="18">
        <f>IF(C150=0,0,C150*'Debt Payoff'!D9/12)</f>
        <v>0</v>
      </c>
      <c r="L151" s="18">
        <f>IF(D150=0,0,D150*'Debt Payoff'!D5/12)</f>
        <v>0</v>
      </c>
      <c r="M151" s="18">
        <f>IF(E150=0,0,E150*'Debt Payoff'!D8/12)</f>
        <v>0</v>
      </c>
      <c r="N151" s="18">
        <f>IF(F150=0,0,F150*'Debt Payoff'!D4/12)</f>
        <v>0</v>
      </c>
      <c r="O151" s="18">
        <f>IF(G150=0,0,G150*'Debt Payoff'!D11/12)</f>
        <v>0</v>
      </c>
      <c r="P151" s="18">
        <f>IF(H150=0,0,H150*'Debt Payoff'!D6/12)</f>
        <v>0</v>
      </c>
      <c r="Q151" s="18">
        <f>IF(I150=0,0,I150*'Debt Payoff'!D7/12)</f>
        <v>0</v>
      </c>
    </row>
    <row r="152" spans="1:17" x14ac:dyDescent="0.25">
      <c r="A152">
        <v>150</v>
      </c>
      <c r="B152" s="18">
        <f>IF(B151=0,0,MAX(0,B151*(1+'Debt Payoff'!D10/12)-MIN(B151*(1+'Debt Payoff'!D10/12),'Debt Payoff'!E10+'Debt Payoff'!C2)))</f>
        <v>0</v>
      </c>
      <c r="C152" s="18">
        <f>IF(C151=0,0,MAX(0,C151*(1+'Debt Payoff'!D9/12)-MIN(C151*(1+'Debt Payoff'!D9/12),IF(COUNTIF(B151:B151,"&gt;0")=0,'Debt Payoff'!E9+'Debt Payoff'!E10+'Debt Payoff'!C2,'Debt Payoff'!E9))))</f>
        <v>0</v>
      </c>
      <c r="D152" s="18">
        <f>IF(D151=0,0,MAX(0,D151*(1+'Debt Payoff'!D5/12)-MIN(D151*(1+'Debt Payoff'!D5/12),IF(COUNTIF(B151:C151,"&gt;0")=0,'Debt Payoff'!E5+'Debt Payoff'!E10+'Debt Payoff'!E9+'Debt Payoff'!C2,'Debt Payoff'!E5))))</f>
        <v>0</v>
      </c>
      <c r="E152" s="18">
        <f>IF(E151=0,0,MAX(0,E151*(1+'Debt Payoff'!D8/12)-MIN(E151*(1+'Debt Payoff'!D8/12),IF(COUNTIF(B151:D151,"&gt;0")=0,'Debt Payoff'!E8+'Debt Payoff'!E10+'Debt Payoff'!E9+'Debt Payoff'!E5+'Debt Payoff'!C2,'Debt Payoff'!E8))))</f>
        <v>0</v>
      </c>
      <c r="F152" s="18">
        <f>IF(F151=0,0,MAX(0,F151*(1+'Debt Payoff'!D4/12)-MIN(F151*(1+'Debt Payoff'!D4/12),IF(COUNTIF(B151:E151,"&gt;0")=0,'Debt Payoff'!E4+'Debt Payoff'!E10+'Debt Payoff'!E9+'Debt Payoff'!E5+'Debt Payoff'!E8+'Debt Payoff'!C2,'Debt Payoff'!E4))))</f>
        <v>0</v>
      </c>
      <c r="G152" s="18">
        <f>IF(G151=0,0,MAX(0,G151*(1+'Debt Payoff'!D11/12)-MIN(G151*(1+'Debt Payoff'!D11/12),IF(COUNTIF(B151:F151,"&gt;0")=0,'Debt Payoff'!E11+'Debt Payoff'!E10+'Debt Payoff'!E9+'Debt Payoff'!E5+'Debt Payoff'!E8+'Debt Payoff'!E4+'Debt Payoff'!C2,'Debt Payoff'!E11))))</f>
        <v>0</v>
      </c>
      <c r="H152" s="18">
        <f>IF(H151=0,0,MAX(0,H151*(1+'Debt Payoff'!D6/12)-MIN(H151*(1+'Debt Payoff'!D6/12),IF(COUNTIF(B151:G151,"&gt;0")=0,'Debt Payoff'!E6+'Debt Payoff'!E10+'Debt Payoff'!E9+'Debt Payoff'!E5+'Debt Payoff'!E8+'Debt Payoff'!E4+'Debt Payoff'!E11+'Debt Payoff'!C2,'Debt Payoff'!E6))))</f>
        <v>0</v>
      </c>
      <c r="I152" s="18">
        <f>IF(I151=0,0,MAX(0,I151*(1+'Debt Payoff'!D7/12)-MIN(I151*(1+'Debt Payoff'!D7/12),IF(COUNTIF(B151:H151,"&gt;0")=0,'Debt Payoff'!E7+'Debt Payoff'!E10+'Debt Payoff'!E9+'Debt Payoff'!E5+'Debt Payoff'!E8+'Debt Payoff'!E4+'Debt Payoff'!E11+'Debt Payoff'!E6+'Debt Payoff'!C2,'Debt Payoff'!E7))))</f>
        <v>0</v>
      </c>
      <c r="J152" s="18">
        <f>IF(B151=0,0,B151*'Debt Payoff'!D10/12)</f>
        <v>0</v>
      </c>
      <c r="K152" s="18">
        <f>IF(C151=0,0,C151*'Debt Payoff'!D9/12)</f>
        <v>0</v>
      </c>
      <c r="L152" s="18">
        <f>IF(D151=0,0,D151*'Debt Payoff'!D5/12)</f>
        <v>0</v>
      </c>
      <c r="M152" s="18">
        <f>IF(E151=0,0,E151*'Debt Payoff'!D8/12)</f>
        <v>0</v>
      </c>
      <c r="N152" s="18">
        <f>IF(F151=0,0,F151*'Debt Payoff'!D4/12)</f>
        <v>0</v>
      </c>
      <c r="O152" s="18">
        <f>IF(G151=0,0,G151*'Debt Payoff'!D11/12)</f>
        <v>0</v>
      </c>
      <c r="P152" s="18">
        <f>IF(H151=0,0,H151*'Debt Payoff'!D6/12)</f>
        <v>0</v>
      </c>
      <c r="Q152" s="18">
        <f>IF(I151=0,0,I151*'Debt Payoff'!D7/12)</f>
        <v>0</v>
      </c>
    </row>
    <row r="153" spans="1:17" x14ac:dyDescent="0.25">
      <c r="A153">
        <v>151</v>
      </c>
      <c r="B153" s="18">
        <f>IF(B152=0,0,MAX(0,B152*(1+'Debt Payoff'!D10/12)-MIN(B152*(1+'Debt Payoff'!D10/12),'Debt Payoff'!E10+'Debt Payoff'!C2)))</f>
        <v>0</v>
      </c>
      <c r="C153" s="18">
        <f>IF(C152=0,0,MAX(0,C152*(1+'Debt Payoff'!D9/12)-MIN(C152*(1+'Debt Payoff'!D9/12),IF(COUNTIF(B152:B152,"&gt;0")=0,'Debt Payoff'!E9+'Debt Payoff'!E10+'Debt Payoff'!C2,'Debt Payoff'!E9))))</f>
        <v>0</v>
      </c>
      <c r="D153" s="18">
        <f>IF(D152=0,0,MAX(0,D152*(1+'Debt Payoff'!D5/12)-MIN(D152*(1+'Debt Payoff'!D5/12),IF(COUNTIF(B152:C152,"&gt;0")=0,'Debt Payoff'!E5+'Debt Payoff'!E10+'Debt Payoff'!E9+'Debt Payoff'!C2,'Debt Payoff'!E5))))</f>
        <v>0</v>
      </c>
      <c r="E153" s="18">
        <f>IF(E152=0,0,MAX(0,E152*(1+'Debt Payoff'!D8/12)-MIN(E152*(1+'Debt Payoff'!D8/12),IF(COUNTIF(B152:D152,"&gt;0")=0,'Debt Payoff'!E8+'Debt Payoff'!E10+'Debt Payoff'!E9+'Debt Payoff'!E5+'Debt Payoff'!C2,'Debt Payoff'!E8))))</f>
        <v>0</v>
      </c>
      <c r="F153" s="18">
        <f>IF(F152=0,0,MAX(0,F152*(1+'Debt Payoff'!D4/12)-MIN(F152*(1+'Debt Payoff'!D4/12),IF(COUNTIF(B152:E152,"&gt;0")=0,'Debt Payoff'!E4+'Debt Payoff'!E10+'Debt Payoff'!E9+'Debt Payoff'!E5+'Debt Payoff'!E8+'Debt Payoff'!C2,'Debt Payoff'!E4))))</f>
        <v>0</v>
      </c>
      <c r="G153" s="18">
        <f>IF(G152=0,0,MAX(0,G152*(1+'Debt Payoff'!D11/12)-MIN(G152*(1+'Debt Payoff'!D11/12),IF(COUNTIF(B152:F152,"&gt;0")=0,'Debt Payoff'!E11+'Debt Payoff'!E10+'Debt Payoff'!E9+'Debt Payoff'!E5+'Debt Payoff'!E8+'Debt Payoff'!E4+'Debt Payoff'!C2,'Debt Payoff'!E11))))</f>
        <v>0</v>
      </c>
      <c r="H153" s="18">
        <f>IF(H152=0,0,MAX(0,H152*(1+'Debt Payoff'!D6/12)-MIN(H152*(1+'Debt Payoff'!D6/12),IF(COUNTIF(B152:G152,"&gt;0")=0,'Debt Payoff'!E6+'Debt Payoff'!E10+'Debt Payoff'!E9+'Debt Payoff'!E5+'Debt Payoff'!E8+'Debt Payoff'!E4+'Debt Payoff'!E11+'Debt Payoff'!C2,'Debt Payoff'!E6))))</f>
        <v>0</v>
      </c>
      <c r="I153" s="18">
        <f>IF(I152=0,0,MAX(0,I152*(1+'Debt Payoff'!D7/12)-MIN(I152*(1+'Debt Payoff'!D7/12),IF(COUNTIF(B152:H152,"&gt;0")=0,'Debt Payoff'!E7+'Debt Payoff'!E10+'Debt Payoff'!E9+'Debt Payoff'!E5+'Debt Payoff'!E8+'Debt Payoff'!E4+'Debt Payoff'!E11+'Debt Payoff'!E6+'Debt Payoff'!C2,'Debt Payoff'!E7))))</f>
        <v>0</v>
      </c>
      <c r="J153" s="18">
        <f>IF(B152=0,0,B152*'Debt Payoff'!D10/12)</f>
        <v>0</v>
      </c>
      <c r="K153" s="18">
        <f>IF(C152=0,0,C152*'Debt Payoff'!D9/12)</f>
        <v>0</v>
      </c>
      <c r="L153" s="18">
        <f>IF(D152=0,0,D152*'Debt Payoff'!D5/12)</f>
        <v>0</v>
      </c>
      <c r="M153" s="18">
        <f>IF(E152=0,0,E152*'Debt Payoff'!D8/12)</f>
        <v>0</v>
      </c>
      <c r="N153" s="18">
        <f>IF(F152=0,0,F152*'Debt Payoff'!D4/12)</f>
        <v>0</v>
      </c>
      <c r="O153" s="18">
        <f>IF(G152=0,0,G152*'Debt Payoff'!D11/12)</f>
        <v>0</v>
      </c>
      <c r="P153" s="18">
        <f>IF(H152=0,0,H152*'Debt Payoff'!D6/12)</f>
        <v>0</v>
      </c>
      <c r="Q153" s="18">
        <f>IF(I152=0,0,I152*'Debt Payoff'!D7/12)</f>
        <v>0</v>
      </c>
    </row>
    <row r="154" spans="1:17" x14ac:dyDescent="0.25">
      <c r="A154">
        <v>152</v>
      </c>
      <c r="B154" s="18">
        <f>IF(B153=0,0,MAX(0,B153*(1+'Debt Payoff'!D10/12)-MIN(B153*(1+'Debt Payoff'!D10/12),'Debt Payoff'!E10+'Debt Payoff'!C2)))</f>
        <v>0</v>
      </c>
      <c r="C154" s="18">
        <f>IF(C153=0,0,MAX(0,C153*(1+'Debt Payoff'!D9/12)-MIN(C153*(1+'Debt Payoff'!D9/12),IF(COUNTIF(B153:B153,"&gt;0")=0,'Debt Payoff'!E9+'Debt Payoff'!E10+'Debt Payoff'!C2,'Debt Payoff'!E9))))</f>
        <v>0</v>
      </c>
      <c r="D154" s="18">
        <f>IF(D153=0,0,MAX(0,D153*(1+'Debt Payoff'!D5/12)-MIN(D153*(1+'Debt Payoff'!D5/12),IF(COUNTIF(B153:C153,"&gt;0")=0,'Debt Payoff'!E5+'Debt Payoff'!E10+'Debt Payoff'!E9+'Debt Payoff'!C2,'Debt Payoff'!E5))))</f>
        <v>0</v>
      </c>
      <c r="E154" s="18">
        <f>IF(E153=0,0,MAX(0,E153*(1+'Debt Payoff'!D8/12)-MIN(E153*(1+'Debt Payoff'!D8/12),IF(COUNTIF(B153:D153,"&gt;0")=0,'Debt Payoff'!E8+'Debt Payoff'!E10+'Debt Payoff'!E9+'Debt Payoff'!E5+'Debt Payoff'!C2,'Debt Payoff'!E8))))</f>
        <v>0</v>
      </c>
      <c r="F154" s="18">
        <f>IF(F153=0,0,MAX(0,F153*(1+'Debt Payoff'!D4/12)-MIN(F153*(1+'Debt Payoff'!D4/12),IF(COUNTIF(B153:E153,"&gt;0")=0,'Debt Payoff'!E4+'Debt Payoff'!E10+'Debt Payoff'!E9+'Debt Payoff'!E5+'Debt Payoff'!E8+'Debt Payoff'!C2,'Debt Payoff'!E4))))</f>
        <v>0</v>
      </c>
      <c r="G154" s="18">
        <f>IF(G153=0,0,MAX(0,G153*(1+'Debt Payoff'!D11/12)-MIN(G153*(1+'Debt Payoff'!D11/12),IF(COUNTIF(B153:F153,"&gt;0")=0,'Debt Payoff'!E11+'Debt Payoff'!E10+'Debt Payoff'!E9+'Debt Payoff'!E5+'Debt Payoff'!E8+'Debt Payoff'!E4+'Debt Payoff'!C2,'Debt Payoff'!E11))))</f>
        <v>0</v>
      </c>
      <c r="H154" s="18">
        <f>IF(H153=0,0,MAX(0,H153*(1+'Debt Payoff'!D6/12)-MIN(H153*(1+'Debt Payoff'!D6/12),IF(COUNTIF(B153:G153,"&gt;0")=0,'Debt Payoff'!E6+'Debt Payoff'!E10+'Debt Payoff'!E9+'Debt Payoff'!E5+'Debt Payoff'!E8+'Debt Payoff'!E4+'Debt Payoff'!E11+'Debt Payoff'!C2,'Debt Payoff'!E6))))</f>
        <v>0</v>
      </c>
      <c r="I154" s="18">
        <f>IF(I153=0,0,MAX(0,I153*(1+'Debt Payoff'!D7/12)-MIN(I153*(1+'Debt Payoff'!D7/12),IF(COUNTIF(B153:H153,"&gt;0")=0,'Debt Payoff'!E7+'Debt Payoff'!E10+'Debt Payoff'!E9+'Debt Payoff'!E5+'Debt Payoff'!E8+'Debt Payoff'!E4+'Debt Payoff'!E11+'Debt Payoff'!E6+'Debt Payoff'!C2,'Debt Payoff'!E7))))</f>
        <v>0</v>
      </c>
      <c r="J154" s="18">
        <f>IF(B153=0,0,B153*'Debt Payoff'!D10/12)</f>
        <v>0</v>
      </c>
      <c r="K154" s="18">
        <f>IF(C153=0,0,C153*'Debt Payoff'!D9/12)</f>
        <v>0</v>
      </c>
      <c r="L154" s="18">
        <f>IF(D153=0,0,D153*'Debt Payoff'!D5/12)</f>
        <v>0</v>
      </c>
      <c r="M154" s="18">
        <f>IF(E153=0,0,E153*'Debt Payoff'!D8/12)</f>
        <v>0</v>
      </c>
      <c r="N154" s="18">
        <f>IF(F153=0,0,F153*'Debt Payoff'!D4/12)</f>
        <v>0</v>
      </c>
      <c r="O154" s="18">
        <f>IF(G153=0,0,G153*'Debt Payoff'!D11/12)</f>
        <v>0</v>
      </c>
      <c r="P154" s="18">
        <f>IF(H153=0,0,H153*'Debt Payoff'!D6/12)</f>
        <v>0</v>
      </c>
      <c r="Q154" s="18">
        <f>IF(I153=0,0,I153*'Debt Payoff'!D7/12)</f>
        <v>0</v>
      </c>
    </row>
    <row r="155" spans="1:17" x14ac:dyDescent="0.25">
      <c r="A155">
        <v>153</v>
      </c>
      <c r="B155" s="18">
        <f>IF(B154=0,0,MAX(0,B154*(1+'Debt Payoff'!D10/12)-MIN(B154*(1+'Debt Payoff'!D10/12),'Debt Payoff'!E10+'Debt Payoff'!C2)))</f>
        <v>0</v>
      </c>
      <c r="C155" s="18">
        <f>IF(C154=0,0,MAX(0,C154*(1+'Debt Payoff'!D9/12)-MIN(C154*(1+'Debt Payoff'!D9/12),IF(COUNTIF(B154:B154,"&gt;0")=0,'Debt Payoff'!E9+'Debt Payoff'!E10+'Debt Payoff'!C2,'Debt Payoff'!E9))))</f>
        <v>0</v>
      </c>
      <c r="D155" s="18">
        <f>IF(D154=0,0,MAX(0,D154*(1+'Debt Payoff'!D5/12)-MIN(D154*(1+'Debt Payoff'!D5/12),IF(COUNTIF(B154:C154,"&gt;0")=0,'Debt Payoff'!E5+'Debt Payoff'!E10+'Debt Payoff'!E9+'Debt Payoff'!C2,'Debt Payoff'!E5))))</f>
        <v>0</v>
      </c>
      <c r="E155" s="18">
        <f>IF(E154=0,0,MAX(0,E154*(1+'Debt Payoff'!D8/12)-MIN(E154*(1+'Debt Payoff'!D8/12),IF(COUNTIF(B154:D154,"&gt;0")=0,'Debt Payoff'!E8+'Debt Payoff'!E10+'Debt Payoff'!E9+'Debt Payoff'!E5+'Debt Payoff'!C2,'Debt Payoff'!E8))))</f>
        <v>0</v>
      </c>
      <c r="F155" s="18">
        <f>IF(F154=0,0,MAX(0,F154*(1+'Debt Payoff'!D4/12)-MIN(F154*(1+'Debt Payoff'!D4/12),IF(COUNTIF(B154:E154,"&gt;0")=0,'Debt Payoff'!E4+'Debt Payoff'!E10+'Debt Payoff'!E9+'Debt Payoff'!E5+'Debt Payoff'!E8+'Debt Payoff'!C2,'Debt Payoff'!E4))))</f>
        <v>0</v>
      </c>
      <c r="G155" s="18">
        <f>IF(G154=0,0,MAX(0,G154*(1+'Debt Payoff'!D11/12)-MIN(G154*(1+'Debt Payoff'!D11/12),IF(COUNTIF(B154:F154,"&gt;0")=0,'Debt Payoff'!E11+'Debt Payoff'!E10+'Debt Payoff'!E9+'Debt Payoff'!E5+'Debt Payoff'!E8+'Debt Payoff'!E4+'Debt Payoff'!C2,'Debt Payoff'!E11))))</f>
        <v>0</v>
      </c>
      <c r="H155" s="18">
        <f>IF(H154=0,0,MAX(0,H154*(1+'Debt Payoff'!D6/12)-MIN(H154*(1+'Debt Payoff'!D6/12),IF(COUNTIF(B154:G154,"&gt;0")=0,'Debt Payoff'!E6+'Debt Payoff'!E10+'Debt Payoff'!E9+'Debt Payoff'!E5+'Debt Payoff'!E8+'Debt Payoff'!E4+'Debt Payoff'!E11+'Debt Payoff'!C2,'Debt Payoff'!E6))))</f>
        <v>0</v>
      </c>
      <c r="I155" s="18">
        <f>IF(I154=0,0,MAX(0,I154*(1+'Debt Payoff'!D7/12)-MIN(I154*(1+'Debt Payoff'!D7/12),IF(COUNTIF(B154:H154,"&gt;0")=0,'Debt Payoff'!E7+'Debt Payoff'!E10+'Debt Payoff'!E9+'Debt Payoff'!E5+'Debt Payoff'!E8+'Debt Payoff'!E4+'Debt Payoff'!E11+'Debt Payoff'!E6+'Debt Payoff'!C2,'Debt Payoff'!E7))))</f>
        <v>0</v>
      </c>
      <c r="J155" s="18">
        <f>IF(B154=0,0,B154*'Debt Payoff'!D10/12)</f>
        <v>0</v>
      </c>
      <c r="K155" s="18">
        <f>IF(C154=0,0,C154*'Debt Payoff'!D9/12)</f>
        <v>0</v>
      </c>
      <c r="L155" s="18">
        <f>IF(D154=0,0,D154*'Debt Payoff'!D5/12)</f>
        <v>0</v>
      </c>
      <c r="M155" s="18">
        <f>IF(E154=0,0,E154*'Debt Payoff'!D8/12)</f>
        <v>0</v>
      </c>
      <c r="N155" s="18">
        <f>IF(F154=0,0,F154*'Debt Payoff'!D4/12)</f>
        <v>0</v>
      </c>
      <c r="O155" s="18">
        <f>IF(G154=0,0,G154*'Debt Payoff'!D11/12)</f>
        <v>0</v>
      </c>
      <c r="P155" s="18">
        <f>IF(H154=0,0,H154*'Debt Payoff'!D6/12)</f>
        <v>0</v>
      </c>
      <c r="Q155" s="18">
        <f>IF(I154=0,0,I154*'Debt Payoff'!D7/12)</f>
        <v>0</v>
      </c>
    </row>
    <row r="156" spans="1:17" x14ac:dyDescent="0.25">
      <c r="A156">
        <v>154</v>
      </c>
      <c r="B156" s="18">
        <f>IF(B155=0,0,MAX(0,B155*(1+'Debt Payoff'!D10/12)-MIN(B155*(1+'Debt Payoff'!D10/12),'Debt Payoff'!E10+'Debt Payoff'!C2)))</f>
        <v>0</v>
      </c>
      <c r="C156" s="18">
        <f>IF(C155=0,0,MAX(0,C155*(1+'Debt Payoff'!D9/12)-MIN(C155*(1+'Debt Payoff'!D9/12),IF(COUNTIF(B155:B155,"&gt;0")=0,'Debt Payoff'!E9+'Debt Payoff'!E10+'Debt Payoff'!C2,'Debt Payoff'!E9))))</f>
        <v>0</v>
      </c>
      <c r="D156" s="18">
        <f>IF(D155=0,0,MAX(0,D155*(1+'Debt Payoff'!D5/12)-MIN(D155*(1+'Debt Payoff'!D5/12),IF(COUNTIF(B155:C155,"&gt;0")=0,'Debt Payoff'!E5+'Debt Payoff'!E10+'Debt Payoff'!E9+'Debt Payoff'!C2,'Debt Payoff'!E5))))</f>
        <v>0</v>
      </c>
      <c r="E156" s="18">
        <f>IF(E155=0,0,MAX(0,E155*(1+'Debt Payoff'!D8/12)-MIN(E155*(1+'Debt Payoff'!D8/12),IF(COUNTIF(B155:D155,"&gt;0")=0,'Debt Payoff'!E8+'Debt Payoff'!E10+'Debt Payoff'!E9+'Debt Payoff'!E5+'Debt Payoff'!C2,'Debt Payoff'!E8))))</f>
        <v>0</v>
      </c>
      <c r="F156" s="18">
        <f>IF(F155=0,0,MAX(0,F155*(1+'Debt Payoff'!D4/12)-MIN(F155*(1+'Debt Payoff'!D4/12),IF(COUNTIF(B155:E155,"&gt;0")=0,'Debt Payoff'!E4+'Debt Payoff'!E10+'Debt Payoff'!E9+'Debt Payoff'!E5+'Debt Payoff'!E8+'Debt Payoff'!C2,'Debt Payoff'!E4))))</f>
        <v>0</v>
      </c>
      <c r="G156" s="18">
        <f>IF(G155=0,0,MAX(0,G155*(1+'Debt Payoff'!D11/12)-MIN(G155*(1+'Debt Payoff'!D11/12),IF(COUNTIF(B155:F155,"&gt;0")=0,'Debt Payoff'!E11+'Debt Payoff'!E10+'Debt Payoff'!E9+'Debt Payoff'!E5+'Debt Payoff'!E8+'Debt Payoff'!E4+'Debt Payoff'!C2,'Debt Payoff'!E11))))</f>
        <v>0</v>
      </c>
      <c r="H156" s="18">
        <f>IF(H155=0,0,MAX(0,H155*(1+'Debt Payoff'!D6/12)-MIN(H155*(1+'Debt Payoff'!D6/12),IF(COUNTIF(B155:G155,"&gt;0")=0,'Debt Payoff'!E6+'Debt Payoff'!E10+'Debt Payoff'!E9+'Debt Payoff'!E5+'Debt Payoff'!E8+'Debt Payoff'!E4+'Debt Payoff'!E11+'Debt Payoff'!C2,'Debt Payoff'!E6))))</f>
        <v>0</v>
      </c>
      <c r="I156" s="18">
        <f>IF(I155=0,0,MAX(0,I155*(1+'Debt Payoff'!D7/12)-MIN(I155*(1+'Debt Payoff'!D7/12),IF(COUNTIF(B155:H155,"&gt;0")=0,'Debt Payoff'!E7+'Debt Payoff'!E10+'Debt Payoff'!E9+'Debt Payoff'!E5+'Debt Payoff'!E8+'Debt Payoff'!E4+'Debt Payoff'!E11+'Debt Payoff'!E6+'Debt Payoff'!C2,'Debt Payoff'!E7))))</f>
        <v>0</v>
      </c>
      <c r="J156" s="18">
        <f>IF(B155=0,0,B155*'Debt Payoff'!D10/12)</f>
        <v>0</v>
      </c>
      <c r="K156" s="18">
        <f>IF(C155=0,0,C155*'Debt Payoff'!D9/12)</f>
        <v>0</v>
      </c>
      <c r="L156" s="18">
        <f>IF(D155=0,0,D155*'Debt Payoff'!D5/12)</f>
        <v>0</v>
      </c>
      <c r="M156" s="18">
        <f>IF(E155=0,0,E155*'Debt Payoff'!D8/12)</f>
        <v>0</v>
      </c>
      <c r="N156" s="18">
        <f>IF(F155=0,0,F155*'Debt Payoff'!D4/12)</f>
        <v>0</v>
      </c>
      <c r="O156" s="18">
        <f>IF(G155=0,0,G155*'Debt Payoff'!D11/12)</f>
        <v>0</v>
      </c>
      <c r="P156" s="18">
        <f>IF(H155=0,0,H155*'Debt Payoff'!D6/12)</f>
        <v>0</v>
      </c>
      <c r="Q156" s="18">
        <f>IF(I155=0,0,I155*'Debt Payoff'!D7/12)</f>
        <v>0</v>
      </c>
    </row>
    <row r="157" spans="1:17" x14ac:dyDescent="0.25">
      <c r="A157">
        <v>155</v>
      </c>
      <c r="B157" s="18">
        <f>IF(B156=0,0,MAX(0,B156*(1+'Debt Payoff'!D10/12)-MIN(B156*(1+'Debt Payoff'!D10/12),'Debt Payoff'!E10+'Debt Payoff'!C2)))</f>
        <v>0</v>
      </c>
      <c r="C157" s="18">
        <f>IF(C156=0,0,MAX(0,C156*(1+'Debt Payoff'!D9/12)-MIN(C156*(1+'Debt Payoff'!D9/12),IF(COUNTIF(B156:B156,"&gt;0")=0,'Debt Payoff'!E9+'Debt Payoff'!E10+'Debt Payoff'!C2,'Debt Payoff'!E9))))</f>
        <v>0</v>
      </c>
      <c r="D157" s="18">
        <f>IF(D156=0,0,MAX(0,D156*(1+'Debt Payoff'!D5/12)-MIN(D156*(1+'Debt Payoff'!D5/12),IF(COUNTIF(B156:C156,"&gt;0")=0,'Debt Payoff'!E5+'Debt Payoff'!E10+'Debt Payoff'!E9+'Debt Payoff'!C2,'Debt Payoff'!E5))))</f>
        <v>0</v>
      </c>
      <c r="E157" s="18">
        <f>IF(E156=0,0,MAX(0,E156*(1+'Debt Payoff'!D8/12)-MIN(E156*(1+'Debt Payoff'!D8/12),IF(COUNTIF(B156:D156,"&gt;0")=0,'Debt Payoff'!E8+'Debt Payoff'!E10+'Debt Payoff'!E9+'Debt Payoff'!E5+'Debt Payoff'!C2,'Debt Payoff'!E8))))</f>
        <v>0</v>
      </c>
      <c r="F157" s="18">
        <f>IF(F156=0,0,MAX(0,F156*(1+'Debt Payoff'!D4/12)-MIN(F156*(1+'Debt Payoff'!D4/12),IF(COUNTIF(B156:E156,"&gt;0")=0,'Debt Payoff'!E4+'Debt Payoff'!E10+'Debt Payoff'!E9+'Debt Payoff'!E5+'Debt Payoff'!E8+'Debt Payoff'!C2,'Debt Payoff'!E4))))</f>
        <v>0</v>
      </c>
      <c r="G157" s="18">
        <f>IF(G156=0,0,MAX(0,G156*(1+'Debt Payoff'!D11/12)-MIN(G156*(1+'Debt Payoff'!D11/12),IF(COUNTIF(B156:F156,"&gt;0")=0,'Debt Payoff'!E11+'Debt Payoff'!E10+'Debt Payoff'!E9+'Debt Payoff'!E5+'Debt Payoff'!E8+'Debt Payoff'!E4+'Debt Payoff'!C2,'Debt Payoff'!E11))))</f>
        <v>0</v>
      </c>
      <c r="H157" s="18">
        <f>IF(H156=0,0,MAX(0,H156*(1+'Debt Payoff'!D6/12)-MIN(H156*(1+'Debt Payoff'!D6/12),IF(COUNTIF(B156:G156,"&gt;0")=0,'Debt Payoff'!E6+'Debt Payoff'!E10+'Debt Payoff'!E9+'Debt Payoff'!E5+'Debt Payoff'!E8+'Debt Payoff'!E4+'Debt Payoff'!E11+'Debt Payoff'!C2,'Debt Payoff'!E6))))</f>
        <v>0</v>
      </c>
      <c r="I157" s="18">
        <f>IF(I156=0,0,MAX(0,I156*(1+'Debt Payoff'!D7/12)-MIN(I156*(1+'Debt Payoff'!D7/12),IF(COUNTIF(B156:H156,"&gt;0")=0,'Debt Payoff'!E7+'Debt Payoff'!E10+'Debt Payoff'!E9+'Debt Payoff'!E5+'Debt Payoff'!E8+'Debt Payoff'!E4+'Debt Payoff'!E11+'Debt Payoff'!E6+'Debt Payoff'!C2,'Debt Payoff'!E7))))</f>
        <v>0</v>
      </c>
      <c r="J157" s="18">
        <f>IF(B156=0,0,B156*'Debt Payoff'!D10/12)</f>
        <v>0</v>
      </c>
      <c r="K157" s="18">
        <f>IF(C156=0,0,C156*'Debt Payoff'!D9/12)</f>
        <v>0</v>
      </c>
      <c r="L157" s="18">
        <f>IF(D156=0,0,D156*'Debt Payoff'!D5/12)</f>
        <v>0</v>
      </c>
      <c r="M157" s="18">
        <f>IF(E156=0,0,E156*'Debt Payoff'!D8/12)</f>
        <v>0</v>
      </c>
      <c r="N157" s="18">
        <f>IF(F156=0,0,F156*'Debt Payoff'!D4/12)</f>
        <v>0</v>
      </c>
      <c r="O157" s="18">
        <f>IF(G156=0,0,G156*'Debt Payoff'!D11/12)</f>
        <v>0</v>
      </c>
      <c r="P157" s="18">
        <f>IF(H156=0,0,H156*'Debt Payoff'!D6/12)</f>
        <v>0</v>
      </c>
      <c r="Q157" s="18">
        <f>IF(I156=0,0,I156*'Debt Payoff'!D7/12)</f>
        <v>0</v>
      </c>
    </row>
    <row r="158" spans="1:17" x14ac:dyDescent="0.25">
      <c r="A158">
        <v>156</v>
      </c>
      <c r="B158" s="18">
        <f>IF(B157=0,0,MAX(0,B157*(1+'Debt Payoff'!D10/12)-MIN(B157*(1+'Debt Payoff'!D10/12),'Debt Payoff'!E10+'Debt Payoff'!C2)))</f>
        <v>0</v>
      </c>
      <c r="C158" s="18">
        <f>IF(C157=0,0,MAX(0,C157*(1+'Debt Payoff'!D9/12)-MIN(C157*(1+'Debt Payoff'!D9/12),IF(COUNTIF(B157:B157,"&gt;0")=0,'Debt Payoff'!E9+'Debt Payoff'!E10+'Debt Payoff'!C2,'Debt Payoff'!E9))))</f>
        <v>0</v>
      </c>
      <c r="D158" s="18">
        <f>IF(D157=0,0,MAX(0,D157*(1+'Debt Payoff'!D5/12)-MIN(D157*(1+'Debt Payoff'!D5/12),IF(COUNTIF(B157:C157,"&gt;0")=0,'Debt Payoff'!E5+'Debt Payoff'!E10+'Debt Payoff'!E9+'Debt Payoff'!C2,'Debt Payoff'!E5))))</f>
        <v>0</v>
      </c>
      <c r="E158" s="18">
        <f>IF(E157=0,0,MAX(0,E157*(1+'Debt Payoff'!D8/12)-MIN(E157*(1+'Debt Payoff'!D8/12),IF(COUNTIF(B157:D157,"&gt;0")=0,'Debt Payoff'!E8+'Debt Payoff'!E10+'Debt Payoff'!E9+'Debt Payoff'!E5+'Debt Payoff'!C2,'Debt Payoff'!E8))))</f>
        <v>0</v>
      </c>
      <c r="F158" s="18">
        <f>IF(F157=0,0,MAX(0,F157*(1+'Debt Payoff'!D4/12)-MIN(F157*(1+'Debt Payoff'!D4/12),IF(COUNTIF(B157:E157,"&gt;0")=0,'Debt Payoff'!E4+'Debt Payoff'!E10+'Debt Payoff'!E9+'Debt Payoff'!E5+'Debt Payoff'!E8+'Debt Payoff'!C2,'Debt Payoff'!E4))))</f>
        <v>0</v>
      </c>
      <c r="G158" s="18">
        <f>IF(G157=0,0,MAX(0,G157*(1+'Debt Payoff'!D11/12)-MIN(G157*(1+'Debt Payoff'!D11/12),IF(COUNTIF(B157:F157,"&gt;0")=0,'Debt Payoff'!E11+'Debt Payoff'!E10+'Debt Payoff'!E9+'Debt Payoff'!E5+'Debt Payoff'!E8+'Debt Payoff'!E4+'Debt Payoff'!C2,'Debt Payoff'!E11))))</f>
        <v>0</v>
      </c>
      <c r="H158" s="18">
        <f>IF(H157=0,0,MAX(0,H157*(1+'Debt Payoff'!D6/12)-MIN(H157*(1+'Debt Payoff'!D6/12),IF(COUNTIF(B157:G157,"&gt;0")=0,'Debt Payoff'!E6+'Debt Payoff'!E10+'Debt Payoff'!E9+'Debt Payoff'!E5+'Debt Payoff'!E8+'Debt Payoff'!E4+'Debt Payoff'!E11+'Debt Payoff'!C2,'Debt Payoff'!E6))))</f>
        <v>0</v>
      </c>
      <c r="I158" s="18">
        <f>IF(I157=0,0,MAX(0,I157*(1+'Debt Payoff'!D7/12)-MIN(I157*(1+'Debt Payoff'!D7/12),IF(COUNTIF(B157:H157,"&gt;0")=0,'Debt Payoff'!E7+'Debt Payoff'!E10+'Debt Payoff'!E9+'Debt Payoff'!E5+'Debt Payoff'!E8+'Debt Payoff'!E4+'Debt Payoff'!E11+'Debt Payoff'!E6+'Debt Payoff'!C2,'Debt Payoff'!E7))))</f>
        <v>0</v>
      </c>
      <c r="J158" s="18">
        <f>IF(B157=0,0,B157*'Debt Payoff'!D10/12)</f>
        <v>0</v>
      </c>
      <c r="K158" s="18">
        <f>IF(C157=0,0,C157*'Debt Payoff'!D9/12)</f>
        <v>0</v>
      </c>
      <c r="L158" s="18">
        <f>IF(D157=0,0,D157*'Debt Payoff'!D5/12)</f>
        <v>0</v>
      </c>
      <c r="M158" s="18">
        <f>IF(E157=0,0,E157*'Debt Payoff'!D8/12)</f>
        <v>0</v>
      </c>
      <c r="N158" s="18">
        <f>IF(F157=0,0,F157*'Debt Payoff'!D4/12)</f>
        <v>0</v>
      </c>
      <c r="O158" s="18">
        <f>IF(G157=0,0,G157*'Debt Payoff'!D11/12)</f>
        <v>0</v>
      </c>
      <c r="P158" s="18">
        <f>IF(H157=0,0,H157*'Debt Payoff'!D6/12)</f>
        <v>0</v>
      </c>
      <c r="Q158" s="18">
        <f>IF(I157=0,0,I157*'Debt Payoff'!D7/12)</f>
        <v>0</v>
      </c>
    </row>
    <row r="159" spans="1:17" x14ac:dyDescent="0.25">
      <c r="A159">
        <v>157</v>
      </c>
      <c r="B159" s="18">
        <f>IF(B158=0,0,MAX(0,B158*(1+'Debt Payoff'!D10/12)-MIN(B158*(1+'Debt Payoff'!D10/12),'Debt Payoff'!E10+'Debt Payoff'!C2)))</f>
        <v>0</v>
      </c>
      <c r="C159" s="18">
        <f>IF(C158=0,0,MAX(0,C158*(1+'Debt Payoff'!D9/12)-MIN(C158*(1+'Debt Payoff'!D9/12),IF(COUNTIF(B158:B158,"&gt;0")=0,'Debt Payoff'!E9+'Debt Payoff'!E10+'Debt Payoff'!C2,'Debt Payoff'!E9))))</f>
        <v>0</v>
      </c>
      <c r="D159" s="18">
        <f>IF(D158=0,0,MAX(0,D158*(1+'Debt Payoff'!D5/12)-MIN(D158*(1+'Debt Payoff'!D5/12),IF(COUNTIF(B158:C158,"&gt;0")=0,'Debt Payoff'!E5+'Debt Payoff'!E10+'Debt Payoff'!E9+'Debt Payoff'!C2,'Debt Payoff'!E5))))</f>
        <v>0</v>
      </c>
      <c r="E159" s="18">
        <f>IF(E158=0,0,MAX(0,E158*(1+'Debt Payoff'!D8/12)-MIN(E158*(1+'Debt Payoff'!D8/12),IF(COUNTIF(B158:D158,"&gt;0")=0,'Debt Payoff'!E8+'Debt Payoff'!E10+'Debt Payoff'!E9+'Debt Payoff'!E5+'Debt Payoff'!C2,'Debt Payoff'!E8))))</f>
        <v>0</v>
      </c>
      <c r="F159" s="18">
        <f>IF(F158=0,0,MAX(0,F158*(1+'Debt Payoff'!D4/12)-MIN(F158*(1+'Debt Payoff'!D4/12),IF(COUNTIF(B158:E158,"&gt;0")=0,'Debt Payoff'!E4+'Debt Payoff'!E10+'Debt Payoff'!E9+'Debt Payoff'!E5+'Debt Payoff'!E8+'Debt Payoff'!C2,'Debt Payoff'!E4))))</f>
        <v>0</v>
      </c>
      <c r="G159" s="18">
        <f>IF(G158=0,0,MAX(0,G158*(1+'Debt Payoff'!D11/12)-MIN(G158*(1+'Debt Payoff'!D11/12),IF(COUNTIF(B158:F158,"&gt;0")=0,'Debt Payoff'!E11+'Debt Payoff'!E10+'Debt Payoff'!E9+'Debt Payoff'!E5+'Debt Payoff'!E8+'Debt Payoff'!E4+'Debt Payoff'!C2,'Debt Payoff'!E11))))</f>
        <v>0</v>
      </c>
      <c r="H159" s="18">
        <f>IF(H158=0,0,MAX(0,H158*(1+'Debt Payoff'!D6/12)-MIN(H158*(1+'Debt Payoff'!D6/12),IF(COUNTIF(B158:G158,"&gt;0")=0,'Debt Payoff'!E6+'Debt Payoff'!E10+'Debt Payoff'!E9+'Debt Payoff'!E5+'Debt Payoff'!E8+'Debt Payoff'!E4+'Debt Payoff'!E11+'Debt Payoff'!C2,'Debt Payoff'!E6))))</f>
        <v>0</v>
      </c>
      <c r="I159" s="18">
        <f>IF(I158=0,0,MAX(0,I158*(1+'Debt Payoff'!D7/12)-MIN(I158*(1+'Debt Payoff'!D7/12),IF(COUNTIF(B158:H158,"&gt;0")=0,'Debt Payoff'!E7+'Debt Payoff'!E10+'Debt Payoff'!E9+'Debt Payoff'!E5+'Debt Payoff'!E8+'Debt Payoff'!E4+'Debt Payoff'!E11+'Debt Payoff'!E6+'Debt Payoff'!C2,'Debt Payoff'!E7))))</f>
        <v>0</v>
      </c>
      <c r="J159" s="18">
        <f>IF(B158=0,0,B158*'Debt Payoff'!D10/12)</f>
        <v>0</v>
      </c>
      <c r="K159" s="18">
        <f>IF(C158=0,0,C158*'Debt Payoff'!D9/12)</f>
        <v>0</v>
      </c>
      <c r="L159" s="18">
        <f>IF(D158=0,0,D158*'Debt Payoff'!D5/12)</f>
        <v>0</v>
      </c>
      <c r="M159" s="18">
        <f>IF(E158=0,0,E158*'Debt Payoff'!D8/12)</f>
        <v>0</v>
      </c>
      <c r="N159" s="18">
        <f>IF(F158=0,0,F158*'Debt Payoff'!D4/12)</f>
        <v>0</v>
      </c>
      <c r="O159" s="18">
        <f>IF(G158=0,0,G158*'Debt Payoff'!D11/12)</f>
        <v>0</v>
      </c>
      <c r="P159" s="18">
        <f>IF(H158=0,0,H158*'Debt Payoff'!D6/12)</f>
        <v>0</v>
      </c>
      <c r="Q159" s="18">
        <f>IF(I158=0,0,I158*'Debt Payoff'!D7/12)</f>
        <v>0</v>
      </c>
    </row>
    <row r="160" spans="1:17" x14ac:dyDescent="0.25">
      <c r="A160">
        <v>158</v>
      </c>
      <c r="B160" s="18">
        <f>IF(B159=0,0,MAX(0,B159*(1+'Debt Payoff'!D10/12)-MIN(B159*(1+'Debt Payoff'!D10/12),'Debt Payoff'!E10+'Debt Payoff'!C2)))</f>
        <v>0</v>
      </c>
      <c r="C160" s="18">
        <f>IF(C159=0,0,MAX(0,C159*(1+'Debt Payoff'!D9/12)-MIN(C159*(1+'Debt Payoff'!D9/12),IF(COUNTIF(B159:B159,"&gt;0")=0,'Debt Payoff'!E9+'Debt Payoff'!E10+'Debt Payoff'!C2,'Debt Payoff'!E9))))</f>
        <v>0</v>
      </c>
      <c r="D160" s="18">
        <f>IF(D159=0,0,MAX(0,D159*(1+'Debt Payoff'!D5/12)-MIN(D159*(1+'Debt Payoff'!D5/12),IF(COUNTIF(B159:C159,"&gt;0")=0,'Debt Payoff'!E5+'Debt Payoff'!E10+'Debt Payoff'!E9+'Debt Payoff'!C2,'Debt Payoff'!E5))))</f>
        <v>0</v>
      </c>
      <c r="E160" s="18">
        <f>IF(E159=0,0,MAX(0,E159*(1+'Debt Payoff'!D8/12)-MIN(E159*(1+'Debt Payoff'!D8/12),IF(COUNTIF(B159:D159,"&gt;0")=0,'Debt Payoff'!E8+'Debt Payoff'!E10+'Debt Payoff'!E9+'Debt Payoff'!E5+'Debt Payoff'!C2,'Debt Payoff'!E8))))</f>
        <v>0</v>
      </c>
      <c r="F160" s="18">
        <f>IF(F159=0,0,MAX(0,F159*(1+'Debt Payoff'!D4/12)-MIN(F159*(1+'Debt Payoff'!D4/12),IF(COUNTIF(B159:E159,"&gt;0")=0,'Debt Payoff'!E4+'Debt Payoff'!E10+'Debt Payoff'!E9+'Debt Payoff'!E5+'Debt Payoff'!E8+'Debt Payoff'!C2,'Debt Payoff'!E4))))</f>
        <v>0</v>
      </c>
      <c r="G160" s="18">
        <f>IF(G159=0,0,MAX(0,G159*(1+'Debt Payoff'!D11/12)-MIN(G159*(1+'Debt Payoff'!D11/12),IF(COUNTIF(B159:F159,"&gt;0")=0,'Debt Payoff'!E11+'Debt Payoff'!E10+'Debt Payoff'!E9+'Debt Payoff'!E5+'Debt Payoff'!E8+'Debt Payoff'!E4+'Debt Payoff'!C2,'Debt Payoff'!E11))))</f>
        <v>0</v>
      </c>
      <c r="H160" s="18">
        <f>IF(H159=0,0,MAX(0,H159*(1+'Debt Payoff'!D6/12)-MIN(H159*(1+'Debt Payoff'!D6/12),IF(COUNTIF(B159:G159,"&gt;0")=0,'Debt Payoff'!E6+'Debt Payoff'!E10+'Debt Payoff'!E9+'Debt Payoff'!E5+'Debt Payoff'!E8+'Debt Payoff'!E4+'Debt Payoff'!E11+'Debt Payoff'!C2,'Debt Payoff'!E6))))</f>
        <v>0</v>
      </c>
      <c r="I160" s="18">
        <f>IF(I159=0,0,MAX(0,I159*(1+'Debt Payoff'!D7/12)-MIN(I159*(1+'Debt Payoff'!D7/12),IF(COUNTIF(B159:H159,"&gt;0")=0,'Debt Payoff'!E7+'Debt Payoff'!E10+'Debt Payoff'!E9+'Debt Payoff'!E5+'Debt Payoff'!E8+'Debt Payoff'!E4+'Debt Payoff'!E11+'Debt Payoff'!E6+'Debt Payoff'!C2,'Debt Payoff'!E7))))</f>
        <v>0</v>
      </c>
      <c r="J160" s="18">
        <f>IF(B159=0,0,B159*'Debt Payoff'!D10/12)</f>
        <v>0</v>
      </c>
      <c r="K160" s="18">
        <f>IF(C159=0,0,C159*'Debt Payoff'!D9/12)</f>
        <v>0</v>
      </c>
      <c r="L160" s="18">
        <f>IF(D159=0,0,D159*'Debt Payoff'!D5/12)</f>
        <v>0</v>
      </c>
      <c r="M160" s="18">
        <f>IF(E159=0,0,E159*'Debt Payoff'!D8/12)</f>
        <v>0</v>
      </c>
      <c r="N160" s="18">
        <f>IF(F159=0,0,F159*'Debt Payoff'!D4/12)</f>
        <v>0</v>
      </c>
      <c r="O160" s="18">
        <f>IF(G159=0,0,G159*'Debt Payoff'!D11/12)</f>
        <v>0</v>
      </c>
      <c r="P160" s="18">
        <f>IF(H159=0,0,H159*'Debt Payoff'!D6/12)</f>
        <v>0</v>
      </c>
      <c r="Q160" s="18">
        <f>IF(I159=0,0,I159*'Debt Payoff'!D7/12)</f>
        <v>0</v>
      </c>
    </row>
    <row r="161" spans="1:17" x14ac:dyDescent="0.25">
      <c r="A161">
        <v>159</v>
      </c>
      <c r="B161" s="18">
        <f>IF(B160=0,0,MAX(0,B160*(1+'Debt Payoff'!D10/12)-MIN(B160*(1+'Debt Payoff'!D10/12),'Debt Payoff'!E10+'Debt Payoff'!C2)))</f>
        <v>0</v>
      </c>
      <c r="C161" s="18">
        <f>IF(C160=0,0,MAX(0,C160*(1+'Debt Payoff'!D9/12)-MIN(C160*(1+'Debt Payoff'!D9/12),IF(COUNTIF(B160:B160,"&gt;0")=0,'Debt Payoff'!E9+'Debt Payoff'!E10+'Debt Payoff'!C2,'Debt Payoff'!E9))))</f>
        <v>0</v>
      </c>
      <c r="D161" s="18">
        <f>IF(D160=0,0,MAX(0,D160*(1+'Debt Payoff'!D5/12)-MIN(D160*(1+'Debt Payoff'!D5/12),IF(COUNTIF(B160:C160,"&gt;0")=0,'Debt Payoff'!E5+'Debt Payoff'!E10+'Debt Payoff'!E9+'Debt Payoff'!C2,'Debt Payoff'!E5))))</f>
        <v>0</v>
      </c>
      <c r="E161" s="18">
        <f>IF(E160=0,0,MAX(0,E160*(1+'Debt Payoff'!D8/12)-MIN(E160*(1+'Debt Payoff'!D8/12),IF(COUNTIF(B160:D160,"&gt;0")=0,'Debt Payoff'!E8+'Debt Payoff'!E10+'Debt Payoff'!E9+'Debt Payoff'!E5+'Debt Payoff'!C2,'Debt Payoff'!E8))))</f>
        <v>0</v>
      </c>
      <c r="F161" s="18">
        <f>IF(F160=0,0,MAX(0,F160*(1+'Debt Payoff'!D4/12)-MIN(F160*(1+'Debt Payoff'!D4/12),IF(COUNTIF(B160:E160,"&gt;0")=0,'Debt Payoff'!E4+'Debt Payoff'!E10+'Debt Payoff'!E9+'Debt Payoff'!E5+'Debt Payoff'!E8+'Debt Payoff'!C2,'Debt Payoff'!E4))))</f>
        <v>0</v>
      </c>
      <c r="G161" s="18">
        <f>IF(G160=0,0,MAX(0,G160*(1+'Debt Payoff'!D11/12)-MIN(G160*(1+'Debt Payoff'!D11/12),IF(COUNTIF(B160:F160,"&gt;0")=0,'Debt Payoff'!E11+'Debt Payoff'!E10+'Debt Payoff'!E9+'Debt Payoff'!E5+'Debt Payoff'!E8+'Debt Payoff'!E4+'Debt Payoff'!C2,'Debt Payoff'!E11))))</f>
        <v>0</v>
      </c>
      <c r="H161" s="18">
        <f>IF(H160=0,0,MAX(0,H160*(1+'Debt Payoff'!D6/12)-MIN(H160*(1+'Debt Payoff'!D6/12),IF(COUNTIF(B160:G160,"&gt;0")=0,'Debt Payoff'!E6+'Debt Payoff'!E10+'Debt Payoff'!E9+'Debt Payoff'!E5+'Debt Payoff'!E8+'Debt Payoff'!E4+'Debt Payoff'!E11+'Debt Payoff'!C2,'Debt Payoff'!E6))))</f>
        <v>0</v>
      </c>
      <c r="I161" s="18">
        <f>IF(I160=0,0,MAX(0,I160*(1+'Debt Payoff'!D7/12)-MIN(I160*(1+'Debt Payoff'!D7/12),IF(COUNTIF(B160:H160,"&gt;0")=0,'Debt Payoff'!E7+'Debt Payoff'!E10+'Debt Payoff'!E9+'Debt Payoff'!E5+'Debt Payoff'!E8+'Debt Payoff'!E4+'Debt Payoff'!E11+'Debt Payoff'!E6+'Debt Payoff'!C2,'Debt Payoff'!E7))))</f>
        <v>0</v>
      </c>
      <c r="J161" s="18">
        <f>IF(B160=0,0,B160*'Debt Payoff'!D10/12)</f>
        <v>0</v>
      </c>
      <c r="K161" s="18">
        <f>IF(C160=0,0,C160*'Debt Payoff'!D9/12)</f>
        <v>0</v>
      </c>
      <c r="L161" s="18">
        <f>IF(D160=0,0,D160*'Debt Payoff'!D5/12)</f>
        <v>0</v>
      </c>
      <c r="M161" s="18">
        <f>IF(E160=0,0,E160*'Debt Payoff'!D8/12)</f>
        <v>0</v>
      </c>
      <c r="N161" s="18">
        <f>IF(F160=0,0,F160*'Debt Payoff'!D4/12)</f>
        <v>0</v>
      </c>
      <c r="O161" s="18">
        <f>IF(G160=0,0,G160*'Debt Payoff'!D11/12)</f>
        <v>0</v>
      </c>
      <c r="P161" s="18">
        <f>IF(H160=0,0,H160*'Debt Payoff'!D6/12)</f>
        <v>0</v>
      </c>
      <c r="Q161" s="18">
        <f>IF(I160=0,0,I160*'Debt Payoff'!D7/12)</f>
        <v>0</v>
      </c>
    </row>
    <row r="162" spans="1:17" x14ac:dyDescent="0.25">
      <c r="A162">
        <v>160</v>
      </c>
      <c r="B162" s="18">
        <f>IF(B161=0,0,MAX(0,B161*(1+'Debt Payoff'!D10/12)-MIN(B161*(1+'Debt Payoff'!D10/12),'Debt Payoff'!E10+'Debt Payoff'!C2)))</f>
        <v>0</v>
      </c>
      <c r="C162" s="18">
        <f>IF(C161=0,0,MAX(0,C161*(1+'Debt Payoff'!D9/12)-MIN(C161*(1+'Debt Payoff'!D9/12),IF(COUNTIF(B161:B161,"&gt;0")=0,'Debt Payoff'!E9+'Debt Payoff'!E10+'Debt Payoff'!C2,'Debt Payoff'!E9))))</f>
        <v>0</v>
      </c>
      <c r="D162" s="18">
        <f>IF(D161=0,0,MAX(0,D161*(1+'Debt Payoff'!D5/12)-MIN(D161*(1+'Debt Payoff'!D5/12),IF(COUNTIF(B161:C161,"&gt;0")=0,'Debt Payoff'!E5+'Debt Payoff'!E10+'Debt Payoff'!E9+'Debt Payoff'!C2,'Debt Payoff'!E5))))</f>
        <v>0</v>
      </c>
      <c r="E162" s="18">
        <f>IF(E161=0,0,MAX(0,E161*(1+'Debt Payoff'!D8/12)-MIN(E161*(1+'Debt Payoff'!D8/12),IF(COUNTIF(B161:D161,"&gt;0")=0,'Debt Payoff'!E8+'Debt Payoff'!E10+'Debt Payoff'!E9+'Debt Payoff'!E5+'Debt Payoff'!C2,'Debt Payoff'!E8))))</f>
        <v>0</v>
      </c>
      <c r="F162" s="18">
        <f>IF(F161=0,0,MAX(0,F161*(1+'Debt Payoff'!D4/12)-MIN(F161*(1+'Debt Payoff'!D4/12),IF(COUNTIF(B161:E161,"&gt;0")=0,'Debt Payoff'!E4+'Debt Payoff'!E10+'Debt Payoff'!E9+'Debt Payoff'!E5+'Debt Payoff'!E8+'Debt Payoff'!C2,'Debt Payoff'!E4))))</f>
        <v>0</v>
      </c>
      <c r="G162" s="18">
        <f>IF(G161=0,0,MAX(0,G161*(1+'Debt Payoff'!D11/12)-MIN(G161*(1+'Debt Payoff'!D11/12),IF(COUNTIF(B161:F161,"&gt;0")=0,'Debt Payoff'!E11+'Debt Payoff'!E10+'Debt Payoff'!E9+'Debt Payoff'!E5+'Debt Payoff'!E8+'Debt Payoff'!E4+'Debt Payoff'!C2,'Debt Payoff'!E11))))</f>
        <v>0</v>
      </c>
      <c r="H162" s="18">
        <f>IF(H161=0,0,MAX(0,H161*(1+'Debt Payoff'!D6/12)-MIN(H161*(1+'Debt Payoff'!D6/12),IF(COUNTIF(B161:G161,"&gt;0")=0,'Debt Payoff'!E6+'Debt Payoff'!E10+'Debt Payoff'!E9+'Debt Payoff'!E5+'Debt Payoff'!E8+'Debt Payoff'!E4+'Debt Payoff'!E11+'Debt Payoff'!C2,'Debt Payoff'!E6))))</f>
        <v>0</v>
      </c>
      <c r="I162" s="18">
        <f>IF(I161=0,0,MAX(0,I161*(1+'Debt Payoff'!D7/12)-MIN(I161*(1+'Debt Payoff'!D7/12),IF(COUNTIF(B161:H161,"&gt;0")=0,'Debt Payoff'!E7+'Debt Payoff'!E10+'Debt Payoff'!E9+'Debt Payoff'!E5+'Debt Payoff'!E8+'Debt Payoff'!E4+'Debt Payoff'!E11+'Debt Payoff'!E6+'Debt Payoff'!C2,'Debt Payoff'!E7))))</f>
        <v>0</v>
      </c>
      <c r="J162" s="18">
        <f>IF(B161=0,0,B161*'Debt Payoff'!D10/12)</f>
        <v>0</v>
      </c>
      <c r="K162" s="18">
        <f>IF(C161=0,0,C161*'Debt Payoff'!D9/12)</f>
        <v>0</v>
      </c>
      <c r="L162" s="18">
        <f>IF(D161=0,0,D161*'Debt Payoff'!D5/12)</f>
        <v>0</v>
      </c>
      <c r="M162" s="18">
        <f>IF(E161=0,0,E161*'Debt Payoff'!D8/12)</f>
        <v>0</v>
      </c>
      <c r="N162" s="18">
        <f>IF(F161=0,0,F161*'Debt Payoff'!D4/12)</f>
        <v>0</v>
      </c>
      <c r="O162" s="18">
        <f>IF(G161=0,0,G161*'Debt Payoff'!D11/12)</f>
        <v>0</v>
      </c>
      <c r="P162" s="18">
        <f>IF(H161=0,0,H161*'Debt Payoff'!D6/12)</f>
        <v>0</v>
      </c>
      <c r="Q162" s="18">
        <f>IF(I161=0,0,I161*'Debt Payoff'!D7/12)</f>
        <v>0</v>
      </c>
    </row>
    <row r="163" spans="1:17" x14ac:dyDescent="0.25">
      <c r="A163">
        <v>161</v>
      </c>
      <c r="B163" s="18">
        <f>IF(B162=0,0,MAX(0,B162*(1+'Debt Payoff'!D10/12)-MIN(B162*(1+'Debt Payoff'!D10/12),'Debt Payoff'!E10+'Debt Payoff'!C2)))</f>
        <v>0</v>
      </c>
      <c r="C163" s="18">
        <f>IF(C162=0,0,MAX(0,C162*(1+'Debt Payoff'!D9/12)-MIN(C162*(1+'Debt Payoff'!D9/12),IF(COUNTIF(B162:B162,"&gt;0")=0,'Debt Payoff'!E9+'Debt Payoff'!E10+'Debt Payoff'!C2,'Debt Payoff'!E9))))</f>
        <v>0</v>
      </c>
      <c r="D163" s="18">
        <f>IF(D162=0,0,MAX(0,D162*(1+'Debt Payoff'!D5/12)-MIN(D162*(1+'Debt Payoff'!D5/12),IF(COUNTIF(B162:C162,"&gt;0")=0,'Debt Payoff'!E5+'Debt Payoff'!E10+'Debt Payoff'!E9+'Debt Payoff'!C2,'Debt Payoff'!E5))))</f>
        <v>0</v>
      </c>
      <c r="E163" s="18">
        <f>IF(E162=0,0,MAX(0,E162*(1+'Debt Payoff'!D8/12)-MIN(E162*(1+'Debt Payoff'!D8/12),IF(COUNTIF(B162:D162,"&gt;0")=0,'Debt Payoff'!E8+'Debt Payoff'!E10+'Debt Payoff'!E9+'Debt Payoff'!E5+'Debt Payoff'!C2,'Debt Payoff'!E8))))</f>
        <v>0</v>
      </c>
      <c r="F163" s="18">
        <f>IF(F162=0,0,MAX(0,F162*(1+'Debt Payoff'!D4/12)-MIN(F162*(1+'Debt Payoff'!D4/12),IF(COUNTIF(B162:E162,"&gt;0")=0,'Debt Payoff'!E4+'Debt Payoff'!E10+'Debt Payoff'!E9+'Debt Payoff'!E5+'Debt Payoff'!E8+'Debt Payoff'!C2,'Debt Payoff'!E4))))</f>
        <v>0</v>
      </c>
      <c r="G163" s="18">
        <f>IF(G162=0,0,MAX(0,G162*(1+'Debt Payoff'!D11/12)-MIN(G162*(1+'Debt Payoff'!D11/12),IF(COUNTIF(B162:F162,"&gt;0")=0,'Debt Payoff'!E11+'Debt Payoff'!E10+'Debt Payoff'!E9+'Debt Payoff'!E5+'Debt Payoff'!E8+'Debt Payoff'!E4+'Debt Payoff'!C2,'Debt Payoff'!E11))))</f>
        <v>0</v>
      </c>
      <c r="H163" s="18">
        <f>IF(H162=0,0,MAX(0,H162*(1+'Debt Payoff'!D6/12)-MIN(H162*(1+'Debt Payoff'!D6/12),IF(COUNTIF(B162:G162,"&gt;0")=0,'Debt Payoff'!E6+'Debt Payoff'!E10+'Debt Payoff'!E9+'Debt Payoff'!E5+'Debt Payoff'!E8+'Debt Payoff'!E4+'Debt Payoff'!E11+'Debt Payoff'!C2,'Debt Payoff'!E6))))</f>
        <v>0</v>
      </c>
      <c r="I163" s="18">
        <f>IF(I162=0,0,MAX(0,I162*(1+'Debt Payoff'!D7/12)-MIN(I162*(1+'Debt Payoff'!D7/12),IF(COUNTIF(B162:H162,"&gt;0")=0,'Debt Payoff'!E7+'Debt Payoff'!E10+'Debt Payoff'!E9+'Debt Payoff'!E5+'Debt Payoff'!E8+'Debt Payoff'!E4+'Debt Payoff'!E11+'Debt Payoff'!E6+'Debt Payoff'!C2,'Debt Payoff'!E7))))</f>
        <v>0</v>
      </c>
      <c r="J163" s="18">
        <f>IF(B162=0,0,B162*'Debt Payoff'!D10/12)</f>
        <v>0</v>
      </c>
      <c r="K163" s="18">
        <f>IF(C162=0,0,C162*'Debt Payoff'!D9/12)</f>
        <v>0</v>
      </c>
      <c r="L163" s="18">
        <f>IF(D162=0,0,D162*'Debt Payoff'!D5/12)</f>
        <v>0</v>
      </c>
      <c r="M163" s="18">
        <f>IF(E162=0,0,E162*'Debt Payoff'!D8/12)</f>
        <v>0</v>
      </c>
      <c r="N163" s="18">
        <f>IF(F162=0,0,F162*'Debt Payoff'!D4/12)</f>
        <v>0</v>
      </c>
      <c r="O163" s="18">
        <f>IF(G162=0,0,G162*'Debt Payoff'!D11/12)</f>
        <v>0</v>
      </c>
      <c r="P163" s="18">
        <f>IF(H162=0,0,H162*'Debt Payoff'!D6/12)</f>
        <v>0</v>
      </c>
      <c r="Q163" s="18">
        <f>IF(I162=0,0,I162*'Debt Payoff'!D7/12)</f>
        <v>0</v>
      </c>
    </row>
    <row r="164" spans="1:17" x14ac:dyDescent="0.25">
      <c r="A164">
        <v>162</v>
      </c>
      <c r="B164" s="18">
        <f>IF(B163=0,0,MAX(0,B163*(1+'Debt Payoff'!D10/12)-MIN(B163*(1+'Debt Payoff'!D10/12),'Debt Payoff'!E10+'Debt Payoff'!C2)))</f>
        <v>0</v>
      </c>
      <c r="C164" s="18">
        <f>IF(C163=0,0,MAX(0,C163*(1+'Debt Payoff'!D9/12)-MIN(C163*(1+'Debt Payoff'!D9/12),IF(COUNTIF(B163:B163,"&gt;0")=0,'Debt Payoff'!E9+'Debt Payoff'!E10+'Debt Payoff'!C2,'Debt Payoff'!E9))))</f>
        <v>0</v>
      </c>
      <c r="D164" s="18">
        <f>IF(D163=0,0,MAX(0,D163*(1+'Debt Payoff'!D5/12)-MIN(D163*(1+'Debt Payoff'!D5/12),IF(COUNTIF(B163:C163,"&gt;0")=0,'Debt Payoff'!E5+'Debt Payoff'!E10+'Debt Payoff'!E9+'Debt Payoff'!C2,'Debt Payoff'!E5))))</f>
        <v>0</v>
      </c>
      <c r="E164" s="18">
        <f>IF(E163=0,0,MAX(0,E163*(1+'Debt Payoff'!D8/12)-MIN(E163*(1+'Debt Payoff'!D8/12),IF(COUNTIF(B163:D163,"&gt;0")=0,'Debt Payoff'!E8+'Debt Payoff'!E10+'Debt Payoff'!E9+'Debt Payoff'!E5+'Debt Payoff'!C2,'Debt Payoff'!E8))))</f>
        <v>0</v>
      </c>
      <c r="F164" s="18">
        <f>IF(F163=0,0,MAX(0,F163*(1+'Debt Payoff'!D4/12)-MIN(F163*(1+'Debt Payoff'!D4/12),IF(COUNTIF(B163:E163,"&gt;0")=0,'Debt Payoff'!E4+'Debt Payoff'!E10+'Debt Payoff'!E9+'Debt Payoff'!E5+'Debt Payoff'!E8+'Debt Payoff'!C2,'Debt Payoff'!E4))))</f>
        <v>0</v>
      </c>
      <c r="G164" s="18">
        <f>IF(G163=0,0,MAX(0,G163*(1+'Debt Payoff'!D11/12)-MIN(G163*(1+'Debt Payoff'!D11/12),IF(COUNTIF(B163:F163,"&gt;0")=0,'Debt Payoff'!E11+'Debt Payoff'!E10+'Debt Payoff'!E9+'Debt Payoff'!E5+'Debt Payoff'!E8+'Debt Payoff'!E4+'Debt Payoff'!C2,'Debt Payoff'!E11))))</f>
        <v>0</v>
      </c>
      <c r="H164" s="18">
        <f>IF(H163=0,0,MAX(0,H163*(1+'Debt Payoff'!D6/12)-MIN(H163*(1+'Debt Payoff'!D6/12),IF(COUNTIF(B163:G163,"&gt;0")=0,'Debt Payoff'!E6+'Debt Payoff'!E10+'Debt Payoff'!E9+'Debt Payoff'!E5+'Debt Payoff'!E8+'Debt Payoff'!E4+'Debt Payoff'!E11+'Debt Payoff'!C2,'Debt Payoff'!E6))))</f>
        <v>0</v>
      </c>
      <c r="I164" s="18">
        <f>IF(I163=0,0,MAX(0,I163*(1+'Debt Payoff'!D7/12)-MIN(I163*(1+'Debt Payoff'!D7/12),IF(COUNTIF(B163:H163,"&gt;0")=0,'Debt Payoff'!E7+'Debt Payoff'!E10+'Debt Payoff'!E9+'Debt Payoff'!E5+'Debt Payoff'!E8+'Debt Payoff'!E4+'Debt Payoff'!E11+'Debt Payoff'!E6+'Debt Payoff'!C2,'Debt Payoff'!E7))))</f>
        <v>0</v>
      </c>
      <c r="J164" s="18">
        <f>IF(B163=0,0,B163*'Debt Payoff'!D10/12)</f>
        <v>0</v>
      </c>
      <c r="K164" s="18">
        <f>IF(C163=0,0,C163*'Debt Payoff'!D9/12)</f>
        <v>0</v>
      </c>
      <c r="L164" s="18">
        <f>IF(D163=0,0,D163*'Debt Payoff'!D5/12)</f>
        <v>0</v>
      </c>
      <c r="M164" s="18">
        <f>IF(E163=0,0,E163*'Debt Payoff'!D8/12)</f>
        <v>0</v>
      </c>
      <c r="N164" s="18">
        <f>IF(F163=0,0,F163*'Debt Payoff'!D4/12)</f>
        <v>0</v>
      </c>
      <c r="O164" s="18">
        <f>IF(G163=0,0,G163*'Debt Payoff'!D11/12)</f>
        <v>0</v>
      </c>
      <c r="P164" s="18">
        <f>IF(H163=0,0,H163*'Debt Payoff'!D6/12)</f>
        <v>0</v>
      </c>
      <c r="Q164" s="18">
        <f>IF(I163=0,0,I163*'Debt Payoff'!D7/12)</f>
        <v>0</v>
      </c>
    </row>
    <row r="165" spans="1:17" x14ac:dyDescent="0.25">
      <c r="A165">
        <v>163</v>
      </c>
      <c r="B165" s="18">
        <f>IF(B164=0,0,MAX(0,B164*(1+'Debt Payoff'!D10/12)-MIN(B164*(1+'Debt Payoff'!D10/12),'Debt Payoff'!E10+'Debt Payoff'!C2)))</f>
        <v>0</v>
      </c>
      <c r="C165" s="18">
        <f>IF(C164=0,0,MAX(0,C164*(1+'Debt Payoff'!D9/12)-MIN(C164*(1+'Debt Payoff'!D9/12),IF(COUNTIF(B164:B164,"&gt;0")=0,'Debt Payoff'!E9+'Debt Payoff'!E10+'Debt Payoff'!C2,'Debt Payoff'!E9))))</f>
        <v>0</v>
      </c>
      <c r="D165" s="18">
        <f>IF(D164=0,0,MAX(0,D164*(1+'Debt Payoff'!D5/12)-MIN(D164*(1+'Debt Payoff'!D5/12),IF(COUNTIF(B164:C164,"&gt;0")=0,'Debt Payoff'!E5+'Debt Payoff'!E10+'Debt Payoff'!E9+'Debt Payoff'!C2,'Debt Payoff'!E5))))</f>
        <v>0</v>
      </c>
      <c r="E165" s="18">
        <f>IF(E164=0,0,MAX(0,E164*(1+'Debt Payoff'!D8/12)-MIN(E164*(1+'Debt Payoff'!D8/12),IF(COUNTIF(B164:D164,"&gt;0")=0,'Debt Payoff'!E8+'Debt Payoff'!E10+'Debt Payoff'!E9+'Debt Payoff'!E5+'Debt Payoff'!C2,'Debt Payoff'!E8))))</f>
        <v>0</v>
      </c>
      <c r="F165" s="18">
        <f>IF(F164=0,0,MAX(0,F164*(1+'Debt Payoff'!D4/12)-MIN(F164*(1+'Debt Payoff'!D4/12),IF(COUNTIF(B164:E164,"&gt;0")=0,'Debt Payoff'!E4+'Debt Payoff'!E10+'Debt Payoff'!E9+'Debt Payoff'!E5+'Debt Payoff'!E8+'Debt Payoff'!C2,'Debt Payoff'!E4))))</f>
        <v>0</v>
      </c>
      <c r="G165" s="18">
        <f>IF(G164=0,0,MAX(0,G164*(1+'Debt Payoff'!D11/12)-MIN(G164*(1+'Debt Payoff'!D11/12),IF(COUNTIF(B164:F164,"&gt;0")=0,'Debt Payoff'!E11+'Debt Payoff'!E10+'Debt Payoff'!E9+'Debt Payoff'!E5+'Debt Payoff'!E8+'Debt Payoff'!E4+'Debt Payoff'!C2,'Debt Payoff'!E11))))</f>
        <v>0</v>
      </c>
      <c r="H165" s="18">
        <f>IF(H164=0,0,MAX(0,H164*(1+'Debt Payoff'!D6/12)-MIN(H164*(1+'Debt Payoff'!D6/12),IF(COUNTIF(B164:G164,"&gt;0")=0,'Debt Payoff'!E6+'Debt Payoff'!E10+'Debt Payoff'!E9+'Debt Payoff'!E5+'Debt Payoff'!E8+'Debt Payoff'!E4+'Debt Payoff'!E11+'Debt Payoff'!C2,'Debt Payoff'!E6))))</f>
        <v>0</v>
      </c>
      <c r="I165" s="18">
        <f>IF(I164=0,0,MAX(0,I164*(1+'Debt Payoff'!D7/12)-MIN(I164*(1+'Debt Payoff'!D7/12),IF(COUNTIF(B164:H164,"&gt;0")=0,'Debt Payoff'!E7+'Debt Payoff'!E10+'Debt Payoff'!E9+'Debt Payoff'!E5+'Debt Payoff'!E8+'Debt Payoff'!E4+'Debt Payoff'!E11+'Debt Payoff'!E6+'Debt Payoff'!C2,'Debt Payoff'!E7))))</f>
        <v>0</v>
      </c>
      <c r="J165" s="18">
        <f>IF(B164=0,0,B164*'Debt Payoff'!D10/12)</f>
        <v>0</v>
      </c>
      <c r="K165" s="18">
        <f>IF(C164=0,0,C164*'Debt Payoff'!D9/12)</f>
        <v>0</v>
      </c>
      <c r="L165" s="18">
        <f>IF(D164=0,0,D164*'Debt Payoff'!D5/12)</f>
        <v>0</v>
      </c>
      <c r="M165" s="18">
        <f>IF(E164=0,0,E164*'Debt Payoff'!D8/12)</f>
        <v>0</v>
      </c>
      <c r="N165" s="18">
        <f>IF(F164=0,0,F164*'Debt Payoff'!D4/12)</f>
        <v>0</v>
      </c>
      <c r="O165" s="18">
        <f>IF(G164=0,0,G164*'Debt Payoff'!D11/12)</f>
        <v>0</v>
      </c>
      <c r="P165" s="18">
        <f>IF(H164=0,0,H164*'Debt Payoff'!D6/12)</f>
        <v>0</v>
      </c>
      <c r="Q165" s="18">
        <f>IF(I164=0,0,I164*'Debt Payoff'!D7/12)</f>
        <v>0</v>
      </c>
    </row>
    <row r="166" spans="1:17" x14ac:dyDescent="0.25">
      <c r="A166">
        <v>164</v>
      </c>
      <c r="B166" s="18">
        <f>IF(B165=0,0,MAX(0,B165*(1+'Debt Payoff'!D10/12)-MIN(B165*(1+'Debt Payoff'!D10/12),'Debt Payoff'!E10+'Debt Payoff'!C2)))</f>
        <v>0</v>
      </c>
      <c r="C166" s="18">
        <f>IF(C165=0,0,MAX(0,C165*(1+'Debt Payoff'!D9/12)-MIN(C165*(1+'Debt Payoff'!D9/12),IF(COUNTIF(B165:B165,"&gt;0")=0,'Debt Payoff'!E9+'Debt Payoff'!E10+'Debt Payoff'!C2,'Debt Payoff'!E9))))</f>
        <v>0</v>
      </c>
      <c r="D166" s="18">
        <f>IF(D165=0,0,MAX(0,D165*(1+'Debt Payoff'!D5/12)-MIN(D165*(1+'Debt Payoff'!D5/12),IF(COUNTIF(B165:C165,"&gt;0")=0,'Debt Payoff'!E5+'Debt Payoff'!E10+'Debt Payoff'!E9+'Debt Payoff'!C2,'Debt Payoff'!E5))))</f>
        <v>0</v>
      </c>
      <c r="E166" s="18">
        <f>IF(E165=0,0,MAX(0,E165*(1+'Debt Payoff'!D8/12)-MIN(E165*(1+'Debt Payoff'!D8/12),IF(COUNTIF(B165:D165,"&gt;0")=0,'Debt Payoff'!E8+'Debt Payoff'!E10+'Debt Payoff'!E9+'Debt Payoff'!E5+'Debt Payoff'!C2,'Debt Payoff'!E8))))</f>
        <v>0</v>
      </c>
      <c r="F166" s="18">
        <f>IF(F165=0,0,MAX(0,F165*(1+'Debt Payoff'!D4/12)-MIN(F165*(1+'Debt Payoff'!D4/12),IF(COUNTIF(B165:E165,"&gt;0")=0,'Debt Payoff'!E4+'Debt Payoff'!E10+'Debt Payoff'!E9+'Debt Payoff'!E5+'Debt Payoff'!E8+'Debt Payoff'!C2,'Debt Payoff'!E4))))</f>
        <v>0</v>
      </c>
      <c r="G166" s="18">
        <f>IF(G165=0,0,MAX(0,G165*(1+'Debt Payoff'!D11/12)-MIN(G165*(1+'Debt Payoff'!D11/12),IF(COUNTIF(B165:F165,"&gt;0")=0,'Debt Payoff'!E11+'Debt Payoff'!E10+'Debt Payoff'!E9+'Debt Payoff'!E5+'Debt Payoff'!E8+'Debt Payoff'!E4+'Debt Payoff'!C2,'Debt Payoff'!E11))))</f>
        <v>0</v>
      </c>
      <c r="H166" s="18">
        <f>IF(H165=0,0,MAX(0,H165*(1+'Debt Payoff'!D6/12)-MIN(H165*(1+'Debt Payoff'!D6/12),IF(COUNTIF(B165:G165,"&gt;0")=0,'Debt Payoff'!E6+'Debt Payoff'!E10+'Debt Payoff'!E9+'Debt Payoff'!E5+'Debt Payoff'!E8+'Debt Payoff'!E4+'Debt Payoff'!E11+'Debt Payoff'!C2,'Debt Payoff'!E6))))</f>
        <v>0</v>
      </c>
      <c r="I166" s="18">
        <f>IF(I165=0,0,MAX(0,I165*(1+'Debt Payoff'!D7/12)-MIN(I165*(1+'Debt Payoff'!D7/12),IF(COUNTIF(B165:H165,"&gt;0")=0,'Debt Payoff'!E7+'Debt Payoff'!E10+'Debt Payoff'!E9+'Debt Payoff'!E5+'Debt Payoff'!E8+'Debt Payoff'!E4+'Debt Payoff'!E11+'Debt Payoff'!E6+'Debt Payoff'!C2,'Debt Payoff'!E7))))</f>
        <v>0</v>
      </c>
      <c r="J166" s="18">
        <f>IF(B165=0,0,B165*'Debt Payoff'!D10/12)</f>
        <v>0</v>
      </c>
      <c r="K166" s="18">
        <f>IF(C165=0,0,C165*'Debt Payoff'!D9/12)</f>
        <v>0</v>
      </c>
      <c r="L166" s="18">
        <f>IF(D165=0,0,D165*'Debt Payoff'!D5/12)</f>
        <v>0</v>
      </c>
      <c r="M166" s="18">
        <f>IF(E165=0,0,E165*'Debt Payoff'!D8/12)</f>
        <v>0</v>
      </c>
      <c r="N166" s="18">
        <f>IF(F165=0,0,F165*'Debt Payoff'!D4/12)</f>
        <v>0</v>
      </c>
      <c r="O166" s="18">
        <f>IF(G165=0,0,G165*'Debt Payoff'!D11/12)</f>
        <v>0</v>
      </c>
      <c r="P166" s="18">
        <f>IF(H165=0,0,H165*'Debt Payoff'!D6/12)</f>
        <v>0</v>
      </c>
      <c r="Q166" s="18">
        <f>IF(I165=0,0,I165*'Debt Payoff'!D7/12)</f>
        <v>0</v>
      </c>
    </row>
    <row r="167" spans="1:17" x14ac:dyDescent="0.25">
      <c r="A167">
        <v>165</v>
      </c>
      <c r="B167" s="18">
        <f>IF(B166=0,0,MAX(0,B166*(1+'Debt Payoff'!D10/12)-MIN(B166*(1+'Debt Payoff'!D10/12),'Debt Payoff'!E10+'Debt Payoff'!C2)))</f>
        <v>0</v>
      </c>
      <c r="C167" s="18">
        <f>IF(C166=0,0,MAX(0,C166*(1+'Debt Payoff'!D9/12)-MIN(C166*(1+'Debt Payoff'!D9/12),IF(COUNTIF(B166:B166,"&gt;0")=0,'Debt Payoff'!E9+'Debt Payoff'!E10+'Debt Payoff'!C2,'Debt Payoff'!E9))))</f>
        <v>0</v>
      </c>
      <c r="D167" s="18">
        <f>IF(D166=0,0,MAX(0,D166*(1+'Debt Payoff'!D5/12)-MIN(D166*(1+'Debt Payoff'!D5/12),IF(COUNTIF(B166:C166,"&gt;0")=0,'Debt Payoff'!E5+'Debt Payoff'!E10+'Debt Payoff'!E9+'Debt Payoff'!C2,'Debt Payoff'!E5))))</f>
        <v>0</v>
      </c>
      <c r="E167" s="18">
        <f>IF(E166=0,0,MAX(0,E166*(1+'Debt Payoff'!D8/12)-MIN(E166*(1+'Debt Payoff'!D8/12),IF(COUNTIF(B166:D166,"&gt;0")=0,'Debt Payoff'!E8+'Debt Payoff'!E10+'Debt Payoff'!E9+'Debt Payoff'!E5+'Debt Payoff'!C2,'Debt Payoff'!E8))))</f>
        <v>0</v>
      </c>
      <c r="F167" s="18">
        <f>IF(F166=0,0,MAX(0,F166*(1+'Debt Payoff'!D4/12)-MIN(F166*(1+'Debt Payoff'!D4/12),IF(COUNTIF(B166:E166,"&gt;0")=0,'Debt Payoff'!E4+'Debt Payoff'!E10+'Debt Payoff'!E9+'Debt Payoff'!E5+'Debt Payoff'!E8+'Debt Payoff'!C2,'Debt Payoff'!E4))))</f>
        <v>0</v>
      </c>
      <c r="G167" s="18">
        <f>IF(G166=0,0,MAX(0,G166*(1+'Debt Payoff'!D11/12)-MIN(G166*(1+'Debt Payoff'!D11/12),IF(COUNTIF(B166:F166,"&gt;0")=0,'Debt Payoff'!E11+'Debt Payoff'!E10+'Debt Payoff'!E9+'Debt Payoff'!E5+'Debt Payoff'!E8+'Debt Payoff'!E4+'Debt Payoff'!C2,'Debt Payoff'!E11))))</f>
        <v>0</v>
      </c>
      <c r="H167" s="18">
        <f>IF(H166=0,0,MAX(0,H166*(1+'Debt Payoff'!D6/12)-MIN(H166*(1+'Debt Payoff'!D6/12),IF(COUNTIF(B166:G166,"&gt;0")=0,'Debt Payoff'!E6+'Debt Payoff'!E10+'Debt Payoff'!E9+'Debt Payoff'!E5+'Debt Payoff'!E8+'Debt Payoff'!E4+'Debt Payoff'!E11+'Debt Payoff'!C2,'Debt Payoff'!E6))))</f>
        <v>0</v>
      </c>
      <c r="I167" s="18">
        <f>IF(I166=0,0,MAX(0,I166*(1+'Debt Payoff'!D7/12)-MIN(I166*(1+'Debt Payoff'!D7/12),IF(COUNTIF(B166:H166,"&gt;0")=0,'Debt Payoff'!E7+'Debt Payoff'!E10+'Debt Payoff'!E9+'Debt Payoff'!E5+'Debt Payoff'!E8+'Debt Payoff'!E4+'Debt Payoff'!E11+'Debt Payoff'!E6+'Debt Payoff'!C2,'Debt Payoff'!E7))))</f>
        <v>0</v>
      </c>
      <c r="J167" s="18">
        <f>IF(B166=0,0,B166*'Debt Payoff'!D10/12)</f>
        <v>0</v>
      </c>
      <c r="K167" s="18">
        <f>IF(C166=0,0,C166*'Debt Payoff'!D9/12)</f>
        <v>0</v>
      </c>
      <c r="L167" s="18">
        <f>IF(D166=0,0,D166*'Debt Payoff'!D5/12)</f>
        <v>0</v>
      </c>
      <c r="M167" s="18">
        <f>IF(E166=0,0,E166*'Debt Payoff'!D8/12)</f>
        <v>0</v>
      </c>
      <c r="N167" s="18">
        <f>IF(F166=0,0,F166*'Debt Payoff'!D4/12)</f>
        <v>0</v>
      </c>
      <c r="O167" s="18">
        <f>IF(G166=0,0,G166*'Debt Payoff'!D11/12)</f>
        <v>0</v>
      </c>
      <c r="P167" s="18">
        <f>IF(H166=0,0,H166*'Debt Payoff'!D6/12)</f>
        <v>0</v>
      </c>
      <c r="Q167" s="18">
        <f>IF(I166=0,0,I166*'Debt Payoff'!D7/12)</f>
        <v>0</v>
      </c>
    </row>
    <row r="168" spans="1:17" x14ac:dyDescent="0.25">
      <c r="A168">
        <v>166</v>
      </c>
      <c r="B168" s="18">
        <f>IF(B167=0,0,MAX(0,B167*(1+'Debt Payoff'!D10/12)-MIN(B167*(1+'Debt Payoff'!D10/12),'Debt Payoff'!E10+'Debt Payoff'!C2)))</f>
        <v>0</v>
      </c>
      <c r="C168" s="18">
        <f>IF(C167=0,0,MAX(0,C167*(1+'Debt Payoff'!D9/12)-MIN(C167*(1+'Debt Payoff'!D9/12),IF(COUNTIF(B167:B167,"&gt;0")=0,'Debt Payoff'!E9+'Debt Payoff'!E10+'Debt Payoff'!C2,'Debt Payoff'!E9))))</f>
        <v>0</v>
      </c>
      <c r="D168" s="18">
        <f>IF(D167=0,0,MAX(0,D167*(1+'Debt Payoff'!D5/12)-MIN(D167*(1+'Debt Payoff'!D5/12),IF(COUNTIF(B167:C167,"&gt;0")=0,'Debt Payoff'!E5+'Debt Payoff'!E10+'Debt Payoff'!E9+'Debt Payoff'!C2,'Debt Payoff'!E5))))</f>
        <v>0</v>
      </c>
      <c r="E168" s="18">
        <f>IF(E167=0,0,MAX(0,E167*(1+'Debt Payoff'!D8/12)-MIN(E167*(1+'Debt Payoff'!D8/12),IF(COUNTIF(B167:D167,"&gt;0")=0,'Debt Payoff'!E8+'Debt Payoff'!E10+'Debt Payoff'!E9+'Debt Payoff'!E5+'Debt Payoff'!C2,'Debt Payoff'!E8))))</f>
        <v>0</v>
      </c>
      <c r="F168" s="18">
        <f>IF(F167=0,0,MAX(0,F167*(1+'Debt Payoff'!D4/12)-MIN(F167*(1+'Debt Payoff'!D4/12),IF(COUNTIF(B167:E167,"&gt;0")=0,'Debt Payoff'!E4+'Debt Payoff'!E10+'Debt Payoff'!E9+'Debt Payoff'!E5+'Debt Payoff'!E8+'Debt Payoff'!C2,'Debt Payoff'!E4))))</f>
        <v>0</v>
      </c>
      <c r="G168" s="18">
        <f>IF(G167=0,0,MAX(0,G167*(1+'Debt Payoff'!D11/12)-MIN(G167*(1+'Debt Payoff'!D11/12),IF(COUNTIF(B167:F167,"&gt;0")=0,'Debt Payoff'!E11+'Debt Payoff'!E10+'Debt Payoff'!E9+'Debt Payoff'!E5+'Debt Payoff'!E8+'Debt Payoff'!E4+'Debt Payoff'!C2,'Debt Payoff'!E11))))</f>
        <v>0</v>
      </c>
      <c r="H168" s="18">
        <f>IF(H167=0,0,MAX(0,H167*(1+'Debt Payoff'!D6/12)-MIN(H167*(1+'Debt Payoff'!D6/12),IF(COUNTIF(B167:G167,"&gt;0")=0,'Debt Payoff'!E6+'Debt Payoff'!E10+'Debt Payoff'!E9+'Debt Payoff'!E5+'Debt Payoff'!E8+'Debt Payoff'!E4+'Debt Payoff'!E11+'Debt Payoff'!C2,'Debt Payoff'!E6))))</f>
        <v>0</v>
      </c>
      <c r="I168" s="18">
        <f>IF(I167=0,0,MAX(0,I167*(1+'Debt Payoff'!D7/12)-MIN(I167*(1+'Debt Payoff'!D7/12),IF(COUNTIF(B167:H167,"&gt;0")=0,'Debt Payoff'!E7+'Debt Payoff'!E10+'Debt Payoff'!E9+'Debt Payoff'!E5+'Debt Payoff'!E8+'Debt Payoff'!E4+'Debt Payoff'!E11+'Debt Payoff'!E6+'Debt Payoff'!C2,'Debt Payoff'!E7))))</f>
        <v>0</v>
      </c>
      <c r="J168" s="18">
        <f>IF(B167=0,0,B167*'Debt Payoff'!D10/12)</f>
        <v>0</v>
      </c>
      <c r="K168" s="18">
        <f>IF(C167=0,0,C167*'Debt Payoff'!D9/12)</f>
        <v>0</v>
      </c>
      <c r="L168" s="18">
        <f>IF(D167=0,0,D167*'Debt Payoff'!D5/12)</f>
        <v>0</v>
      </c>
      <c r="M168" s="18">
        <f>IF(E167=0,0,E167*'Debt Payoff'!D8/12)</f>
        <v>0</v>
      </c>
      <c r="N168" s="18">
        <f>IF(F167=0,0,F167*'Debt Payoff'!D4/12)</f>
        <v>0</v>
      </c>
      <c r="O168" s="18">
        <f>IF(G167=0,0,G167*'Debt Payoff'!D11/12)</f>
        <v>0</v>
      </c>
      <c r="P168" s="18">
        <f>IF(H167=0,0,H167*'Debt Payoff'!D6/12)</f>
        <v>0</v>
      </c>
      <c r="Q168" s="18">
        <f>IF(I167=0,0,I167*'Debt Payoff'!D7/12)</f>
        <v>0</v>
      </c>
    </row>
    <row r="169" spans="1:17" x14ac:dyDescent="0.25">
      <c r="A169">
        <v>167</v>
      </c>
      <c r="B169" s="18">
        <f>IF(B168=0,0,MAX(0,B168*(1+'Debt Payoff'!D10/12)-MIN(B168*(1+'Debt Payoff'!D10/12),'Debt Payoff'!E10+'Debt Payoff'!C2)))</f>
        <v>0</v>
      </c>
      <c r="C169" s="18">
        <f>IF(C168=0,0,MAX(0,C168*(1+'Debt Payoff'!D9/12)-MIN(C168*(1+'Debt Payoff'!D9/12),IF(COUNTIF(B168:B168,"&gt;0")=0,'Debt Payoff'!E9+'Debt Payoff'!E10+'Debt Payoff'!C2,'Debt Payoff'!E9))))</f>
        <v>0</v>
      </c>
      <c r="D169" s="18">
        <f>IF(D168=0,0,MAX(0,D168*(1+'Debt Payoff'!D5/12)-MIN(D168*(1+'Debt Payoff'!D5/12),IF(COUNTIF(B168:C168,"&gt;0")=0,'Debt Payoff'!E5+'Debt Payoff'!E10+'Debt Payoff'!E9+'Debt Payoff'!C2,'Debt Payoff'!E5))))</f>
        <v>0</v>
      </c>
      <c r="E169" s="18">
        <f>IF(E168=0,0,MAX(0,E168*(1+'Debt Payoff'!D8/12)-MIN(E168*(1+'Debt Payoff'!D8/12),IF(COUNTIF(B168:D168,"&gt;0")=0,'Debt Payoff'!E8+'Debt Payoff'!E10+'Debt Payoff'!E9+'Debt Payoff'!E5+'Debt Payoff'!C2,'Debt Payoff'!E8))))</f>
        <v>0</v>
      </c>
      <c r="F169" s="18">
        <f>IF(F168=0,0,MAX(0,F168*(1+'Debt Payoff'!D4/12)-MIN(F168*(1+'Debt Payoff'!D4/12),IF(COUNTIF(B168:E168,"&gt;0")=0,'Debt Payoff'!E4+'Debt Payoff'!E10+'Debt Payoff'!E9+'Debt Payoff'!E5+'Debt Payoff'!E8+'Debt Payoff'!C2,'Debt Payoff'!E4))))</f>
        <v>0</v>
      </c>
      <c r="G169" s="18">
        <f>IF(G168=0,0,MAX(0,G168*(1+'Debt Payoff'!D11/12)-MIN(G168*(1+'Debt Payoff'!D11/12),IF(COUNTIF(B168:F168,"&gt;0")=0,'Debt Payoff'!E11+'Debt Payoff'!E10+'Debt Payoff'!E9+'Debt Payoff'!E5+'Debt Payoff'!E8+'Debt Payoff'!E4+'Debt Payoff'!C2,'Debt Payoff'!E11))))</f>
        <v>0</v>
      </c>
      <c r="H169" s="18">
        <f>IF(H168=0,0,MAX(0,H168*(1+'Debt Payoff'!D6/12)-MIN(H168*(1+'Debt Payoff'!D6/12),IF(COUNTIF(B168:G168,"&gt;0")=0,'Debt Payoff'!E6+'Debt Payoff'!E10+'Debt Payoff'!E9+'Debt Payoff'!E5+'Debt Payoff'!E8+'Debt Payoff'!E4+'Debt Payoff'!E11+'Debt Payoff'!C2,'Debt Payoff'!E6))))</f>
        <v>0</v>
      </c>
      <c r="I169" s="18">
        <f>IF(I168=0,0,MAX(0,I168*(1+'Debt Payoff'!D7/12)-MIN(I168*(1+'Debt Payoff'!D7/12),IF(COUNTIF(B168:H168,"&gt;0")=0,'Debt Payoff'!E7+'Debt Payoff'!E10+'Debt Payoff'!E9+'Debt Payoff'!E5+'Debt Payoff'!E8+'Debt Payoff'!E4+'Debt Payoff'!E11+'Debt Payoff'!E6+'Debt Payoff'!C2,'Debt Payoff'!E7))))</f>
        <v>0</v>
      </c>
      <c r="J169" s="18">
        <f>IF(B168=0,0,B168*'Debt Payoff'!D10/12)</f>
        <v>0</v>
      </c>
      <c r="K169" s="18">
        <f>IF(C168=0,0,C168*'Debt Payoff'!D9/12)</f>
        <v>0</v>
      </c>
      <c r="L169" s="18">
        <f>IF(D168=0,0,D168*'Debt Payoff'!D5/12)</f>
        <v>0</v>
      </c>
      <c r="M169" s="18">
        <f>IF(E168=0,0,E168*'Debt Payoff'!D8/12)</f>
        <v>0</v>
      </c>
      <c r="N169" s="18">
        <f>IF(F168=0,0,F168*'Debt Payoff'!D4/12)</f>
        <v>0</v>
      </c>
      <c r="O169" s="18">
        <f>IF(G168=0,0,G168*'Debt Payoff'!D11/12)</f>
        <v>0</v>
      </c>
      <c r="P169" s="18">
        <f>IF(H168=0,0,H168*'Debt Payoff'!D6/12)</f>
        <v>0</v>
      </c>
      <c r="Q169" s="18">
        <f>IF(I168=0,0,I168*'Debt Payoff'!D7/12)</f>
        <v>0</v>
      </c>
    </row>
    <row r="170" spans="1:17" x14ac:dyDescent="0.25">
      <c r="A170">
        <v>168</v>
      </c>
      <c r="B170" s="18">
        <f>IF(B169=0,0,MAX(0,B169*(1+'Debt Payoff'!D10/12)-MIN(B169*(1+'Debt Payoff'!D10/12),'Debt Payoff'!E10+'Debt Payoff'!C2)))</f>
        <v>0</v>
      </c>
      <c r="C170" s="18">
        <f>IF(C169=0,0,MAX(0,C169*(1+'Debt Payoff'!D9/12)-MIN(C169*(1+'Debt Payoff'!D9/12),IF(COUNTIF(B169:B169,"&gt;0")=0,'Debt Payoff'!E9+'Debt Payoff'!E10+'Debt Payoff'!C2,'Debt Payoff'!E9))))</f>
        <v>0</v>
      </c>
      <c r="D170" s="18">
        <f>IF(D169=0,0,MAX(0,D169*(1+'Debt Payoff'!D5/12)-MIN(D169*(1+'Debt Payoff'!D5/12),IF(COUNTIF(B169:C169,"&gt;0")=0,'Debt Payoff'!E5+'Debt Payoff'!E10+'Debt Payoff'!E9+'Debt Payoff'!C2,'Debt Payoff'!E5))))</f>
        <v>0</v>
      </c>
      <c r="E170" s="18">
        <f>IF(E169=0,0,MAX(0,E169*(1+'Debt Payoff'!D8/12)-MIN(E169*(1+'Debt Payoff'!D8/12),IF(COUNTIF(B169:D169,"&gt;0")=0,'Debt Payoff'!E8+'Debt Payoff'!E10+'Debt Payoff'!E9+'Debt Payoff'!E5+'Debt Payoff'!C2,'Debt Payoff'!E8))))</f>
        <v>0</v>
      </c>
      <c r="F170" s="18">
        <f>IF(F169=0,0,MAX(0,F169*(1+'Debt Payoff'!D4/12)-MIN(F169*(1+'Debt Payoff'!D4/12),IF(COUNTIF(B169:E169,"&gt;0")=0,'Debt Payoff'!E4+'Debt Payoff'!E10+'Debt Payoff'!E9+'Debt Payoff'!E5+'Debt Payoff'!E8+'Debt Payoff'!C2,'Debt Payoff'!E4))))</f>
        <v>0</v>
      </c>
      <c r="G170" s="18">
        <f>IF(G169=0,0,MAX(0,G169*(1+'Debt Payoff'!D11/12)-MIN(G169*(1+'Debt Payoff'!D11/12),IF(COUNTIF(B169:F169,"&gt;0")=0,'Debt Payoff'!E11+'Debt Payoff'!E10+'Debt Payoff'!E9+'Debt Payoff'!E5+'Debt Payoff'!E8+'Debt Payoff'!E4+'Debt Payoff'!C2,'Debt Payoff'!E11))))</f>
        <v>0</v>
      </c>
      <c r="H170" s="18">
        <f>IF(H169=0,0,MAX(0,H169*(1+'Debt Payoff'!D6/12)-MIN(H169*(1+'Debt Payoff'!D6/12),IF(COUNTIF(B169:G169,"&gt;0")=0,'Debt Payoff'!E6+'Debt Payoff'!E10+'Debt Payoff'!E9+'Debt Payoff'!E5+'Debt Payoff'!E8+'Debt Payoff'!E4+'Debt Payoff'!E11+'Debt Payoff'!C2,'Debt Payoff'!E6))))</f>
        <v>0</v>
      </c>
      <c r="I170" s="18">
        <f>IF(I169=0,0,MAX(0,I169*(1+'Debt Payoff'!D7/12)-MIN(I169*(1+'Debt Payoff'!D7/12),IF(COUNTIF(B169:H169,"&gt;0")=0,'Debt Payoff'!E7+'Debt Payoff'!E10+'Debt Payoff'!E9+'Debt Payoff'!E5+'Debt Payoff'!E8+'Debt Payoff'!E4+'Debt Payoff'!E11+'Debt Payoff'!E6+'Debt Payoff'!C2,'Debt Payoff'!E7))))</f>
        <v>0</v>
      </c>
      <c r="J170" s="18">
        <f>IF(B169=0,0,B169*'Debt Payoff'!D10/12)</f>
        <v>0</v>
      </c>
      <c r="K170" s="18">
        <f>IF(C169=0,0,C169*'Debt Payoff'!D9/12)</f>
        <v>0</v>
      </c>
      <c r="L170" s="18">
        <f>IF(D169=0,0,D169*'Debt Payoff'!D5/12)</f>
        <v>0</v>
      </c>
      <c r="M170" s="18">
        <f>IF(E169=0,0,E169*'Debt Payoff'!D8/12)</f>
        <v>0</v>
      </c>
      <c r="N170" s="18">
        <f>IF(F169=0,0,F169*'Debt Payoff'!D4/12)</f>
        <v>0</v>
      </c>
      <c r="O170" s="18">
        <f>IF(G169=0,0,G169*'Debt Payoff'!D11/12)</f>
        <v>0</v>
      </c>
      <c r="P170" s="18">
        <f>IF(H169=0,0,H169*'Debt Payoff'!D6/12)</f>
        <v>0</v>
      </c>
      <c r="Q170" s="18">
        <f>IF(I169=0,0,I169*'Debt Payoff'!D7/12)</f>
        <v>0</v>
      </c>
    </row>
    <row r="171" spans="1:17" x14ac:dyDescent="0.25">
      <c r="A171">
        <v>169</v>
      </c>
      <c r="B171" s="18">
        <f>IF(B170=0,0,MAX(0,B170*(1+'Debt Payoff'!D10/12)-MIN(B170*(1+'Debt Payoff'!D10/12),'Debt Payoff'!E10+'Debt Payoff'!C2)))</f>
        <v>0</v>
      </c>
      <c r="C171" s="18">
        <f>IF(C170=0,0,MAX(0,C170*(1+'Debt Payoff'!D9/12)-MIN(C170*(1+'Debt Payoff'!D9/12),IF(COUNTIF(B170:B170,"&gt;0")=0,'Debt Payoff'!E9+'Debt Payoff'!E10+'Debt Payoff'!C2,'Debt Payoff'!E9))))</f>
        <v>0</v>
      </c>
      <c r="D171" s="18">
        <f>IF(D170=0,0,MAX(0,D170*(1+'Debt Payoff'!D5/12)-MIN(D170*(1+'Debt Payoff'!D5/12),IF(COUNTIF(B170:C170,"&gt;0")=0,'Debt Payoff'!E5+'Debt Payoff'!E10+'Debt Payoff'!E9+'Debt Payoff'!C2,'Debt Payoff'!E5))))</f>
        <v>0</v>
      </c>
      <c r="E171" s="18">
        <f>IF(E170=0,0,MAX(0,E170*(1+'Debt Payoff'!D8/12)-MIN(E170*(1+'Debt Payoff'!D8/12),IF(COUNTIF(B170:D170,"&gt;0")=0,'Debt Payoff'!E8+'Debt Payoff'!E10+'Debt Payoff'!E9+'Debt Payoff'!E5+'Debt Payoff'!C2,'Debt Payoff'!E8))))</f>
        <v>0</v>
      </c>
      <c r="F171" s="18">
        <f>IF(F170=0,0,MAX(0,F170*(1+'Debt Payoff'!D4/12)-MIN(F170*(1+'Debt Payoff'!D4/12),IF(COUNTIF(B170:E170,"&gt;0")=0,'Debt Payoff'!E4+'Debt Payoff'!E10+'Debt Payoff'!E9+'Debt Payoff'!E5+'Debt Payoff'!E8+'Debt Payoff'!C2,'Debt Payoff'!E4))))</f>
        <v>0</v>
      </c>
      <c r="G171" s="18">
        <f>IF(G170=0,0,MAX(0,G170*(1+'Debt Payoff'!D11/12)-MIN(G170*(1+'Debt Payoff'!D11/12),IF(COUNTIF(B170:F170,"&gt;0")=0,'Debt Payoff'!E11+'Debt Payoff'!E10+'Debt Payoff'!E9+'Debt Payoff'!E5+'Debt Payoff'!E8+'Debt Payoff'!E4+'Debt Payoff'!C2,'Debt Payoff'!E11))))</f>
        <v>0</v>
      </c>
      <c r="H171" s="18">
        <f>IF(H170=0,0,MAX(0,H170*(1+'Debt Payoff'!D6/12)-MIN(H170*(1+'Debt Payoff'!D6/12),IF(COUNTIF(B170:G170,"&gt;0")=0,'Debt Payoff'!E6+'Debt Payoff'!E10+'Debt Payoff'!E9+'Debt Payoff'!E5+'Debt Payoff'!E8+'Debt Payoff'!E4+'Debt Payoff'!E11+'Debt Payoff'!C2,'Debt Payoff'!E6))))</f>
        <v>0</v>
      </c>
      <c r="I171" s="18">
        <f>IF(I170=0,0,MAX(0,I170*(1+'Debt Payoff'!D7/12)-MIN(I170*(1+'Debt Payoff'!D7/12),IF(COUNTIF(B170:H170,"&gt;0")=0,'Debt Payoff'!E7+'Debt Payoff'!E10+'Debt Payoff'!E9+'Debt Payoff'!E5+'Debt Payoff'!E8+'Debt Payoff'!E4+'Debt Payoff'!E11+'Debt Payoff'!E6+'Debt Payoff'!C2,'Debt Payoff'!E7))))</f>
        <v>0</v>
      </c>
      <c r="J171" s="18">
        <f>IF(B170=0,0,B170*'Debt Payoff'!D10/12)</f>
        <v>0</v>
      </c>
      <c r="K171" s="18">
        <f>IF(C170=0,0,C170*'Debt Payoff'!D9/12)</f>
        <v>0</v>
      </c>
      <c r="L171" s="18">
        <f>IF(D170=0,0,D170*'Debt Payoff'!D5/12)</f>
        <v>0</v>
      </c>
      <c r="M171" s="18">
        <f>IF(E170=0,0,E170*'Debt Payoff'!D8/12)</f>
        <v>0</v>
      </c>
      <c r="N171" s="18">
        <f>IF(F170=0,0,F170*'Debt Payoff'!D4/12)</f>
        <v>0</v>
      </c>
      <c r="O171" s="18">
        <f>IF(G170=0,0,G170*'Debt Payoff'!D11/12)</f>
        <v>0</v>
      </c>
      <c r="P171" s="18">
        <f>IF(H170=0,0,H170*'Debt Payoff'!D6/12)</f>
        <v>0</v>
      </c>
      <c r="Q171" s="18">
        <f>IF(I170=0,0,I170*'Debt Payoff'!D7/12)</f>
        <v>0</v>
      </c>
    </row>
    <row r="172" spans="1:17" x14ac:dyDescent="0.25">
      <c r="A172">
        <v>170</v>
      </c>
      <c r="B172" s="18">
        <f>IF(B171=0,0,MAX(0,B171*(1+'Debt Payoff'!D10/12)-MIN(B171*(1+'Debt Payoff'!D10/12),'Debt Payoff'!E10+'Debt Payoff'!C2)))</f>
        <v>0</v>
      </c>
      <c r="C172" s="18">
        <f>IF(C171=0,0,MAX(0,C171*(1+'Debt Payoff'!D9/12)-MIN(C171*(1+'Debt Payoff'!D9/12),IF(COUNTIF(B171:B171,"&gt;0")=0,'Debt Payoff'!E9+'Debt Payoff'!E10+'Debt Payoff'!C2,'Debt Payoff'!E9))))</f>
        <v>0</v>
      </c>
      <c r="D172" s="18">
        <f>IF(D171=0,0,MAX(0,D171*(1+'Debt Payoff'!D5/12)-MIN(D171*(1+'Debt Payoff'!D5/12),IF(COUNTIF(B171:C171,"&gt;0")=0,'Debt Payoff'!E5+'Debt Payoff'!E10+'Debt Payoff'!E9+'Debt Payoff'!C2,'Debt Payoff'!E5))))</f>
        <v>0</v>
      </c>
      <c r="E172" s="18">
        <f>IF(E171=0,0,MAX(0,E171*(1+'Debt Payoff'!D8/12)-MIN(E171*(1+'Debt Payoff'!D8/12),IF(COUNTIF(B171:D171,"&gt;0")=0,'Debt Payoff'!E8+'Debt Payoff'!E10+'Debt Payoff'!E9+'Debt Payoff'!E5+'Debt Payoff'!C2,'Debt Payoff'!E8))))</f>
        <v>0</v>
      </c>
      <c r="F172" s="18">
        <f>IF(F171=0,0,MAX(0,F171*(1+'Debt Payoff'!D4/12)-MIN(F171*(1+'Debt Payoff'!D4/12),IF(COUNTIF(B171:E171,"&gt;0")=0,'Debt Payoff'!E4+'Debt Payoff'!E10+'Debt Payoff'!E9+'Debt Payoff'!E5+'Debt Payoff'!E8+'Debt Payoff'!C2,'Debt Payoff'!E4))))</f>
        <v>0</v>
      </c>
      <c r="G172" s="18">
        <f>IF(G171=0,0,MAX(0,G171*(1+'Debt Payoff'!D11/12)-MIN(G171*(1+'Debt Payoff'!D11/12),IF(COUNTIF(B171:F171,"&gt;0")=0,'Debt Payoff'!E11+'Debt Payoff'!E10+'Debt Payoff'!E9+'Debt Payoff'!E5+'Debt Payoff'!E8+'Debt Payoff'!E4+'Debt Payoff'!C2,'Debt Payoff'!E11))))</f>
        <v>0</v>
      </c>
      <c r="H172" s="18">
        <f>IF(H171=0,0,MAX(0,H171*(1+'Debt Payoff'!D6/12)-MIN(H171*(1+'Debt Payoff'!D6/12),IF(COUNTIF(B171:G171,"&gt;0")=0,'Debt Payoff'!E6+'Debt Payoff'!E10+'Debt Payoff'!E9+'Debt Payoff'!E5+'Debt Payoff'!E8+'Debt Payoff'!E4+'Debt Payoff'!E11+'Debt Payoff'!C2,'Debt Payoff'!E6))))</f>
        <v>0</v>
      </c>
      <c r="I172" s="18">
        <f>IF(I171=0,0,MAX(0,I171*(1+'Debt Payoff'!D7/12)-MIN(I171*(1+'Debt Payoff'!D7/12),IF(COUNTIF(B171:H171,"&gt;0")=0,'Debt Payoff'!E7+'Debt Payoff'!E10+'Debt Payoff'!E9+'Debt Payoff'!E5+'Debt Payoff'!E8+'Debt Payoff'!E4+'Debt Payoff'!E11+'Debt Payoff'!E6+'Debt Payoff'!C2,'Debt Payoff'!E7))))</f>
        <v>0</v>
      </c>
      <c r="J172" s="18">
        <f>IF(B171=0,0,B171*'Debt Payoff'!D10/12)</f>
        <v>0</v>
      </c>
      <c r="K172" s="18">
        <f>IF(C171=0,0,C171*'Debt Payoff'!D9/12)</f>
        <v>0</v>
      </c>
      <c r="L172" s="18">
        <f>IF(D171=0,0,D171*'Debt Payoff'!D5/12)</f>
        <v>0</v>
      </c>
      <c r="M172" s="18">
        <f>IF(E171=0,0,E171*'Debt Payoff'!D8/12)</f>
        <v>0</v>
      </c>
      <c r="N172" s="18">
        <f>IF(F171=0,0,F171*'Debt Payoff'!D4/12)</f>
        <v>0</v>
      </c>
      <c r="O172" s="18">
        <f>IF(G171=0,0,G171*'Debt Payoff'!D11/12)</f>
        <v>0</v>
      </c>
      <c r="P172" s="18">
        <f>IF(H171=0,0,H171*'Debt Payoff'!D6/12)</f>
        <v>0</v>
      </c>
      <c r="Q172" s="18">
        <f>IF(I171=0,0,I171*'Debt Payoff'!D7/12)</f>
        <v>0</v>
      </c>
    </row>
    <row r="173" spans="1:17" x14ac:dyDescent="0.25">
      <c r="A173">
        <v>171</v>
      </c>
      <c r="B173" s="18">
        <f>IF(B172=0,0,MAX(0,B172*(1+'Debt Payoff'!D10/12)-MIN(B172*(1+'Debt Payoff'!D10/12),'Debt Payoff'!E10+'Debt Payoff'!C2)))</f>
        <v>0</v>
      </c>
      <c r="C173" s="18">
        <f>IF(C172=0,0,MAX(0,C172*(1+'Debt Payoff'!D9/12)-MIN(C172*(1+'Debt Payoff'!D9/12),IF(COUNTIF(B172:B172,"&gt;0")=0,'Debt Payoff'!E9+'Debt Payoff'!E10+'Debt Payoff'!C2,'Debt Payoff'!E9))))</f>
        <v>0</v>
      </c>
      <c r="D173" s="18">
        <f>IF(D172=0,0,MAX(0,D172*(1+'Debt Payoff'!D5/12)-MIN(D172*(1+'Debt Payoff'!D5/12),IF(COUNTIF(B172:C172,"&gt;0")=0,'Debt Payoff'!E5+'Debt Payoff'!E10+'Debt Payoff'!E9+'Debt Payoff'!C2,'Debt Payoff'!E5))))</f>
        <v>0</v>
      </c>
      <c r="E173" s="18">
        <f>IF(E172=0,0,MAX(0,E172*(1+'Debt Payoff'!D8/12)-MIN(E172*(1+'Debt Payoff'!D8/12),IF(COUNTIF(B172:D172,"&gt;0")=0,'Debt Payoff'!E8+'Debt Payoff'!E10+'Debt Payoff'!E9+'Debt Payoff'!E5+'Debt Payoff'!C2,'Debt Payoff'!E8))))</f>
        <v>0</v>
      </c>
      <c r="F173" s="18">
        <f>IF(F172=0,0,MAX(0,F172*(1+'Debt Payoff'!D4/12)-MIN(F172*(1+'Debt Payoff'!D4/12),IF(COUNTIF(B172:E172,"&gt;0")=0,'Debt Payoff'!E4+'Debt Payoff'!E10+'Debt Payoff'!E9+'Debt Payoff'!E5+'Debt Payoff'!E8+'Debt Payoff'!C2,'Debt Payoff'!E4))))</f>
        <v>0</v>
      </c>
      <c r="G173" s="18">
        <f>IF(G172=0,0,MAX(0,G172*(1+'Debt Payoff'!D11/12)-MIN(G172*(1+'Debt Payoff'!D11/12),IF(COUNTIF(B172:F172,"&gt;0")=0,'Debt Payoff'!E11+'Debt Payoff'!E10+'Debt Payoff'!E9+'Debt Payoff'!E5+'Debt Payoff'!E8+'Debt Payoff'!E4+'Debt Payoff'!C2,'Debt Payoff'!E11))))</f>
        <v>0</v>
      </c>
      <c r="H173" s="18">
        <f>IF(H172=0,0,MAX(0,H172*(1+'Debt Payoff'!D6/12)-MIN(H172*(1+'Debt Payoff'!D6/12),IF(COUNTIF(B172:G172,"&gt;0")=0,'Debt Payoff'!E6+'Debt Payoff'!E10+'Debt Payoff'!E9+'Debt Payoff'!E5+'Debt Payoff'!E8+'Debt Payoff'!E4+'Debt Payoff'!E11+'Debt Payoff'!C2,'Debt Payoff'!E6))))</f>
        <v>0</v>
      </c>
      <c r="I173" s="18">
        <f>IF(I172=0,0,MAX(0,I172*(1+'Debt Payoff'!D7/12)-MIN(I172*(1+'Debt Payoff'!D7/12),IF(COUNTIF(B172:H172,"&gt;0")=0,'Debt Payoff'!E7+'Debt Payoff'!E10+'Debt Payoff'!E9+'Debt Payoff'!E5+'Debt Payoff'!E8+'Debt Payoff'!E4+'Debt Payoff'!E11+'Debt Payoff'!E6+'Debt Payoff'!C2,'Debt Payoff'!E7))))</f>
        <v>0</v>
      </c>
      <c r="J173" s="18">
        <f>IF(B172=0,0,B172*'Debt Payoff'!D10/12)</f>
        <v>0</v>
      </c>
      <c r="K173" s="18">
        <f>IF(C172=0,0,C172*'Debt Payoff'!D9/12)</f>
        <v>0</v>
      </c>
      <c r="L173" s="18">
        <f>IF(D172=0,0,D172*'Debt Payoff'!D5/12)</f>
        <v>0</v>
      </c>
      <c r="M173" s="18">
        <f>IF(E172=0,0,E172*'Debt Payoff'!D8/12)</f>
        <v>0</v>
      </c>
      <c r="N173" s="18">
        <f>IF(F172=0,0,F172*'Debt Payoff'!D4/12)</f>
        <v>0</v>
      </c>
      <c r="O173" s="18">
        <f>IF(G172=0,0,G172*'Debt Payoff'!D11/12)</f>
        <v>0</v>
      </c>
      <c r="P173" s="18">
        <f>IF(H172=0,0,H172*'Debt Payoff'!D6/12)</f>
        <v>0</v>
      </c>
      <c r="Q173" s="18">
        <f>IF(I172=0,0,I172*'Debt Payoff'!D7/12)</f>
        <v>0</v>
      </c>
    </row>
    <row r="174" spans="1:17" x14ac:dyDescent="0.25">
      <c r="A174">
        <v>172</v>
      </c>
      <c r="B174" s="18">
        <f>IF(B173=0,0,MAX(0,B173*(1+'Debt Payoff'!D10/12)-MIN(B173*(1+'Debt Payoff'!D10/12),'Debt Payoff'!E10+'Debt Payoff'!C2)))</f>
        <v>0</v>
      </c>
      <c r="C174" s="18">
        <f>IF(C173=0,0,MAX(0,C173*(1+'Debt Payoff'!D9/12)-MIN(C173*(1+'Debt Payoff'!D9/12),IF(COUNTIF(B173:B173,"&gt;0")=0,'Debt Payoff'!E9+'Debt Payoff'!E10+'Debt Payoff'!C2,'Debt Payoff'!E9))))</f>
        <v>0</v>
      </c>
      <c r="D174" s="18">
        <f>IF(D173=0,0,MAX(0,D173*(1+'Debt Payoff'!D5/12)-MIN(D173*(1+'Debt Payoff'!D5/12),IF(COUNTIF(B173:C173,"&gt;0")=0,'Debt Payoff'!E5+'Debt Payoff'!E10+'Debt Payoff'!E9+'Debt Payoff'!C2,'Debt Payoff'!E5))))</f>
        <v>0</v>
      </c>
      <c r="E174" s="18">
        <f>IF(E173=0,0,MAX(0,E173*(1+'Debt Payoff'!D8/12)-MIN(E173*(1+'Debt Payoff'!D8/12),IF(COUNTIF(B173:D173,"&gt;0")=0,'Debt Payoff'!E8+'Debt Payoff'!E10+'Debt Payoff'!E9+'Debt Payoff'!E5+'Debt Payoff'!C2,'Debt Payoff'!E8))))</f>
        <v>0</v>
      </c>
      <c r="F174" s="18">
        <f>IF(F173=0,0,MAX(0,F173*(1+'Debt Payoff'!D4/12)-MIN(F173*(1+'Debt Payoff'!D4/12),IF(COUNTIF(B173:E173,"&gt;0")=0,'Debt Payoff'!E4+'Debt Payoff'!E10+'Debt Payoff'!E9+'Debt Payoff'!E5+'Debt Payoff'!E8+'Debt Payoff'!C2,'Debt Payoff'!E4))))</f>
        <v>0</v>
      </c>
      <c r="G174" s="18">
        <f>IF(G173=0,0,MAX(0,G173*(1+'Debt Payoff'!D11/12)-MIN(G173*(1+'Debt Payoff'!D11/12),IF(COUNTIF(B173:F173,"&gt;0")=0,'Debt Payoff'!E11+'Debt Payoff'!E10+'Debt Payoff'!E9+'Debt Payoff'!E5+'Debt Payoff'!E8+'Debt Payoff'!E4+'Debt Payoff'!C2,'Debt Payoff'!E11))))</f>
        <v>0</v>
      </c>
      <c r="H174" s="18">
        <f>IF(H173=0,0,MAX(0,H173*(1+'Debt Payoff'!D6/12)-MIN(H173*(1+'Debt Payoff'!D6/12),IF(COUNTIF(B173:G173,"&gt;0")=0,'Debt Payoff'!E6+'Debt Payoff'!E10+'Debt Payoff'!E9+'Debt Payoff'!E5+'Debt Payoff'!E8+'Debt Payoff'!E4+'Debt Payoff'!E11+'Debt Payoff'!C2,'Debt Payoff'!E6))))</f>
        <v>0</v>
      </c>
      <c r="I174" s="18">
        <f>IF(I173=0,0,MAX(0,I173*(1+'Debt Payoff'!D7/12)-MIN(I173*(1+'Debt Payoff'!D7/12),IF(COUNTIF(B173:H173,"&gt;0")=0,'Debt Payoff'!E7+'Debt Payoff'!E10+'Debt Payoff'!E9+'Debt Payoff'!E5+'Debt Payoff'!E8+'Debt Payoff'!E4+'Debt Payoff'!E11+'Debt Payoff'!E6+'Debt Payoff'!C2,'Debt Payoff'!E7))))</f>
        <v>0</v>
      </c>
      <c r="J174" s="18">
        <f>IF(B173=0,0,B173*'Debt Payoff'!D10/12)</f>
        <v>0</v>
      </c>
      <c r="K174" s="18">
        <f>IF(C173=0,0,C173*'Debt Payoff'!D9/12)</f>
        <v>0</v>
      </c>
      <c r="L174" s="18">
        <f>IF(D173=0,0,D173*'Debt Payoff'!D5/12)</f>
        <v>0</v>
      </c>
      <c r="M174" s="18">
        <f>IF(E173=0,0,E173*'Debt Payoff'!D8/12)</f>
        <v>0</v>
      </c>
      <c r="N174" s="18">
        <f>IF(F173=0,0,F173*'Debt Payoff'!D4/12)</f>
        <v>0</v>
      </c>
      <c r="O174" s="18">
        <f>IF(G173=0,0,G173*'Debt Payoff'!D11/12)</f>
        <v>0</v>
      </c>
      <c r="P174" s="18">
        <f>IF(H173=0,0,H173*'Debt Payoff'!D6/12)</f>
        <v>0</v>
      </c>
      <c r="Q174" s="18">
        <f>IF(I173=0,0,I173*'Debt Payoff'!D7/12)</f>
        <v>0</v>
      </c>
    </row>
    <row r="175" spans="1:17" x14ac:dyDescent="0.25">
      <c r="A175">
        <v>173</v>
      </c>
      <c r="B175" s="18">
        <f>IF(B174=0,0,MAX(0,B174*(1+'Debt Payoff'!D10/12)-MIN(B174*(1+'Debt Payoff'!D10/12),'Debt Payoff'!E10+'Debt Payoff'!C2)))</f>
        <v>0</v>
      </c>
      <c r="C175" s="18">
        <f>IF(C174=0,0,MAX(0,C174*(1+'Debt Payoff'!D9/12)-MIN(C174*(1+'Debt Payoff'!D9/12),IF(COUNTIF(B174:B174,"&gt;0")=0,'Debt Payoff'!E9+'Debt Payoff'!E10+'Debt Payoff'!C2,'Debt Payoff'!E9))))</f>
        <v>0</v>
      </c>
      <c r="D175" s="18">
        <f>IF(D174=0,0,MAX(0,D174*(1+'Debt Payoff'!D5/12)-MIN(D174*(1+'Debt Payoff'!D5/12),IF(COUNTIF(B174:C174,"&gt;0")=0,'Debt Payoff'!E5+'Debt Payoff'!E10+'Debt Payoff'!E9+'Debt Payoff'!C2,'Debt Payoff'!E5))))</f>
        <v>0</v>
      </c>
      <c r="E175" s="18">
        <f>IF(E174=0,0,MAX(0,E174*(1+'Debt Payoff'!D8/12)-MIN(E174*(1+'Debt Payoff'!D8/12),IF(COUNTIF(B174:D174,"&gt;0")=0,'Debt Payoff'!E8+'Debt Payoff'!E10+'Debt Payoff'!E9+'Debt Payoff'!E5+'Debt Payoff'!C2,'Debt Payoff'!E8))))</f>
        <v>0</v>
      </c>
      <c r="F175" s="18">
        <f>IF(F174=0,0,MAX(0,F174*(1+'Debt Payoff'!D4/12)-MIN(F174*(1+'Debt Payoff'!D4/12),IF(COUNTIF(B174:E174,"&gt;0")=0,'Debt Payoff'!E4+'Debt Payoff'!E10+'Debt Payoff'!E9+'Debt Payoff'!E5+'Debt Payoff'!E8+'Debt Payoff'!C2,'Debt Payoff'!E4))))</f>
        <v>0</v>
      </c>
      <c r="G175" s="18">
        <f>IF(G174=0,0,MAX(0,G174*(1+'Debt Payoff'!D11/12)-MIN(G174*(1+'Debt Payoff'!D11/12),IF(COUNTIF(B174:F174,"&gt;0")=0,'Debt Payoff'!E11+'Debt Payoff'!E10+'Debt Payoff'!E9+'Debt Payoff'!E5+'Debt Payoff'!E8+'Debt Payoff'!E4+'Debt Payoff'!C2,'Debt Payoff'!E11))))</f>
        <v>0</v>
      </c>
      <c r="H175" s="18">
        <f>IF(H174=0,0,MAX(0,H174*(1+'Debt Payoff'!D6/12)-MIN(H174*(1+'Debt Payoff'!D6/12),IF(COUNTIF(B174:G174,"&gt;0")=0,'Debt Payoff'!E6+'Debt Payoff'!E10+'Debt Payoff'!E9+'Debt Payoff'!E5+'Debt Payoff'!E8+'Debt Payoff'!E4+'Debt Payoff'!E11+'Debt Payoff'!C2,'Debt Payoff'!E6))))</f>
        <v>0</v>
      </c>
      <c r="I175" s="18">
        <f>IF(I174=0,0,MAX(0,I174*(1+'Debt Payoff'!D7/12)-MIN(I174*(1+'Debt Payoff'!D7/12),IF(COUNTIF(B174:H174,"&gt;0")=0,'Debt Payoff'!E7+'Debt Payoff'!E10+'Debt Payoff'!E9+'Debt Payoff'!E5+'Debt Payoff'!E8+'Debt Payoff'!E4+'Debt Payoff'!E11+'Debt Payoff'!E6+'Debt Payoff'!C2,'Debt Payoff'!E7))))</f>
        <v>0</v>
      </c>
      <c r="J175" s="18">
        <f>IF(B174=0,0,B174*'Debt Payoff'!D10/12)</f>
        <v>0</v>
      </c>
      <c r="K175" s="18">
        <f>IF(C174=0,0,C174*'Debt Payoff'!D9/12)</f>
        <v>0</v>
      </c>
      <c r="L175" s="18">
        <f>IF(D174=0,0,D174*'Debt Payoff'!D5/12)</f>
        <v>0</v>
      </c>
      <c r="M175" s="18">
        <f>IF(E174=0,0,E174*'Debt Payoff'!D8/12)</f>
        <v>0</v>
      </c>
      <c r="N175" s="18">
        <f>IF(F174=0,0,F174*'Debt Payoff'!D4/12)</f>
        <v>0</v>
      </c>
      <c r="O175" s="18">
        <f>IF(G174=0,0,G174*'Debt Payoff'!D11/12)</f>
        <v>0</v>
      </c>
      <c r="P175" s="18">
        <f>IF(H174=0,0,H174*'Debt Payoff'!D6/12)</f>
        <v>0</v>
      </c>
      <c r="Q175" s="18">
        <f>IF(I174=0,0,I174*'Debt Payoff'!D7/12)</f>
        <v>0</v>
      </c>
    </row>
    <row r="176" spans="1:17" x14ac:dyDescent="0.25">
      <c r="A176">
        <v>174</v>
      </c>
      <c r="B176" s="18">
        <f>IF(B175=0,0,MAX(0,B175*(1+'Debt Payoff'!D10/12)-MIN(B175*(1+'Debt Payoff'!D10/12),'Debt Payoff'!E10+'Debt Payoff'!C2)))</f>
        <v>0</v>
      </c>
      <c r="C176" s="18">
        <f>IF(C175=0,0,MAX(0,C175*(1+'Debt Payoff'!D9/12)-MIN(C175*(1+'Debt Payoff'!D9/12),IF(COUNTIF(B175:B175,"&gt;0")=0,'Debt Payoff'!E9+'Debt Payoff'!E10+'Debt Payoff'!C2,'Debt Payoff'!E9))))</f>
        <v>0</v>
      </c>
      <c r="D176" s="18">
        <f>IF(D175=0,0,MAX(0,D175*(1+'Debt Payoff'!D5/12)-MIN(D175*(1+'Debt Payoff'!D5/12),IF(COUNTIF(B175:C175,"&gt;0")=0,'Debt Payoff'!E5+'Debt Payoff'!E10+'Debt Payoff'!E9+'Debt Payoff'!C2,'Debt Payoff'!E5))))</f>
        <v>0</v>
      </c>
      <c r="E176" s="18">
        <f>IF(E175=0,0,MAX(0,E175*(1+'Debt Payoff'!D8/12)-MIN(E175*(1+'Debt Payoff'!D8/12),IF(COUNTIF(B175:D175,"&gt;0")=0,'Debt Payoff'!E8+'Debt Payoff'!E10+'Debt Payoff'!E9+'Debt Payoff'!E5+'Debt Payoff'!C2,'Debt Payoff'!E8))))</f>
        <v>0</v>
      </c>
      <c r="F176" s="18">
        <f>IF(F175=0,0,MAX(0,F175*(1+'Debt Payoff'!D4/12)-MIN(F175*(1+'Debt Payoff'!D4/12),IF(COUNTIF(B175:E175,"&gt;0")=0,'Debt Payoff'!E4+'Debt Payoff'!E10+'Debt Payoff'!E9+'Debt Payoff'!E5+'Debt Payoff'!E8+'Debt Payoff'!C2,'Debt Payoff'!E4))))</f>
        <v>0</v>
      </c>
      <c r="G176" s="18">
        <f>IF(G175=0,0,MAX(0,G175*(1+'Debt Payoff'!D11/12)-MIN(G175*(1+'Debt Payoff'!D11/12),IF(COUNTIF(B175:F175,"&gt;0")=0,'Debt Payoff'!E11+'Debt Payoff'!E10+'Debt Payoff'!E9+'Debt Payoff'!E5+'Debt Payoff'!E8+'Debt Payoff'!E4+'Debt Payoff'!C2,'Debt Payoff'!E11))))</f>
        <v>0</v>
      </c>
      <c r="H176" s="18">
        <f>IF(H175=0,0,MAX(0,H175*(1+'Debt Payoff'!D6/12)-MIN(H175*(1+'Debt Payoff'!D6/12),IF(COUNTIF(B175:G175,"&gt;0")=0,'Debt Payoff'!E6+'Debt Payoff'!E10+'Debt Payoff'!E9+'Debt Payoff'!E5+'Debt Payoff'!E8+'Debt Payoff'!E4+'Debt Payoff'!E11+'Debt Payoff'!C2,'Debt Payoff'!E6))))</f>
        <v>0</v>
      </c>
      <c r="I176" s="18">
        <f>IF(I175=0,0,MAX(0,I175*(1+'Debt Payoff'!D7/12)-MIN(I175*(1+'Debt Payoff'!D7/12),IF(COUNTIF(B175:H175,"&gt;0")=0,'Debt Payoff'!E7+'Debt Payoff'!E10+'Debt Payoff'!E9+'Debt Payoff'!E5+'Debt Payoff'!E8+'Debt Payoff'!E4+'Debt Payoff'!E11+'Debt Payoff'!E6+'Debt Payoff'!C2,'Debt Payoff'!E7))))</f>
        <v>0</v>
      </c>
      <c r="J176" s="18">
        <f>IF(B175=0,0,B175*'Debt Payoff'!D10/12)</f>
        <v>0</v>
      </c>
      <c r="K176" s="18">
        <f>IF(C175=0,0,C175*'Debt Payoff'!D9/12)</f>
        <v>0</v>
      </c>
      <c r="L176" s="18">
        <f>IF(D175=0,0,D175*'Debt Payoff'!D5/12)</f>
        <v>0</v>
      </c>
      <c r="M176" s="18">
        <f>IF(E175=0,0,E175*'Debt Payoff'!D8/12)</f>
        <v>0</v>
      </c>
      <c r="N176" s="18">
        <f>IF(F175=0,0,F175*'Debt Payoff'!D4/12)</f>
        <v>0</v>
      </c>
      <c r="O176" s="18">
        <f>IF(G175=0,0,G175*'Debt Payoff'!D11/12)</f>
        <v>0</v>
      </c>
      <c r="P176" s="18">
        <f>IF(H175=0,0,H175*'Debt Payoff'!D6/12)</f>
        <v>0</v>
      </c>
      <c r="Q176" s="18">
        <f>IF(I175=0,0,I175*'Debt Payoff'!D7/12)</f>
        <v>0</v>
      </c>
    </row>
    <row r="177" spans="1:17" x14ac:dyDescent="0.25">
      <c r="A177">
        <v>175</v>
      </c>
      <c r="B177" s="18">
        <f>IF(B176=0,0,MAX(0,B176*(1+'Debt Payoff'!D10/12)-MIN(B176*(1+'Debt Payoff'!D10/12),'Debt Payoff'!E10+'Debt Payoff'!C2)))</f>
        <v>0</v>
      </c>
      <c r="C177" s="18">
        <f>IF(C176=0,0,MAX(0,C176*(1+'Debt Payoff'!D9/12)-MIN(C176*(1+'Debt Payoff'!D9/12),IF(COUNTIF(B176:B176,"&gt;0")=0,'Debt Payoff'!E9+'Debt Payoff'!E10+'Debt Payoff'!C2,'Debt Payoff'!E9))))</f>
        <v>0</v>
      </c>
      <c r="D177" s="18">
        <f>IF(D176=0,0,MAX(0,D176*(1+'Debt Payoff'!D5/12)-MIN(D176*(1+'Debt Payoff'!D5/12),IF(COUNTIF(B176:C176,"&gt;0")=0,'Debt Payoff'!E5+'Debt Payoff'!E10+'Debt Payoff'!E9+'Debt Payoff'!C2,'Debt Payoff'!E5))))</f>
        <v>0</v>
      </c>
      <c r="E177" s="18">
        <f>IF(E176=0,0,MAX(0,E176*(1+'Debt Payoff'!D8/12)-MIN(E176*(1+'Debt Payoff'!D8/12),IF(COUNTIF(B176:D176,"&gt;0")=0,'Debt Payoff'!E8+'Debt Payoff'!E10+'Debt Payoff'!E9+'Debt Payoff'!E5+'Debt Payoff'!C2,'Debt Payoff'!E8))))</f>
        <v>0</v>
      </c>
      <c r="F177" s="18">
        <f>IF(F176=0,0,MAX(0,F176*(1+'Debt Payoff'!D4/12)-MIN(F176*(1+'Debt Payoff'!D4/12),IF(COUNTIF(B176:E176,"&gt;0")=0,'Debt Payoff'!E4+'Debt Payoff'!E10+'Debt Payoff'!E9+'Debt Payoff'!E5+'Debt Payoff'!E8+'Debt Payoff'!C2,'Debt Payoff'!E4))))</f>
        <v>0</v>
      </c>
      <c r="G177" s="18">
        <f>IF(G176=0,0,MAX(0,G176*(1+'Debt Payoff'!D11/12)-MIN(G176*(1+'Debt Payoff'!D11/12),IF(COUNTIF(B176:F176,"&gt;0")=0,'Debt Payoff'!E11+'Debt Payoff'!E10+'Debt Payoff'!E9+'Debt Payoff'!E5+'Debt Payoff'!E8+'Debt Payoff'!E4+'Debt Payoff'!C2,'Debt Payoff'!E11))))</f>
        <v>0</v>
      </c>
      <c r="H177" s="18">
        <f>IF(H176=0,0,MAX(0,H176*(1+'Debt Payoff'!D6/12)-MIN(H176*(1+'Debt Payoff'!D6/12),IF(COUNTIF(B176:G176,"&gt;0")=0,'Debt Payoff'!E6+'Debt Payoff'!E10+'Debt Payoff'!E9+'Debt Payoff'!E5+'Debt Payoff'!E8+'Debt Payoff'!E4+'Debt Payoff'!E11+'Debt Payoff'!C2,'Debt Payoff'!E6))))</f>
        <v>0</v>
      </c>
      <c r="I177" s="18">
        <f>IF(I176=0,0,MAX(0,I176*(1+'Debt Payoff'!D7/12)-MIN(I176*(1+'Debt Payoff'!D7/12),IF(COUNTIF(B176:H176,"&gt;0")=0,'Debt Payoff'!E7+'Debt Payoff'!E10+'Debt Payoff'!E9+'Debt Payoff'!E5+'Debt Payoff'!E8+'Debt Payoff'!E4+'Debt Payoff'!E11+'Debt Payoff'!E6+'Debt Payoff'!C2,'Debt Payoff'!E7))))</f>
        <v>0</v>
      </c>
      <c r="J177" s="18">
        <f>IF(B176=0,0,B176*'Debt Payoff'!D10/12)</f>
        <v>0</v>
      </c>
      <c r="K177" s="18">
        <f>IF(C176=0,0,C176*'Debt Payoff'!D9/12)</f>
        <v>0</v>
      </c>
      <c r="L177" s="18">
        <f>IF(D176=0,0,D176*'Debt Payoff'!D5/12)</f>
        <v>0</v>
      </c>
      <c r="M177" s="18">
        <f>IF(E176=0,0,E176*'Debt Payoff'!D8/12)</f>
        <v>0</v>
      </c>
      <c r="N177" s="18">
        <f>IF(F176=0,0,F176*'Debt Payoff'!D4/12)</f>
        <v>0</v>
      </c>
      <c r="O177" s="18">
        <f>IF(G176=0,0,G176*'Debt Payoff'!D11/12)</f>
        <v>0</v>
      </c>
      <c r="P177" s="18">
        <f>IF(H176=0,0,H176*'Debt Payoff'!D6/12)</f>
        <v>0</v>
      </c>
      <c r="Q177" s="18">
        <f>IF(I176=0,0,I176*'Debt Payoff'!D7/12)</f>
        <v>0</v>
      </c>
    </row>
    <row r="178" spans="1:17" x14ac:dyDescent="0.25">
      <c r="A178">
        <v>176</v>
      </c>
      <c r="B178" s="18">
        <f>IF(B177=0,0,MAX(0,B177*(1+'Debt Payoff'!D10/12)-MIN(B177*(1+'Debt Payoff'!D10/12),'Debt Payoff'!E10+'Debt Payoff'!C2)))</f>
        <v>0</v>
      </c>
      <c r="C178" s="18">
        <f>IF(C177=0,0,MAX(0,C177*(1+'Debt Payoff'!D9/12)-MIN(C177*(1+'Debt Payoff'!D9/12),IF(COUNTIF(B177:B177,"&gt;0")=0,'Debt Payoff'!E9+'Debt Payoff'!E10+'Debt Payoff'!C2,'Debt Payoff'!E9))))</f>
        <v>0</v>
      </c>
      <c r="D178" s="18">
        <f>IF(D177=0,0,MAX(0,D177*(1+'Debt Payoff'!D5/12)-MIN(D177*(1+'Debt Payoff'!D5/12),IF(COUNTIF(B177:C177,"&gt;0")=0,'Debt Payoff'!E5+'Debt Payoff'!E10+'Debt Payoff'!E9+'Debt Payoff'!C2,'Debt Payoff'!E5))))</f>
        <v>0</v>
      </c>
      <c r="E178" s="18">
        <f>IF(E177=0,0,MAX(0,E177*(1+'Debt Payoff'!D8/12)-MIN(E177*(1+'Debt Payoff'!D8/12),IF(COUNTIF(B177:D177,"&gt;0")=0,'Debt Payoff'!E8+'Debt Payoff'!E10+'Debt Payoff'!E9+'Debt Payoff'!E5+'Debt Payoff'!C2,'Debt Payoff'!E8))))</f>
        <v>0</v>
      </c>
      <c r="F178" s="18">
        <f>IF(F177=0,0,MAX(0,F177*(1+'Debt Payoff'!D4/12)-MIN(F177*(1+'Debt Payoff'!D4/12),IF(COUNTIF(B177:E177,"&gt;0")=0,'Debt Payoff'!E4+'Debt Payoff'!E10+'Debt Payoff'!E9+'Debt Payoff'!E5+'Debt Payoff'!E8+'Debt Payoff'!C2,'Debt Payoff'!E4))))</f>
        <v>0</v>
      </c>
      <c r="G178" s="18">
        <f>IF(G177=0,0,MAX(0,G177*(1+'Debt Payoff'!D11/12)-MIN(G177*(1+'Debt Payoff'!D11/12),IF(COUNTIF(B177:F177,"&gt;0")=0,'Debt Payoff'!E11+'Debt Payoff'!E10+'Debt Payoff'!E9+'Debt Payoff'!E5+'Debt Payoff'!E8+'Debt Payoff'!E4+'Debt Payoff'!C2,'Debt Payoff'!E11))))</f>
        <v>0</v>
      </c>
      <c r="H178" s="18">
        <f>IF(H177=0,0,MAX(0,H177*(1+'Debt Payoff'!D6/12)-MIN(H177*(1+'Debt Payoff'!D6/12),IF(COUNTIF(B177:G177,"&gt;0")=0,'Debt Payoff'!E6+'Debt Payoff'!E10+'Debt Payoff'!E9+'Debt Payoff'!E5+'Debt Payoff'!E8+'Debt Payoff'!E4+'Debt Payoff'!E11+'Debt Payoff'!C2,'Debt Payoff'!E6))))</f>
        <v>0</v>
      </c>
      <c r="I178" s="18">
        <f>IF(I177=0,0,MAX(0,I177*(1+'Debt Payoff'!D7/12)-MIN(I177*(1+'Debt Payoff'!D7/12),IF(COUNTIF(B177:H177,"&gt;0")=0,'Debt Payoff'!E7+'Debt Payoff'!E10+'Debt Payoff'!E9+'Debt Payoff'!E5+'Debt Payoff'!E8+'Debt Payoff'!E4+'Debt Payoff'!E11+'Debt Payoff'!E6+'Debt Payoff'!C2,'Debt Payoff'!E7))))</f>
        <v>0</v>
      </c>
      <c r="J178" s="18">
        <f>IF(B177=0,0,B177*'Debt Payoff'!D10/12)</f>
        <v>0</v>
      </c>
      <c r="K178" s="18">
        <f>IF(C177=0,0,C177*'Debt Payoff'!D9/12)</f>
        <v>0</v>
      </c>
      <c r="L178" s="18">
        <f>IF(D177=0,0,D177*'Debt Payoff'!D5/12)</f>
        <v>0</v>
      </c>
      <c r="M178" s="18">
        <f>IF(E177=0,0,E177*'Debt Payoff'!D8/12)</f>
        <v>0</v>
      </c>
      <c r="N178" s="18">
        <f>IF(F177=0,0,F177*'Debt Payoff'!D4/12)</f>
        <v>0</v>
      </c>
      <c r="O178" s="18">
        <f>IF(G177=0,0,G177*'Debt Payoff'!D11/12)</f>
        <v>0</v>
      </c>
      <c r="P178" s="18">
        <f>IF(H177=0,0,H177*'Debt Payoff'!D6/12)</f>
        <v>0</v>
      </c>
      <c r="Q178" s="18">
        <f>IF(I177=0,0,I177*'Debt Payoff'!D7/12)</f>
        <v>0</v>
      </c>
    </row>
    <row r="179" spans="1:17" x14ac:dyDescent="0.25">
      <c r="A179">
        <v>177</v>
      </c>
      <c r="B179" s="18">
        <f>IF(B178=0,0,MAX(0,B178*(1+'Debt Payoff'!D10/12)-MIN(B178*(1+'Debt Payoff'!D10/12),'Debt Payoff'!E10+'Debt Payoff'!C2)))</f>
        <v>0</v>
      </c>
      <c r="C179" s="18">
        <f>IF(C178=0,0,MAX(0,C178*(1+'Debt Payoff'!D9/12)-MIN(C178*(1+'Debt Payoff'!D9/12),IF(COUNTIF(B178:B178,"&gt;0")=0,'Debt Payoff'!E9+'Debt Payoff'!E10+'Debt Payoff'!C2,'Debt Payoff'!E9))))</f>
        <v>0</v>
      </c>
      <c r="D179" s="18">
        <f>IF(D178=0,0,MAX(0,D178*(1+'Debt Payoff'!D5/12)-MIN(D178*(1+'Debt Payoff'!D5/12),IF(COUNTIF(B178:C178,"&gt;0")=0,'Debt Payoff'!E5+'Debt Payoff'!E10+'Debt Payoff'!E9+'Debt Payoff'!C2,'Debt Payoff'!E5))))</f>
        <v>0</v>
      </c>
      <c r="E179" s="18">
        <f>IF(E178=0,0,MAX(0,E178*(1+'Debt Payoff'!D8/12)-MIN(E178*(1+'Debt Payoff'!D8/12),IF(COUNTIF(B178:D178,"&gt;0")=0,'Debt Payoff'!E8+'Debt Payoff'!E10+'Debt Payoff'!E9+'Debt Payoff'!E5+'Debt Payoff'!C2,'Debt Payoff'!E8))))</f>
        <v>0</v>
      </c>
      <c r="F179" s="18">
        <f>IF(F178=0,0,MAX(0,F178*(1+'Debt Payoff'!D4/12)-MIN(F178*(1+'Debt Payoff'!D4/12),IF(COUNTIF(B178:E178,"&gt;0")=0,'Debt Payoff'!E4+'Debt Payoff'!E10+'Debt Payoff'!E9+'Debt Payoff'!E5+'Debt Payoff'!E8+'Debt Payoff'!C2,'Debt Payoff'!E4))))</f>
        <v>0</v>
      </c>
      <c r="G179" s="18">
        <f>IF(G178=0,0,MAX(0,G178*(1+'Debt Payoff'!D11/12)-MIN(G178*(1+'Debt Payoff'!D11/12),IF(COUNTIF(B178:F178,"&gt;0")=0,'Debt Payoff'!E11+'Debt Payoff'!E10+'Debt Payoff'!E9+'Debt Payoff'!E5+'Debt Payoff'!E8+'Debt Payoff'!E4+'Debt Payoff'!C2,'Debt Payoff'!E11))))</f>
        <v>0</v>
      </c>
      <c r="H179" s="18">
        <f>IF(H178=0,0,MAX(0,H178*(1+'Debt Payoff'!D6/12)-MIN(H178*(1+'Debt Payoff'!D6/12),IF(COUNTIF(B178:G178,"&gt;0")=0,'Debt Payoff'!E6+'Debt Payoff'!E10+'Debt Payoff'!E9+'Debt Payoff'!E5+'Debt Payoff'!E8+'Debt Payoff'!E4+'Debt Payoff'!E11+'Debt Payoff'!C2,'Debt Payoff'!E6))))</f>
        <v>0</v>
      </c>
      <c r="I179" s="18">
        <f>IF(I178=0,0,MAX(0,I178*(1+'Debt Payoff'!D7/12)-MIN(I178*(1+'Debt Payoff'!D7/12),IF(COUNTIF(B178:H178,"&gt;0")=0,'Debt Payoff'!E7+'Debt Payoff'!E10+'Debt Payoff'!E9+'Debt Payoff'!E5+'Debt Payoff'!E8+'Debt Payoff'!E4+'Debt Payoff'!E11+'Debt Payoff'!E6+'Debt Payoff'!C2,'Debt Payoff'!E7))))</f>
        <v>0</v>
      </c>
      <c r="J179" s="18">
        <f>IF(B178=0,0,B178*'Debt Payoff'!D10/12)</f>
        <v>0</v>
      </c>
      <c r="K179" s="18">
        <f>IF(C178=0,0,C178*'Debt Payoff'!D9/12)</f>
        <v>0</v>
      </c>
      <c r="L179" s="18">
        <f>IF(D178=0,0,D178*'Debt Payoff'!D5/12)</f>
        <v>0</v>
      </c>
      <c r="M179" s="18">
        <f>IF(E178=0,0,E178*'Debt Payoff'!D8/12)</f>
        <v>0</v>
      </c>
      <c r="N179" s="18">
        <f>IF(F178=0,0,F178*'Debt Payoff'!D4/12)</f>
        <v>0</v>
      </c>
      <c r="O179" s="18">
        <f>IF(G178=0,0,G178*'Debt Payoff'!D11/12)</f>
        <v>0</v>
      </c>
      <c r="P179" s="18">
        <f>IF(H178=0,0,H178*'Debt Payoff'!D6/12)</f>
        <v>0</v>
      </c>
      <c r="Q179" s="18">
        <f>IF(I178=0,0,I178*'Debt Payoff'!D7/12)</f>
        <v>0</v>
      </c>
    </row>
    <row r="180" spans="1:17" x14ac:dyDescent="0.25">
      <c r="A180">
        <v>178</v>
      </c>
      <c r="B180" s="18">
        <f>IF(B179=0,0,MAX(0,B179*(1+'Debt Payoff'!D10/12)-MIN(B179*(1+'Debt Payoff'!D10/12),'Debt Payoff'!E10+'Debt Payoff'!C2)))</f>
        <v>0</v>
      </c>
      <c r="C180" s="18">
        <f>IF(C179=0,0,MAX(0,C179*(1+'Debt Payoff'!D9/12)-MIN(C179*(1+'Debt Payoff'!D9/12),IF(COUNTIF(B179:B179,"&gt;0")=0,'Debt Payoff'!E9+'Debt Payoff'!E10+'Debt Payoff'!C2,'Debt Payoff'!E9))))</f>
        <v>0</v>
      </c>
      <c r="D180" s="18">
        <f>IF(D179=0,0,MAX(0,D179*(1+'Debt Payoff'!D5/12)-MIN(D179*(1+'Debt Payoff'!D5/12),IF(COUNTIF(B179:C179,"&gt;0")=0,'Debt Payoff'!E5+'Debt Payoff'!E10+'Debt Payoff'!E9+'Debt Payoff'!C2,'Debt Payoff'!E5))))</f>
        <v>0</v>
      </c>
      <c r="E180" s="18">
        <f>IF(E179=0,0,MAX(0,E179*(1+'Debt Payoff'!D8/12)-MIN(E179*(1+'Debt Payoff'!D8/12),IF(COUNTIF(B179:D179,"&gt;0")=0,'Debt Payoff'!E8+'Debt Payoff'!E10+'Debt Payoff'!E9+'Debt Payoff'!E5+'Debt Payoff'!C2,'Debt Payoff'!E8))))</f>
        <v>0</v>
      </c>
      <c r="F180" s="18">
        <f>IF(F179=0,0,MAX(0,F179*(1+'Debt Payoff'!D4/12)-MIN(F179*(1+'Debt Payoff'!D4/12),IF(COUNTIF(B179:E179,"&gt;0")=0,'Debt Payoff'!E4+'Debt Payoff'!E10+'Debt Payoff'!E9+'Debt Payoff'!E5+'Debt Payoff'!E8+'Debt Payoff'!C2,'Debt Payoff'!E4))))</f>
        <v>0</v>
      </c>
      <c r="G180" s="18">
        <f>IF(G179=0,0,MAX(0,G179*(1+'Debt Payoff'!D11/12)-MIN(G179*(1+'Debt Payoff'!D11/12),IF(COUNTIF(B179:F179,"&gt;0")=0,'Debt Payoff'!E11+'Debt Payoff'!E10+'Debt Payoff'!E9+'Debt Payoff'!E5+'Debt Payoff'!E8+'Debt Payoff'!E4+'Debt Payoff'!C2,'Debt Payoff'!E11))))</f>
        <v>0</v>
      </c>
      <c r="H180" s="18">
        <f>IF(H179=0,0,MAX(0,H179*(1+'Debt Payoff'!D6/12)-MIN(H179*(1+'Debt Payoff'!D6/12),IF(COUNTIF(B179:G179,"&gt;0")=0,'Debt Payoff'!E6+'Debt Payoff'!E10+'Debt Payoff'!E9+'Debt Payoff'!E5+'Debt Payoff'!E8+'Debt Payoff'!E4+'Debt Payoff'!E11+'Debt Payoff'!C2,'Debt Payoff'!E6))))</f>
        <v>0</v>
      </c>
      <c r="I180" s="18">
        <f>IF(I179=0,0,MAX(0,I179*(1+'Debt Payoff'!D7/12)-MIN(I179*(1+'Debt Payoff'!D7/12),IF(COUNTIF(B179:H179,"&gt;0")=0,'Debt Payoff'!E7+'Debt Payoff'!E10+'Debt Payoff'!E9+'Debt Payoff'!E5+'Debt Payoff'!E8+'Debt Payoff'!E4+'Debt Payoff'!E11+'Debt Payoff'!E6+'Debt Payoff'!C2,'Debt Payoff'!E7))))</f>
        <v>0</v>
      </c>
      <c r="J180" s="18">
        <f>IF(B179=0,0,B179*'Debt Payoff'!D10/12)</f>
        <v>0</v>
      </c>
      <c r="K180" s="18">
        <f>IF(C179=0,0,C179*'Debt Payoff'!D9/12)</f>
        <v>0</v>
      </c>
      <c r="L180" s="18">
        <f>IF(D179=0,0,D179*'Debt Payoff'!D5/12)</f>
        <v>0</v>
      </c>
      <c r="M180" s="18">
        <f>IF(E179=0,0,E179*'Debt Payoff'!D8/12)</f>
        <v>0</v>
      </c>
      <c r="N180" s="18">
        <f>IF(F179=0,0,F179*'Debt Payoff'!D4/12)</f>
        <v>0</v>
      </c>
      <c r="O180" s="18">
        <f>IF(G179=0,0,G179*'Debt Payoff'!D11/12)</f>
        <v>0</v>
      </c>
      <c r="P180" s="18">
        <f>IF(H179=0,0,H179*'Debt Payoff'!D6/12)</f>
        <v>0</v>
      </c>
      <c r="Q180" s="18">
        <f>IF(I179=0,0,I179*'Debt Payoff'!D7/12)</f>
        <v>0</v>
      </c>
    </row>
    <row r="181" spans="1:17" x14ac:dyDescent="0.25">
      <c r="A181">
        <v>179</v>
      </c>
      <c r="B181" s="18">
        <f>IF(B180=0,0,MAX(0,B180*(1+'Debt Payoff'!D10/12)-MIN(B180*(1+'Debt Payoff'!D10/12),'Debt Payoff'!E10+'Debt Payoff'!C2)))</f>
        <v>0</v>
      </c>
      <c r="C181" s="18">
        <f>IF(C180=0,0,MAX(0,C180*(1+'Debt Payoff'!D9/12)-MIN(C180*(1+'Debt Payoff'!D9/12),IF(COUNTIF(B180:B180,"&gt;0")=0,'Debt Payoff'!E9+'Debt Payoff'!E10+'Debt Payoff'!C2,'Debt Payoff'!E9))))</f>
        <v>0</v>
      </c>
      <c r="D181" s="18">
        <f>IF(D180=0,0,MAX(0,D180*(1+'Debt Payoff'!D5/12)-MIN(D180*(1+'Debt Payoff'!D5/12),IF(COUNTIF(B180:C180,"&gt;0")=0,'Debt Payoff'!E5+'Debt Payoff'!E10+'Debt Payoff'!E9+'Debt Payoff'!C2,'Debt Payoff'!E5))))</f>
        <v>0</v>
      </c>
      <c r="E181" s="18">
        <f>IF(E180=0,0,MAX(0,E180*(1+'Debt Payoff'!D8/12)-MIN(E180*(1+'Debt Payoff'!D8/12),IF(COUNTIF(B180:D180,"&gt;0")=0,'Debt Payoff'!E8+'Debt Payoff'!E10+'Debt Payoff'!E9+'Debt Payoff'!E5+'Debt Payoff'!C2,'Debt Payoff'!E8))))</f>
        <v>0</v>
      </c>
      <c r="F181" s="18">
        <f>IF(F180=0,0,MAX(0,F180*(1+'Debt Payoff'!D4/12)-MIN(F180*(1+'Debt Payoff'!D4/12),IF(COUNTIF(B180:E180,"&gt;0")=0,'Debt Payoff'!E4+'Debt Payoff'!E10+'Debt Payoff'!E9+'Debt Payoff'!E5+'Debt Payoff'!E8+'Debt Payoff'!C2,'Debt Payoff'!E4))))</f>
        <v>0</v>
      </c>
      <c r="G181" s="18">
        <f>IF(G180=0,0,MAX(0,G180*(1+'Debt Payoff'!D11/12)-MIN(G180*(1+'Debt Payoff'!D11/12),IF(COUNTIF(B180:F180,"&gt;0")=0,'Debt Payoff'!E11+'Debt Payoff'!E10+'Debt Payoff'!E9+'Debt Payoff'!E5+'Debt Payoff'!E8+'Debt Payoff'!E4+'Debt Payoff'!C2,'Debt Payoff'!E11))))</f>
        <v>0</v>
      </c>
      <c r="H181" s="18">
        <f>IF(H180=0,0,MAX(0,H180*(1+'Debt Payoff'!D6/12)-MIN(H180*(1+'Debt Payoff'!D6/12),IF(COUNTIF(B180:G180,"&gt;0")=0,'Debt Payoff'!E6+'Debt Payoff'!E10+'Debt Payoff'!E9+'Debt Payoff'!E5+'Debt Payoff'!E8+'Debt Payoff'!E4+'Debt Payoff'!E11+'Debt Payoff'!C2,'Debt Payoff'!E6))))</f>
        <v>0</v>
      </c>
      <c r="I181" s="18">
        <f>IF(I180=0,0,MAX(0,I180*(1+'Debt Payoff'!D7/12)-MIN(I180*(1+'Debt Payoff'!D7/12),IF(COUNTIF(B180:H180,"&gt;0")=0,'Debt Payoff'!E7+'Debt Payoff'!E10+'Debt Payoff'!E9+'Debt Payoff'!E5+'Debt Payoff'!E8+'Debt Payoff'!E4+'Debt Payoff'!E11+'Debt Payoff'!E6+'Debt Payoff'!C2,'Debt Payoff'!E7))))</f>
        <v>0</v>
      </c>
      <c r="J181" s="18">
        <f>IF(B180=0,0,B180*'Debt Payoff'!D10/12)</f>
        <v>0</v>
      </c>
      <c r="K181" s="18">
        <f>IF(C180=0,0,C180*'Debt Payoff'!D9/12)</f>
        <v>0</v>
      </c>
      <c r="L181" s="18">
        <f>IF(D180=0,0,D180*'Debt Payoff'!D5/12)</f>
        <v>0</v>
      </c>
      <c r="M181" s="18">
        <f>IF(E180=0,0,E180*'Debt Payoff'!D8/12)</f>
        <v>0</v>
      </c>
      <c r="N181" s="18">
        <f>IF(F180=0,0,F180*'Debt Payoff'!D4/12)</f>
        <v>0</v>
      </c>
      <c r="O181" s="18">
        <f>IF(G180=0,0,G180*'Debt Payoff'!D11/12)</f>
        <v>0</v>
      </c>
      <c r="P181" s="18">
        <f>IF(H180=0,0,H180*'Debt Payoff'!D6/12)</f>
        <v>0</v>
      </c>
      <c r="Q181" s="18">
        <f>IF(I180=0,0,I180*'Debt Payoff'!D7/12)</f>
        <v>0</v>
      </c>
    </row>
    <row r="182" spans="1:17" x14ac:dyDescent="0.25">
      <c r="A182">
        <v>180</v>
      </c>
      <c r="B182" s="18">
        <f>IF(B181=0,0,MAX(0,B181*(1+'Debt Payoff'!D10/12)-MIN(B181*(1+'Debt Payoff'!D10/12),'Debt Payoff'!E10+'Debt Payoff'!C2)))</f>
        <v>0</v>
      </c>
      <c r="C182" s="18">
        <f>IF(C181=0,0,MAX(0,C181*(1+'Debt Payoff'!D9/12)-MIN(C181*(1+'Debt Payoff'!D9/12),IF(COUNTIF(B181:B181,"&gt;0")=0,'Debt Payoff'!E9+'Debt Payoff'!E10+'Debt Payoff'!C2,'Debt Payoff'!E9))))</f>
        <v>0</v>
      </c>
      <c r="D182" s="18">
        <f>IF(D181=0,0,MAX(0,D181*(1+'Debt Payoff'!D5/12)-MIN(D181*(1+'Debt Payoff'!D5/12),IF(COUNTIF(B181:C181,"&gt;0")=0,'Debt Payoff'!E5+'Debt Payoff'!E10+'Debt Payoff'!E9+'Debt Payoff'!C2,'Debt Payoff'!E5))))</f>
        <v>0</v>
      </c>
      <c r="E182" s="18">
        <f>IF(E181=0,0,MAX(0,E181*(1+'Debt Payoff'!D8/12)-MIN(E181*(1+'Debt Payoff'!D8/12),IF(COUNTIF(B181:D181,"&gt;0")=0,'Debt Payoff'!E8+'Debt Payoff'!E10+'Debt Payoff'!E9+'Debt Payoff'!E5+'Debt Payoff'!C2,'Debt Payoff'!E8))))</f>
        <v>0</v>
      </c>
      <c r="F182" s="18">
        <f>IF(F181=0,0,MAX(0,F181*(1+'Debt Payoff'!D4/12)-MIN(F181*(1+'Debt Payoff'!D4/12),IF(COUNTIF(B181:E181,"&gt;0")=0,'Debt Payoff'!E4+'Debt Payoff'!E10+'Debt Payoff'!E9+'Debt Payoff'!E5+'Debt Payoff'!E8+'Debt Payoff'!C2,'Debt Payoff'!E4))))</f>
        <v>0</v>
      </c>
      <c r="G182" s="18">
        <f>IF(G181=0,0,MAX(0,G181*(1+'Debt Payoff'!D11/12)-MIN(G181*(1+'Debt Payoff'!D11/12),IF(COUNTIF(B181:F181,"&gt;0")=0,'Debt Payoff'!E11+'Debt Payoff'!E10+'Debt Payoff'!E9+'Debt Payoff'!E5+'Debt Payoff'!E8+'Debt Payoff'!E4+'Debt Payoff'!C2,'Debt Payoff'!E11))))</f>
        <v>0</v>
      </c>
      <c r="H182" s="18">
        <f>IF(H181=0,0,MAX(0,H181*(1+'Debt Payoff'!D6/12)-MIN(H181*(1+'Debt Payoff'!D6/12),IF(COUNTIF(B181:G181,"&gt;0")=0,'Debt Payoff'!E6+'Debt Payoff'!E10+'Debt Payoff'!E9+'Debt Payoff'!E5+'Debt Payoff'!E8+'Debt Payoff'!E4+'Debt Payoff'!E11+'Debt Payoff'!C2,'Debt Payoff'!E6))))</f>
        <v>0</v>
      </c>
      <c r="I182" s="18">
        <f>IF(I181=0,0,MAX(0,I181*(1+'Debt Payoff'!D7/12)-MIN(I181*(1+'Debt Payoff'!D7/12),IF(COUNTIF(B181:H181,"&gt;0")=0,'Debt Payoff'!E7+'Debt Payoff'!E10+'Debt Payoff'!E9+'Debt Payoff'!E5+'Debt Payoff'!E8+'Debt Payoff'!E4+'Debt Payoff'!E11+'Debt Payoff'!E6+'Debt Payoff'!C2,'Debt Payoff'!E7))))</f>
        <v>0</v>
      </c>
      <c r="J182" s="18">
        <f>IF(B181=0,0,B181*'Debt Payoff'!D10/12)</f>
        <v>0</v>
      </c>
      <c r="K182" s="18">
        <f>IF(C181=0,0,C181*'Debt Payoff'!D9/12)</f>
        <v>0</v>
      </c>
      <c r="L182" s="18">
        <f>IF(D181=0,0,D181*'Debt Payoff'!D5/12)</f>
        <v>0</v>
      </c>
      <c r="M182" s="18">
        <f>IF(E181=0,0,E181*'Debt Payoff'!D8/12)</f>
        <v>0</v>
      </c>
      <c r="N182" s="18">
        <f>IF(F181=0,0,F181*'Debt Payoff'!D4/12)</f>
        <v>0</v>
      </c>
      <c r="O182" s="18">
        <f>IF(G181=0,0,G181*'Debt Payoff'!D11/12)</f>
        <v>0</v>
      </c>
      <c r="P182" s="18">
        <f>IF(H181=0,0,H181*'Debt Payoff'!D6/12)</f>
        <v>0</v>
      </c>
      <c r="Q182" s="18">
        <f>IF(I181=0,0,I181*'Debt Payoff'!D7/12)</f>
        <v>0</v>
      </c>
    </row>
    <row r="183" spans="1:17" x14ac:dyDescent="0.25">
      <c r="A183">
        <v>181</v>
      </c>
      <c r="B183" s="18">
        <f>IF(B182=0,0,MAX(0,B182*(1+'Debt Payoff'!D10/12)-MIN(B182*(1+'Debt Payoff'!D10/12),'Debt Payoff'!E10+'Debt Payoff'!C2)))</f>
        <v>0</v>
      </c>
      <c r="C183" s="18">
        <f>IF(C182=0,0,MAX(0,C182*(1+'Debt Payoff'!D9/12)-MIN(C182*(1+'Debt Payoff'!D9/12),IF(COUNTIF(B182:B182,"&gt;0")=0,'Debt Payoff'!E9+'Debt Payoff'!E10+'Debt Payoff'!C2,'Debt Payoff'!E9))))</f>
        <v>0</v>
      </c>
      <c r="D183" s="18">
        <f>IF(D182=0,0,MAX(0,D182*(1+'Debt Payoff'!D5/12)-MIN(D182*(1+'Debt Payoff'!D5/12),IF(COUNTIF(B182:C182,"&gt;0")=0,'Debt Payoff'!E5+'Debt Payoff'!E10+'Debt Payoff'!E9+'Debt Payoff'!C2,'Debt Payoff'!E5))))</f>
        <v>0</v>
      </c>
      <c r="E183" s="18">
        <f>IF(E182=0,0,MAX(0,E182*(1+'Debt Payoff'!D8/12)-MIN(E182*(1+'Debt Payoff'!D8/12),IF(COUNTIF(B182:D182,"&gt;0")=0,'Debt Payoff'!E8+'Debt Payoff'!E10+'Debt Payoff'!E9+'Debt Payoff'!E5+'Debt Payoff'!C2,'Debt Payoff'!E8))))</f>
        <v>0</v>
      </c>
      <c r="F183" s="18">
        <f>IF(F182=0,0,MAX(0,F182*(1+'Debt Payoff'!D4/12)-MIN(F182*(1+'Debt Payoff'!D4/12),IF(COUNTIF(B182:E182,"&gt;0")=0,'Debt Payoff'!E4+'Debt Payoff'!E10+'Debt Payoff'!E9+'Debt Payoff'!E5+'Debt Payoff'!E8+'Debt Payoff'!C2,'Debt Payoff'!E4))))</f>
        <v>0</v>
      </c>
      <c r="G183" s="18">
        <f>IF(G182=0,0,MAX(0,G182*(1+'Debt Payoff'!D11/12)-MIN(G182*(1+'Debt Payoff'!D11/12),IF(COUNTIF(B182:F182,"&gt;0")=0,'Debt Payoff'!E11+'Debt Payoff'!E10+'Debt Payoff'!E9+'Debt Payoff'!E5+'Debt Payoff'!E8+'Debt Payoff'!E4+'Debt Payoff'!C2,'Debt Payoff'!E11))))</f>
        <v>0</v>
      </c>
      <c r="H183" s="18">
        <f>IF(H182=0,0,MAX(0,H182*(1+'Debt Payoff'!D6/12)-MIN(H182*(1+'Debt Payoff'!D6/12),IF(COUNTIF(B182:G182,"&gt;0")=0,'Debt Payoff'!E6+'Debt Payoff'!E10+'Debt Payoff'!E9+'Debt Payoff'!E5+'Debt Payoff'!E8+'Debt Payoff'!E4+'Debt Payoff'!E11+'Debt Payoff'!C2,'Debt Payoff'!E6))))</f>
        <v>0</v>
      </c>
      <c r="I183" s="18">
        <f>IF(I182=0,0,MAX(0,I182*(1+'Debt Payoff'!D7/12)-MIN(I182*(1+'Debt Payoff'!D7/12),IF(COUNTIF(B182:H182,"&gt;0")=0,'Debt Payoff'!E7+'Debt Payoff'!E10+'Debt Payoff'!E9+'Debt Payoff'!E5+'Debt Payoff'!E8+'Debt Payoff'!E4+'Debt Payoff'!E11+'Debt Payoff'!E6+'Debt Payoff'!C2,'Debt Payoff'!E7))))</f>
        <v>0</v>
      </c>
      <c r="J183" s="18">
        <f>IF(B182=0,0,B182*'Debt Payoff'!D10/12)</f>
        <v>0</v>
      </c>
      <c r="K183" s="18">
        <f>IF(C182=0,0,C182*'Debt Payoff'!D9/12)</f>
        <v>0</v>
      </c>
      <c r="L183" s="18">
        <f>IF(D182=0,0,D182*'Debt Payoff'!D5/12)</f>
        <v>0</v>
      </c>
      <c r="M183" s="18">
        <f>IF(E182=0,0,E182*'Debt Payoff'!D8/12)</f>
        <v>0</v>
      </c>
      <c r="N183" s="18">
        <f>IF(F182=0,0,F182*'Debt Payoff'!D4/12)</f>
        <v>0</v>
      </c>
      <c r="O183" s="18">
        <f>IF(G182=0,0,G182*'Debt Payoff'!D11/12)</f>
        <v>0</v>
      </c>
      <c r="P183" s="18">
        <f>IF(H182=0,0,H182*'Debt Payoff'!D6/12)</f>
        <v>0</v>
      </c>
      <c r="Q183" s="18">
        <f>IF(I182=0,0,I182*'Debt Payoff'!D7/12)</f>
        <v>0</v>
      </c>
    </row>
    <row r="184" spans="1:17" x14ac:dyDescent="0.25">
      <c r="A184">
        <v>182</v>
      </c>
      <c r="B184" s="18">
        <f>IF(B183=0,0,MAX(0,B183*(1+'Debt Payoff'!D10/12)-MIN(B183*(1+'Debt Payoff'!D10/12),'Debt Payoff'!E10+'Debt Payoff'!C2)))</f>
        <v>0</v>
      </c>
      <c r="C184" s="18">
        <f>IF(C183=0,0,MAX(0,C183*(1+'Debt Payoff'!D9/12)-MIN(C183*(1+'Debt Payoff'!D9/12),IF(COUNTIF(B183:B183,"&gt;0")=0,'Debt Payoff'!E9+'Debt Payoff'!E10+'Debt Payoff'!C2,'Debt Payoff'!E9))))</f>
        <v>0</v>
      </c>
      <c r="D184" s="18">
        <f>IF(D183=0,0,MAX(0,D183*(1+'Debt Payoff'!D5/12)-MIN(D183*(1+'Debt Payoff'!D5/12),IF(COUNTIF(B183:C183,"&gt;0")=0,'Debt Payoff'!E5+'Debt Payoff'!E10+'Debt Payoff'!E9+'Debt Payoff'!C2,'Debt Payoff'!E5))))</f>
        <v>0</v>
      </c>
      <c r="E184" s="18">
        <f>IF(E183=0,0,MAX(0,E183*(1+'Debt Payoff'!D8/12)-MIN(E183*(1+'Debt Payoff'!D8/12),IF(COUNTIF(B183:D183,"&gt;0")=0,'Debt Payoff'!E8+'Debt Payoff'!E10+'Debt Payoff'!E9+'Debt Payoff'!E5+'Debt Payoff'!C2,'Debt Payoff'!E8))))</f>
        <v>0</v>
      </c>
      <c r="F184" s="18">
        <f>IF(F183=0,0,MAX(0,F183*(1+'Debt Payoff'!D4/12)-MIN(F183*(1+'Debt Payoff'!D4/12),IF(COUNTIF(B183:E183,"&gt;0")=0,'Debt Payoff'!E4+'Debt Payoff'!E10+'Debt Payoff'!E9+'Debt Payoff'!E5+'Debt Payoff'!E8+'Debt Payoff'!C2,'Debt Payoff'!E4))))</f>
        <v>0</v>
      </c>
      <c r="G184" s="18">
        <f>IF(G183=0,0,MAX(0,G183*(1+'Debt Payoff'!D11/12)-MIN(G183*(1+'Debt Payoff'!D11/12),IF(COUNTIF(B183:F183,"&gt;0")=0,'Debt Payoff'!E11+'Debt Payoff'!E10+'Debt Payoff'!E9+'Debt Payoff'!E5+'Debt Payoff'!E8+'Debt Payoff'!E4+'Debt Payoff'!C2,'Debt Payoff'!E11))))</f>
        <v>0</v>
      </c>
      <c r="H184" s="18">
        <f>IF(H183=0,0,MAX(0,H183*(1+'Debt Payoff'!D6/12)-MIN(H183*(1+'Debt Payoff'!D6/12),IF(COUNTIF(B183:G183,"&gt;0")=0,'Debt Payoff'!E6+'Debt Payoff'!E10+'Debt Payoff'!E9+'Debt Payoff'!E5+'Debt Payoff'!E8+'Debt Payoff'!E4+'Debt Payoff'!E11+'Debt Payoff'!C2,'Debt Payoff'!E6))))</f>
        <v>0</v>
      </c>
      <c r="I184" s="18">
        <f>IF(I183=0,0,MAX(0,I183*(1+'Debt Payoff'!D7/12)-MIN(I183*(1+'Debt Payoff'!D7/12),IF(COUNTIF(B183:H183,"&gt;0")=0,'Debt Payoff'!E7+'Debt Payoff'!E10+'Debt Payoff'!E9+'Debt Payoff'!E5+'Debt Payoff'!E8+'Debt Payoff'!E4+'Debt Payoff'!E11+'Debt Payoff'!E6+'Debt Payoff'!C2,'Debt Payoff'!E7))))</f>
        <v>0</v>
      </c>
      <c r="J184" s="18">
        <f>IF(B183=0,0,B183*'Debt Payoff'!D10/12)</f>
        <v>0</v>
      </c>
      <c r="K184" s="18">
        <f>IF(C183=0,0,C183*'Debt Payoff'!D9/12)</f>
        <v>0</v>
      </c>
      <c r="L184" s="18">
        <f>IF(D183=0,0,D183*'Debt Payoff'!D5/12)</f>
        <v>0</v>
      </c>
      <c r="M184" s="18">
        <f>IF(E183=0,0,E183*'Debt Payoff'!D8/12)</f>
        <v>0</v>
      </c>
      <c r="N184" s="18">
        <f>IF(F183=0,0,F183*'Debt Payoff'!D4/12)</f>
        <v>0</v>
      </c>
      <c r="O184" s="18">
        <f>IF(G183=0,0,G183*'Debt Payoff'!D11/12)</f>
        <v>0</v>
      </c>
      <c r="P184" s="18">
        <f>IF(H183=0,0,H183*'Debt Payoff'!D6/12)</f>
        <v>0</v>
      </c>
      <c r="Q184" s="18">
        <f>IF(I183=0,0,I183*'Debt Payoff'!D7/12)</f>
        <v>0</v>
      </c>
    </row>
    <row r="185" spans="1:17" x14ac:dyDescent="0.25">
      <c r="A185">
        <v>183</v>
      </c>
      <c r="B185" s="18">
        <f>IF(B184=0,0,MAX(0,B184*(1+'Debt Payoff'!D10/12)-MIN(B184*(1+'Debt Payoff'!D10/12),'Debt Payoff'!E10+'Debt Payoff'!C2)))</f>
        <v>0</v>
      </c>
      <c r="C185" s="18">
        <f>IF(C184=0,0,MAX(0,C184*(1+'Debt Payoff'!D9/12)-MIN(C184*(1+'Debt Payoff'!D9/12),IF(COUNTIF(B184:B184,"&gt;0")=0,'Debt Payoff'!E9+'Debt Payoff'!E10+'Debt Payoff'!C2,'Debt Payoff'!E9))))</f>
        <v>0</v>
      </c>
      <c r="D185" s="18">
        <f>IF(D184=0,0,MAX(0,D184*(1+'Debt Payoff'!D5/12)-MIN(D184*(1+'Debt Payoff'!D5/12),IF(COUNTIF(B184:C184,"&gt;0")=0,'Debt Payoff'!E5+'Debt Payoff'!E10+'Debt Payoff'!E9+'Debt Payoff'!C2,'Debt Payoff'!E5))))</f>
        <v>0</v>
      </c>
      <c r="E185" s="18">
        <f>IF(E184=0,0,MAX(0,E184*(1+'Debt Payoff'!D8/12)-MIN(E184*(1+'Debt Payoff'!D8/12),IF(COUNTIF(B184:D184,"&gt;0")=0,'Debt Payoff'!E8+'Debt Payoff'!E10+'Debt Payoff'!E9+'Debt Payoff'!E5+'Debt Payoff'!C2,'Debt Payoff'!E8))))</f>
        <v>0</v>
      </c>
      <c r="F185" s="18">
        <f>IF(F184=0,0,MAX(0,F184*(1+'Debt Payoff'!D4/12)-MIN(F184*(1+'Debt Payoff'!D4/12),IF(COUNTIF(B184:E184,"&gt;0")=0,'Debt Payoff'!E4+'Debt Payoff'!E10+'Debt Payoff'!E9+'Debt Payoff'!E5+'Debt Payoff'!E8+'Debt Payoff'!C2,'Debt Payoff'!E4))))</f>
        <v>0</v>
      </c>
      <c r="G185" s="18">
        <f>IF(G184=0,0,MAX(0,G184*(1+'Debt Payoff'!D11/12)-MIN(G184*(1+'Debt Payoff'!D11/12),IF(COUNTIF(B184:F184,"&gt;0")=0,'Debt Payoff'!E11+'Debt Payoff'!E10+'Debt Payoff'!E9+'Debt Payoff'!E5+'Debt Payoff'!E8+'Debt Payoff'!E4+'Debt Payoff'!C2,'Debt Payoff'!E11))))</f>
        <v>0</v>
      </c>
      <c r="H185" s="18">
        <f>IF(H184=0,0,MAX(0,H184*(1+'Debt Payoff'!D6/12)-MIN(H184*(1+'Debt Payoff'!D6/12),IF(COUNTIF(B184:G184,"&gt;0")=0,'Debt Payoff'!E6+'Debt Payoff'!E10+'Debt Payoff'!E9+'Debt Payoff'!E5+'Debt Payoff'!E8+'Debt Payoff'!E4+'Debt Payoff'!E11+'Debt Payoff'!C2,'Debt Payoff'!E6))))</f>
        <v>0</v>
      </c>
      <c r="I185" s="18">
        <f>IF(I184=0,0,MAX(0,I184*(1+'Debt Payoff'!D7/12)-MIN(I184*(1+'Debt Payoff'!D7/12),IF(COUNTIF(B184:H184,"&gt;0")=0,'Debt Payoff'!E7+'Debt Payoff'!E10+'Debt Payoff'!E9+'Debt Payoff'!E5+'Debt Payoff'!E8+'Debt Payoff'!E4+'Debt Payoff'!E11+'Debt Payoff'!E6+'Debt Payoff'!C2,'Debt Payoff'!E7))))</f>
        <v>0</v>
      </c>
      <c r="J185" s="18">
        <f>IF(B184=0,0,B184*'Debt Payoff'!D10/12)</f>
        <v>0</v>
      </c>
      <c r="K185" s="18">
        <f>IF(C184=0,0,C184*'Debt Payoff'!D9/12)</f>
        <v>0</v>
      </c>
      <c r="L185" s="18">
        <f>IF(D184=0,0,D184*'Debt Payoff'!D5/12)</f>
        <v>0</v>
      </c>
      <c r="M185" s="18">
        <f>IF(E184=0,0,E184*'Debt Payoff'!D8/12)</f>
        <v>0</v>
      </c>
      <c r="N185" s="18">
        <f>IF(F184=0,0,F184*'Debt Payoff'!D4/12)</f>
        <v>0</v>
      </c>
      <c r="O185" s="18">
        <f>IF(G184=0,0,G184*'Debt Payoff'!D11/12)</f>
        <v>0</v>
      </c>
      <c r="P185" s="18">
        <f>IF(H184=0,0,H184*'Debt Payoff'!D6/12)</f>
        <v>0</v>
      </c>
      <c r="Q185" s="18">
        <f>IF(I184=0,0,I184*'Debt Payoff'!D7/12)</f>
        <v>0</v>
      </c>
    </row>
    <row r="186" spans="1:17" x14ac:dyDescent="0.25">
      <c r="A186">
        <v>184</v>
      </c>
      <c r="B186" s="18">
        <f>IF(B185=0,0,MAX(0,B185*(1+'Debt Payoff'!D10/12)-MIN(B185*(1+'Debt Payoff'!D10/12),'Debt Payoff'!E10+'Debt Payoff'!C2)))</f>
        <v>0</v>
      </c>
      <c r="C186" s="18">
        <f>IF(C185=0,0,MAX(0,C185*(1+'Debt Payoff'!D9/12)-MIN(C185*(1+'Debt Payoff'!D9/12),IF(COUNTIF(B185:B185,"&gt;0")=0,'Debt Payoff'!E9+'Debt Payoff'!E10+'Debt Payoff'!C2,'Debt Payoff'!E9))))</f>
        <v>0</v>
      </c>
      <c r="D186" s="18">
        <f>IF(D185=0,0,MAX(0,D185*(1+'Debt Payoff'!D5/12)-MIN(D185*(1+'Debt Payoff'!D5/12),IF(COUNTIF(B185:C185,"&gt;0")=0,'Debt Payoff'!E5+'Debt Payoff'!E10+'Debt Payoff'!E9+'Debt Payoff'!C2,'Debt Payoff'!E5))))</f>
        <v>0</v>
      </c>
      <c r="E186" s="18">
        <f>IF(E185=0,0,MAX(0,E185*(1+'Debt Payoff'!D8/12)-MIN(E185*(1+'Debt Payoff'!D8/12),IF(COUNTIF(B185:D185,"&gt;0")=0,'Debt Payoff'!E8+'Debt Payoff'!E10+'Debt Payoff'!E9+'Debt Payoff'!E5+'Debt Payoff'!C2,'Debt Payoff'!E8))))</f>
        <v>0</v>
      </c>
      <c r="F186" s="18">
        <f>IF(F185=0,0,MAX(0,F185*(1+'Debt Payoff'!D4/12)-MIN(F185*(1+'Debt Payoff'!D4/12),IF(COUNTIF(B185:E185,"&gt;0")=0,'Debt Payoff'!E4+'Debt Payoff'!E10+'Debt Payoff'!E9+'Debt Payoff'!E5+'Debt Payoff'!E8+'Debt Payoff'!C2,'Debt Payoff'!E4))))</f>
        <v>0</v>
      </c>
      <c r="G186" s="18">
        <f>IF(G185=0,0,MAX(0,G185*(1+'Debt Payoff'!D11/12)-MIN(G185*(1+'Debt Payoff'!D11/12),IF(COUNTIF(B185:F185,"&gt;0")=0,'Debt Payoff'!E11+'Debt Payoff'!E10+'Debt Payoff'!E9+'Debt Payoff'!E5+'Debt Payoff'!E8+'Debt Payoff'!E4+'Debt Payoff'!C2,'Debt Payoff'!E11))))</f>
        <v>0</v>
      </c>
      <c r="H186" s="18">
        <f>IF(H185=0,0,MAX(0,H185*(1+'Debt Payoff'!D6/12)-MIN(H185*(1+'Debt Payoff'!D6/12),IF(COUNTIF(B185:G185,"&gt;0")=0,'Debt Payoff'!E6+'Debt Payoff'!E10+'Debt Payoff'!E9+'Debt Payoff'!E5+'Debt Payoff'!E8+'Debt Payoff'!E4+'Debt Payoff'!E11+'Debt Payoff'!C2,'Debt Payoff'!E6))))</f>
        <v>0</v>
      </c>
      <c r="I186" s="18">
        <f>IF(I185=0,0,MAX(0,I185*(1+'Debt Payoff'!D7/12)-MIN(I185*(1+'Debt Payoff'!D7/12),IF(COUNTIF(B185:H185,"&gt;0")=0,'Debt Payoff'!E7+'Debt Payoff'!E10+'Debt Payoff'!E9+'Debt Payoff'!E5+'Debt Payoff'!E8+'Debt Payoff'!E4+'Debt Payoff'!E11+'Debt Payoff'!E6+'Debt Payoff'!C2,'Debt Payoff'!E7))))</f>
        <v>0</v>
      </c>
      <c r="J186" s="18">
        <f>IF(B185=0,0,B185*'Debt Payoff'!D10/12)</f>
        <v>0</v>
      </c>
      <c r="K186" s="18">
        <f>IF(C185=0,0,C185*'Debt Payoff'!D9/12)</f>
        <v>0</v>
      </c>
      <c r="L186" s="18">
        <f>IF(D185=0,0,D185*'Debt Payoff'!D5/12)</f>
        <v>0</v>
      </c>
      <c r="M186" s="18">
        <f>IF(E185=0,0,E185*'Debt Payoff'!D8/12)</f>
        <v>0</v>
      </c>
      <c r="N186" s="18">
        <f>IF(F185=0,0,F185*'Debt Payoff'!D4/12)</f>
        <v>0</v>
      </c>
      <c r="O186" s="18">
        <f>IF(G185=0,0,G185*'Debt Payoff'!D11/12)</f>
        <v>0</v>
      </c>
      <c r="P186" s="18">
        <f>IF(H185=0,0,H185*'Debt Payoff'!D6/12)</f>
        <v>0</v>
      </c>
      <c r="Q186" s="18">
        <f>IF(I185=0,0,I185*'Debt Payoff'!D7/12)</f>
        <v>0</v>
      </c>
    </row>
    <row r="187" spans="1:17" x14ac:dyDescent="0.25">
      <c r="A187">
        <v>185</v>
      </c>
      <c r="B187" s="18">
        <f>IF(B186=0,0,MAX(0,B186*(1+'Debt Payoff'!D10/12)-MIN(B186*(1+'Debt Payoff'!D10/12),'Debt Payoff'!E10+'Debt Payoff'!C2)))</f>
        <v>0</v>
      </c>
      <c r="C187" s="18">
        <f>IF(C186=0,0,MAX(0,C186*(1+'Debt Payoff'!D9/12)-MIN(C186*(1+'Debt Payoff'!D9/12),IF(COUNTIF(B186:B186,"&gt;0")=0,'Debt Payoff'!E9+'Debt Payoff'!E10+'Debt Payoff'!C2,'Debt Payoff'!E9))))</f>
        <v>0</v>
      </c>
      <c r="D187" s="18">
        <f>IF(D186=0,0,MAX(0,D186*(1+'Debt Payoff'!D5/12)-MIN(D186*(1+'Debt Payoff'!D5/12),IF(COUNTIF(B186:C186,"&gt;0")=0,'Debt Payoff'!E5+'Debt Payoff'!E10+'Debt Payoff'!E9+'Debt Payoff'!C2,'Debt Payoff'!E5))))</f>
        <v>0</v>
      </c>
      <c r="E187" s="18">
        <f>IF(E186=0,0,MAX(0,E186*(1+'Debt Payoff'!D8/12)-MIN(E186*(1+'Debt Payoff'!D8/12),IF(COUNTIF(B186:D186,"&gt;0")=0,'Debt Payoff'!E8+'Debt Payoff'!E10+'Debt Payoff'!E9+'Debt Payoff'!E5+'Debt Payoff'!C2,'Debt Payoff'!E8))))</f>
        <v>0</v>
      </c>
      <c r="F187" s="18">
        <f>IF(F186=0,0,MAX(0,F186*(1+'Debt Payoff'!D4/12)-MIN(F186*(1+'Debt Payoff'!D4/12),IF(COUNTIF(B186:E186,"&gt;0")=0,'Debt Payoff'!E4+'Debt Payoff'!E10+'Debt Payoff'!E9+'Debt Payoff'!E5+'Debt Payoff'!E8+'Debt Payoff'!C2,'Debt Payoff'!E4))))</f>
        <v>0</v>
      </c>
      <c r="G187" s="18">
        <f>IF(G186=0,0,MAX(0,G186*(1+'Debt Payoff'!D11/12)-MIN(G186*(1+'Debt Payoff'!D11/12),IF(COUNTIF(B186:F186,"&gt;0")=0,'Debt Payoff'!E11+'Debt Payoff'!E10+'Debt Payoff'!E9+'Debt Payoff'!E5+'Debt Payoff'!E8+'Debt Payoff'!E4+'Debt Payoff'!C2,'Debt Payoff'!E11))))</f>
        <v>0</v>
      </c>
      <c r="H187" s="18">
        <f>IF(H186=0,0,MAX(0,H186*(1+'Debt Payoff'!D6/12)-MIN(H186*(1+'Debt Payoff'!D6/12),IF(COUNTIF(B186:G186,"&gt;0")=0,'Debt Payoff'!E6+'Debt Payoff'!E10+'Debt Payoff'!E9+'Debt Payoff'!E5+'Debt Payoff'!E8+'Debt Payoff'!E4+'Debt Payoff'!E11+'Debt Payoff'!C2,'Debt Payoff'!E6))))</f>
        <v>0</v>
      </c>
      <c r="I187" s="18">
        <f>IF(I186=0,0,MAX(0,I186*(1+'Debt Payoff'!D7/12)-MIN(I186*(1+'Debt Payoff'!D7/12),IF(COUNTIF(B186:H186,"&gt;0")=0,'Debt Payoff'!E7+'Debt Payoff'!E10+'Debt Payoff'!E9+'Debt Payoff'!E5+'Debt Payoff'!E8+'Debt Payoff'!E4+'Debt Payoff'!E11+'Debt Payoff'!E6+'Debt Payoff'!C2,'Debt Payoff'!E7))))</f>
        <v>0</v>
      </c>
      <c r="J187" s="18">
        <f>IF(B186=0,0,B186*'Debt Payoff'!D10/12)</f>
        <v>0</v>
      </c>
      <c r="K187" s="18">
        <f>IF(C186=0,0,C186*'Debt Payoff'!D9/12)</f>
        <v>0</v>
      </c>
      <c r="L187" s="18">
        <f>IF(D186=0,0,D186*'Debt Payoff'!D5/12)</f>
        <v>0</v>
      </c>
      <c r="M187" s="18">
        <f>IF(E186=0,0,E186*'Debt Payoff'!D8/12)</f>
        <v>0</v>
      </c>
      <c r="N187" s="18">
        <f>IF(F186=0,0,F186*'Debt Payoff'!D4/12)</f>
        <v>0</v>
      </c>
      <c r="O187" s="18">
        <f>IF(G186=0,0,G186*'Debt Payoff'!D11/12)</f>
        <v>0</v>
      </c>
      <c r="P187" s="18">
        <f>IF(H186=0,0,H186*'Debt Payoff'!D6/12)</f>
        <v>0</v>
      </c>
      <c r="Q187" s="18">
        <f>IF(I186=0,0,I186*'Debt Payoff'!D7/12)</f>
        <v>0</v>
      </c>
    </row>
    <row r="188" spans="1:17" x14ac:dyDescent="0.25">
      <c r="A188">
        <v>186</v>
      </c>
      <c r="B188" s="18">
        <f>IF(B187=0,0,MAX(0,B187*(1+'Debt Payoff'!D10/12)-MIN(B187*(1+'Debt Payoff'!D10/12),'Debt Payoff'!E10+'Debt Payoff'!C2)))</f>
        <v>0</v>
      </c>
      <c r="C188" s="18">
        <f>IF(C187=0,0,MAX(0,C187*(1+'Debt Payoff'!D9/12)-MIN(C187*(1+'Debt Payoff'!D9/12),IF(COUNTIF(B187:B187,"&gt;0")=0,'Debt Payoff'!E9+'Debt Payoff'!E10+'Debt Payoff'!C2,'Debt Payoff'!E9))))</f>
        <v>0</v>
      </c>
      <c r="D188" s="18">
        <f>IF(D187=0,0,MAX(0,D187*(1+'Debt Payoff'!D5/12)-MIN(D187*(1+'Debt Payoff'!D5/12),IF(COUNTIF(B187:C187,"&gt;0")=0,'Debt Payoff'!E5+'Debt Payoff'!E10+'Debt Payoff'!E9+'Debt Payoff'!C2,'Debt Payoff'!E5))))</f>
        <v>0</v>
      </c>
      <c r="E188" s="18">
        <f>IF(E187=0,0,MAX(0,E187*(1+'Debt Payoff'!D8/12)-MIN(E187*(1+'Debt Payoff'!D8/12),IF(COUNTIF(B187:D187,"&gt;0")=0,'Debt Payoff'!E8+'Debt Payoff'!E10+'Debt Payoff'!E9+'Debt Payoff'!E5+'Debt Payoff'!C2,'Debt Payoff'!E8))))</f>
        <v>0</v>
      </c>
      <c r="F188" s="18">
        <f>IF(F187=0,0,MAX(0,F187*(1+'Debt Payoff'!D4/12)-MIN(F187*(1+'Debt Payoff'!D4/12),IF(COUNTIF(B187:E187,"&gt;0")=0,'Debt Payoff'!E4+'Debt Payoff'!E10+'Debt Payoff'!E9+'Debt Payoff'!E5+'Debt Payoff'!E8+'Debt Payoff'!C2,'Debt Payoff'!E4))))</f>
        <v>0</v>
      </c>
      <c r="G188" s="18">
        <f>IF(G187=0,0,MAX(0,G187*(1+'Debt Payoff'!D11/12)-MIN(G187*(1+'Debt Payoff'!D11/12),IF(COUNTIF(B187:F187,"&gt;0")=0,'Debt Payoff'!E11+'Debt Payoff'!E10+'Debt Payoff'!E9+'Debt Payoff'!E5+'Debt Payoff'!E8+'Debt Payoff'!E4+'Debt Payoff'!C2,'Debt Payoff'!E11))))</f>
        <v>0</v>
      </c>
      <c r="H188" s="18">
        <f>IF(H187=0,0,MAX(0,H187*(1+'Debt Payoff'!D6/12)-MIN(H187*(1+'Debt Payoff'!D6/12),IF(COUNTIF(B187:G187,"&gt;0")=0,'Debt Payoff'!E6+'Debt Payoff'!E10+'Debt Payoff'!E9+'Debt Payoff'!E5+'Debt Payoff'!E8+'Debt Payoff'!E4+'Debt Payoff'!E11+'Debt Payoff'!C2,'Debt Payoff'!E6))))</f>
        <v>0</v>
      </c>
      <c r="I188" s="18">
        <f>IF(I187=0,0,MAX(0,I187*(1+'Debt Payoff'!D7/12)-MIN(I187*(1+'Debt Payoff'!D7/12),IF(COUNTIF(B187:H187,"&gt;0")=0,'Debt Payoff'!E7+'Debt Payoff'!E10+'Debt Payoff'!E9+'Debt Payoff'!E5+'Debt Payoff'!E8+'Debt Payoff'!E4+'Debt Payoff'!E11+'Debt Payoff'!E6+'Debt Payoff'!C2,'Debt Payoff'!E7))))</f>
        <v>0</v>
      </c>
      <c r="J188" s="18">
        <f>IF(B187=0,0,B187*'Debt Payoff'!D10/12)</f>
        <v>0</v>
      </c>
      <c r="K188" s="18">
        <f>IF(C187=0,0,C187*'Debt Payoff'!D9/12)</f>
        <v>0</v>
      </c>
      <c r="L188" s="18">
        <f>IF(D187=0,0,D187*'Debt Payoff'!D5/12)</f>
        <v>0</v>
      </c>
      <c r="M188" s="18">
        <f>IF(E187=0,0,E187*'Debt Payoff'!D8/12)</f>
        <v>0</v>
      </c>
      <c r="N188" s="18">
        <f>IF(F187=0,0,F187*'Debt Payoff'!D4/12)</f>
        <v>0</v>
      </c>
      <c r="O188" s="18">
        <f>IF(G187=0,0,G187*'Debt Payoff'!D11/12)</f>
        <v>0</v>
      </c>
      <c r="P188" s="18">
        <f>IF(H187=0,0,H187*'Debt Payoff'!D6/12)</f>
        <v>0</v>
      </c>
      <c r="Q188" s="18">
        <f>IF(I187=0,0,I187*'Debt Payoff'!D7/12)</f>
        <v>0</v>
      </c>
    </row>
    <row r="189" spans="1:17" x14ac:dyDescent="0.25">
      <c r="A189">
        <v>187</v>
      </c>
      <c r="B189" s="18">
        <f>IF(B188=0,0,MAX(0,B188*(1+'Debt Payoff'!D10/12)-MIN(B188*(1+'Debt Payoff'!D10/12),'Debt Payoff'!E10+'Debt Payoff'!C2)))</f>
        <v>0</v>
      </c>
      <c r="C189" s="18">
        <f>IF(C188=0,0,MAX(0,C188*(1+'Debt Payoff'!D9/12)-MIN(C188*(1+'Debt Payoff'!D9/12),IF(COUNTIF(B188:B188,"&gt;0")=0,'Debt Payoff'!E9+'Debt Payoff'!E10+'Debt Payoff'!C2,'Debt Payoff'!E9))))</f>
        <v>0</v>
      </c>
      <c r="D189" s="18">
        <f>IF(D188=0,0,MAX(0,D188*(1+'Debt Payoff'!D5/12)-MIN(D188*(1+'Debt Payoff'!D5/12),IF(COUNTIF(B188:C188,"&gt;0")=0,'Debt Payoff'!E5+'Debt Payoff'!E10+'Debt Payoff'!E9+'Debt Payoff'!C2,'Debt Payoff'!E5))))</f>
        <v>0</v>
      </c>
      <c r="E189" s="18">
        <f>IF(E188=0,0,MAX(0,E188*(1+'Debt Payoff'!D8/12)-MIN(E188*(1+'Debt Payoff'!D8/12),IF(COUNTIF(B188:D188,"&gt;0")=0,'Debt Payoff'!E8+'Debt Payoff'!E10+'Debt Payoff'!E9+'Debt Payoff'!E5+'Debt Payoff'!C2,'Debt Payoff'!E8))))</f>
        <v>0</v>
      </c>
      <c r="F189" s="18">
        <f>IF(F188=0,0,MAX(0,F188*(1+'Debt Payoff'!D4/12)-MIN(F188*(1+'Debt Payoff'!D4/12),IF(COUNTIF(B188:E188,"&gt;0")=0,'Debt Payoff'!E4+'Debt Payoff'!E10+'Debt Payoff'!E9+'Debt Payoff'!E5+'Debt Payoff'!E8+'Debt Payoff'!C2,'Debt Payoff'!E4))))</f>
        <v>0</v>
      </c>
      <c r="G189" s="18">
        <f>IF(G188=0,0,MAX(0,G188*(1+'Debt Payoff'!D11/12)-MIN(G188*(1+'Debt Payoff'!D11/12),IF(COUNTIF(B188:F188,"&gt;0")=0,'Debt Payoff'!E11+'Debt Payoff'!E10+'Debt Payoff'!E9+'Debt Payoff'!E5+'Debt Payoff'!E8+'Debt Payoff'!E4+'Debt Payoff'!C2,'Debt Payoff'!E11))))</f>
        <v>0</v>
      </c>
      <c r="H189" s="18">
        <f>IF(H188=0,0,MAX(0,H188*(1+'Debt Payoff'!D6/12)-MIN(H188*(1+'Debt Payoff'!D6/12),IF(COUNTIF(B188:G188,"&gt;0")=0,'Debt Payoff'!E6+'Debt Payoff'!E10+'Debt Payoff'!E9+'Debt Payoff'!E5+'Debt Payoff'!E8+'Debt Payoff'!E4+'Debt Payoff'!E11+'Debt Payoff'!C2,'Debt Payoff'!E6))))</f>
        <v>0</v>
      </c>
      <c r="I189" s="18">
        <f>IF(I188=0,0,MAX(0,I188*(1+'Debt Payoff'!D7/12)-MIN(I188*(1+'Debt Payoff'!D7/12),IF(COUNTIF(B188:H188,"&gt;0")=0,'Debt Payoff'!E7+'Debt Payoff'!E10+'Debt Payoff'!E9+'Debt Payoff'!E5+'Debt Payoff'!E8+'Debt Payoff'!E4+'Debt Payoff'!E11+'Debt Payoff'!E6+'Debt Payoff'!C2,'Debt Payoff'!E7))))</f>
        <v>0</v>
      </c>
      <c r="J189" s="18">
        <f>IF(B188=0,0,B188*'Debt Payoff'!D10/12)</f>
        <v>0</v>
      </c>
      <c r="K189" s="18">
        <f>IF(C188=0,0,C188*'Debt Payoff'!D9/12)</f>
        <v>0</v>
      </c>
      <c r="L189" s="18">
        <f>IF(D188=0,0,D188*'Debt Payoff'!D5/12)</f>
        <v>0</v>
      </c>
      <c r="M189" s="18">
        <f>IF(E188=0,0,E188*'Debt Payoff'!D8/12)</f>
        <v>0</v>
      </c>
      <c r="N189" s="18">
        <f>IF(F188=0,0,F188*'Debt Payoff'!D4/12)</f>
        <v>0</v>
      </c>
      <c r="O189" s="18">
        <f>IF(G188=0,0,G188*'Debt Payoff'!D11/12)</f>
        <v>0</v>
      </c>
      <c r="P189" s="18">
        <f>IF(H188=0,0,H188*'Debt Payoff'!D6/12)</f>
        <v>0</v>
      </c>
      <c r="Q189" s="18">
        <f>IF(I188=0,0,I188*'Debt Payoff'!D7/12)</f>
        <v>0</v>
      </c>
    </row>
    <row r="190" spans="1:17" x14ac:dyDescent="0.25">
      <c r="A190">
        <v>188</v>
      </c>
      <c r="B190" s="18">
        <f>IF(B189=0,0,MAX(0,B189*(1+'Debt Payoff'!D10/12)-MIN(B189*(1+'Debt Payoff'!D10/12),'Debt Payoff'!E10+'Debt Payoff'!C2)))</f>
        <v>0</v>
      </c>
      <c r="C190" s="18">
        <f>IF(C189=0,0,MAX(0,C189*(1+'Debt Payoff'!D9/12)-MIN(C189*(1+'Debt Payoff'!D9/12),IF(COUNTIF(B189:B189,"&gt;0")=0,'Debt Payoff'!E9+'Debt Payoff'!E10+'Debt Payoff'!C2,'Debt Payoff'!E9))))</f>
        <v>0</v>
      </c>
      <c r="D190" s="18">
        <f>IF(D189=0,0,MAX(0,D189*(1+'Debt Payoff'!D5/12)-MIN(D189*(1+'Debt Payoff'!D5/12),IF(COUNTIF(B189:C189,"&gt;0")=0,'Debt Payoff'!E5+'Debt Payoff'!E10+'Debt Payoff'!E9+'Debt Payoff'!C2,'Debt Payoff'!E5))))</f>
        <v>0</v>
      </c>
      <c r="E190" s="18">
        <f>IF(E189=0,0,MAX(0,E189*(1+'Debt Payoff'!D8/12)-MIN(E189*(1+'Debt Payoff'!D8/12),IF(COUNTIF(B189:D189,"&gt;0")=0,'Debt Payoff'!E8+'Debt Payoff'!E10+'Debt Payoff'!E9+'Debt Payoff'!E5+'Debt Payoff'!C2,'Debt Payoff'!E8))))</f>
        <v>0</v>
      </c>
      <c r="F190" s="18">
        <f>IF(F189=0,0,MAX(0,F189*(1+'Debt Payoff'!D4/12)-MIN(F189*(1+'Debt Payoff'!D4/12),IF(COUNTIF(B189:E189,"&gt;0")=0,'Debt Payoff'!E4+'Debt Payoff'!E10+'Debt Payoff'!E9+'Debt Payoff'!E5+'Debt Payoff'!E8+'Debt Payoff'!C2,'Debt Payoff'!E4))))</f>
        <v>0</v>
      </c>
      <c r="G190" s="18">
        <f>IF(G189=0,0,MAX(0,G189*(1+'Debt Payoff'!D11/12)-MIN(G189*(1+'Debt Payoff'!D11/12),IF(COUNTIF(B189:F189,"&gt;0")=0,'Debt Payoff'!E11+'Debt Payoff'!E10+'Debt Payoff'!E9+'Debt Payoff'!E5+'Debt Payoff'!E8+'Debt Payoff'!E4+'Debt Payoff'!C2,'Debt Payoff'!E11))))</f>
        <v>0</v>
      </c>
      <c r="H190" s="18">
        <f>IF(H189=0,0,MAX(0,H189*(1+'Debt Payoff'!D6/12)-MIN(H189*(1+'Debt Payoff'!D6/12),IF(COUNTIF(B189:G189,"&gt;0")=0,'Debt Payoff'!E6+'Debt Payoff'!E10+'Debt Payoff'!E9+'Debt Payoff'!E5+'Debt Payoff'!E8+'Debt Payoff'!E4+'Debt Payoff'!E11+'Debt Payoff'!C2,'Debt Payoff'!E6))))</f>
        <v>0</v>
      </c>
      <c r="I190" s="18">
        <f>IF(I189=0,0,MAX(0,I189*(1+'Debt Payoff'!D7/12)-MIN(I189*(1+'Debt Payoff'!D7/12),IF(COUNTIF(B189:H189,"&gt;0")=0,'Debt Payoff'!E7+'Debt Payoff'!E10+'Debt Payoff'!E9+'Debt Payoff'!E5+'Debt Payoff'!E8+'Debt Payoff'!E4+'Debt Payoff'!E11+'Debt Payoff'!E6+'Debt Payoff'!C2,'Debt Payoff'!E7))))</f>
        <v>0</v>
      </c>
      <c r="J190" s="18">
        <f>IF(B189=0,0,B189*'Debt Payoff'!D10/12)</f>
        <v>0</v>
      </c>
      <c r="K190" s="18">
        <f>IF(C189=0,0,C189*'Debt Payoff'!D9/12)</f>
        <v>0</v>
      </c>
      <c r="L190" s="18">
        <f>IF(D189=0,0,D189*'Debt Payoff'!D5/12)</f>
        <v>0</v>
      </c>
      <c r="M190" s="18">
        <f>IF(E189=0,0,E189*'Debt Payoff'!D8/12)</f>
        <v>0</v>
      </c>
      <c r="N190" s="18">
        <f>IF(F189=0,0,F189*'Debt Payoff'!D4/12)</f>
        <v>0</v>
      </c>
      <c r="O190" s="18">
        <f>IF(G189=0,0,G189*'Debt Payoff'!D11/12)</f>
        <v>0</v>
      </c>
      <c r="P190" s="18">
        <f>IF(H189=0,0,H189*'Debt Payoff'!D6/12)</f>
        <v>0</v>
      </c>
      <c r="Q190" s="18">
        <f>IF(I189=0,0,I189*'Debt Payoff'!D7/12)</f>
        <v>0</v>
      </c>
    </row>
    <row r="191" spans="1:17" x14ac:dyDescent="0.25">
      <c r="A191">
        <v>189</v>
      </c>
      <c r="B191" s="18">
        <f>IF(B190=0,0,MAX(0,B190*(1+'Debt Payoff'!D10/12)-MIN(B190*(1+'Debt Payoff'!D10/12),'Debt Payoff'!E10+'Debt Payoff'!C2)))</f>
        <v>0</v>
      </c>
      <c r="C191" s="18">
        <f>IF(C190=0,0,MAX(0,C190*(1+'Debt Payoff'!D9/12)-MIN(C190*(1+'Debt Payoff'!D9/12),IF(COUNTIF(B190:B190,"&gt;0")=0,'Debt Payoff'!E9+'Debt Payoff'!E10+'Debt Payoff'!C2,'Debt Payoff'!E9))))</f>
        <v>0</v>
      </c>
      <c r="D191" s="18">
        <f>IF(D190=0,0,MAX(0,D190*(1+'Debt Payoff'!D5/12)-MIN(D190*(1+'Debt Payoff'!D5/12),IF(COUNTIF(B190:C190,"&gt;0")=0,'Debt Payoff'!E5+'Debt Payoff'!E10+'Debt Payoff'!E9+'Debt Payoff'!C2,'Debt Payoff'!E5))))</f>
        <v>0</v>
      </c>
      <c r="E191" s="18">
        <f>IF(E190=0,0,MAX(0,E190*(1+'Debt Payoff'!D8/12)-MIN(E190*(1+'Debt Payoff'!D8/12),IF(COUNTIF(B190:D190,"&gt;0")=0,'Debt Payoff'!E8+'Debt Payoff'!E10+'Debt Payoff'!E9+'Debt Payoff'!E5+'Debt Payoff'!C2,'Debt Payoff'!E8))))</f>
        <v>0</v>
      </c>
      <c r="F191" s="18">
        <f>IF(F190=0,0,MAX(0,F190*(1+'Debt Payoff'!D4/12)-MIN(F190*(1+'Debt Payoff'!D4/12),IF(COUNTIF(B190:E190,"&gt;0")=0,'Debt Payoff'!E4+'Debt Payoff'!E10+'Debt Payoff'!E9+'Debt Payoff'!E5+'Debt Payoff'!E8+'Debt Payoff'!C2,'Debt Payoff'!E4))))</f>
        <v>0</v>
      </c>
      <c r="G191" s="18">
        <f>IF(G190=0,0,MAX(0,G190*(1+'Debt Payoff'!D11/12)-MIN(G190*(1+'Debt Payoff'!D11/12),IF(COUNTIF(B190:F190,"&gt;0")=0,'Debt Payoff'!E11+'Debt Payoff'!E10+'Debt Payoff'!E9+'Debt Payoff'!E5+'Debt Payoff'!E8+'Debt Payoff'!E4+'Debt Payoff'!C2,'Debt Payoff'!E11))))</f>
        <v>0</v>
      </c>
      <c r="H191" s="18">
        <f>IF(H190=0,0,MAX(0,H190*(1+'Debt Payoff'!D6/12)-MIN(H190*(1+'Debt Payoff'!D6/12),IF(COUNTIF(B190:G190,"&gt;0")=0,'Debt Payoff'!E6+'Debt Payoff'!E10+'Debt Payoff'!E9+'Debt Payoff'!E5+'Debt Payoff'!E8+'Debt Payoff'!E4+'Debt Payoff'!E11+'Debt Payoff'!C2,'Debt Payoff'!E6))))</f>
        <v>0</v>
      </c>
      <c r="I191" s="18">
        <f>IF(I190=0,0,MAX(0,I190*(1+'Debt Payoff'!D7/12)-MIN(I190*(1+'Debt Payoff'!D7/12),IF(COUNTIF(B190:H190,"&gt;0")=0,'Debt Payoff'!E7+'Debt Payoff'!E10+'Debt Payoff'!E9+'Debt Payoff'!E5+'Debt Payoff'!E8+'Debt Payoff'!E4+'Debt Payoff'!E11+'Debt Payoff'!E6+'Debt Payoff'!C2,'Debt Payoff'!E7))))</f>
        <v>0</v>
      </c>
      <c r="J191" s="18">
        <f>IF(B190=0,0,B190*'Debt Payoff'!D10/12)</f>
        <v>0</v>
      </c>
      <c r="K191" s="18">
        <f>IF(C190=0,0,C190*'Debt Payoff'!D9/12)</f>
        <v>0</v>
      </c>
      <c r="L191" s="18">
        <f>IF(D190=0,0,D190*'Debt Payoff'!D5/12)</f>
        <v>0</v>
      </c>
      <c r="M191" s="18">
        <f>IF(E190=0,0,E190*'Debt Payoff'!D8/12)</f>
        <v>0</v>
      </c>
      <c r="N191" s="18">
        <f>IF(F190=0,0,F190*'Debt Payoff'!D4/12)</f>
        <v>0</v>
      </c>
      <c r="O191" s="18">
        <f>IF(G190=0,0,G190*'Debt Payoff'!D11/12)</f>
        <v>0</v>
      </c>
      <c r="P191" s="18">
        <f>IF(H190=0,0,H190*'Debt Payoff'!D6/12)</f>
        <v>0</v>
      </c>
      <c r="Q191" s="18">
        <f>IF(I190=0,0,I190*'Debt Payoff'!D7/12)</f>
        <v>0</v>
      </c>
    </row>
    <row r="192" spans="1:17" x14ac:dyDescent="0.25">
      <c r="A192">
        <v>190</v>
      </c>
      <c r="B192" s="18">
        <f>IF(B191=0,0,MAX(0,B191*(1+'Debt Payoff'!D10/12)-MIN(B191*(1+'Debt Payoff'!D10/12),'Debt Payoff'!E10+'Debt Payoff'!C2)))</f>
        <v>0</v>
      </c>
      <c r="C192" s="18">
        <f>IF(C191=0,0,MAX(0,C191*(1+'Debt Payoff'!D9/12)-MIN(C191*(1+'Debt Payoff'!D9/12),IF(COUNTIF(B191:B191,"&gt;0")=0,'Debt Payoff'!E9+'Debt Payoff'!E10+'Debt Payoff'!C2,'Debt Payoff'!E9))))</f>
        <v>0</v>
      </c>
      <c r="D192" s="18">
        <f>IF(D191=0,0,MAX(0,D191*(1+'Debt Payoff'!D5/12)-MIN(D191*(1+'Debt Payoff'!D5/12),IF(COUNTIF(B191:C191,"&gt;0")=0,'Debt Payoff'!E5+'Debt Payoff'!E10+'Debt Payoff'!E9+'Debt Payoff'!C2,'Debt Payoff'!E5))))</f>
        <v>0</v>
      </c>
      <c r="E192" s="18">
        <f>IF(E191=0,0,MAX(0,E191*(1+'Debt Payoff'!D8/12)-MIN(E191*(1+'Debt Payoff'!D8/12),IF(COUNTIF(B191:D191,"&gt;0")=0,'Debt Payoff'!E8+'Debt Payoff'!E10+'Debt Payoff'!E9+'Debt Payoff'!E5+'Debt Payoff'!C2,'Debt Payoff'!E8))))</f>
        <v>0</v>
      </c>
      <c r="F192" s="18">
        <f>IF(F191=0,0,MAX(0,F191*(1+'Debt Payoff'!D4/12)-MIN(F191*(1+'Debt Payoff'!D4/12),IF(COUNTIF(B191:E191,"&gt;0")=0,'Debt Payoff'!E4+'Debt Payoff'!E10+'Debt Payoff'!E9+'Debt Payoff'!E5+'Debt Payoff'!E8+'Debt Payoff'!C2,'Debt Payoff'!E4))))</f>
        <v>0</v>
      </c>
      <c r="G192" s="18">
        <f>IF(G191=0,0,MAX(0,G191*(1+'Debt Payoff'!D11/12)-MIN(G191*(1+'Debt Payoff'!D11/12),IF(COUNTIF(B191:F191,"&gt;0")=0,'Debt Payoff'!E11+'Debt Payoff'!E10+'Debt Payoff'!E9+'Debt Payoff'!E5+'Debt Payoff'!E8+'Debt Payoff'!E4+'Debt Payoff'!C2,'Debt Payoff'!E11))))</f>
        <v>0</v>
      </c>
      <c r="H192" s="18">
        <f>IF(H191=0,0,MAX(0,H191*(1+'Debt Payoff'!D6/12)-MIN(H191*(1+'Debt Payoff'!D6/12),IF(COUNTIF(B191:G191,"&gt;0")=0,'Debt Payoff'!E6+'Debt Payoff'!E10+'Debt Payoff'!E9+'Debt Payoff'!E5+'Debt Payoff'!E8+'Debt Payoff'!E4+'Debt Payoff'!E11+'Debt Payoff'!C2,'Debt Payoff'!E6))))</f>
        <v>0</v>
      </c>
      <c r="I192" s="18">
        <f>IF(I191=0,0,MAX(0,I191*(1+'Debt Payoff'!D7/12)-MIN(I191*(1+'Debt Payoff'!D7/12),IF(COUNTIF(B191:H191,"&gt;0")=0,'Debt Payoff'!E7+'Debt Payoff'!E10+'Debt Payoff'!E9+'Debt Payoff'!E5+'Debt Payoff'!E8+'Debt Payoff'!E4+'Debt Payoff'!E11+'Debt Payoff'!E6+'Debt Payoff'!C2,'Debt Payoff'!E7))))</f>
        <v>0</v>
      </c>
      <c r="J192" s="18">
        <f>IF(B191=0,0,B191*'Debt Payoff'!D10/12)</f>
        <v>0</v>
      </c>
      <c r="K192" s="18">
        <f>IF(C191=0,0,C191*'Debt Payoff'!D9/12)</f>
        <v>0</v>
      </c>
      <c r="L192" s="18">
        <f>IF(D191=0,0,D191*'Debt Payoff'!D5/12)</f>
        <v>0</v>
      </c>
      <c r="M192" s="18">
        <f>IF(E191=0,0,E191*'Debt Payoff'!D8/12)</f>
        <v>0</v>
      </c>
      <c r="N192" s="18">
        <f>IF(F191=0,0,F191*'Debt Payoff'!D4/12)</f>
        <v>0</v>
      </c>
      <c r="O192" s="18">
        <f>IF(G191=0,0,G191*'Debt Payoff'!D11/12)</f>
        <v>0</v>
      </c>
      <c r="P192" s="18">
        <f>IF(H191=0,0,H191*'Debt Payoff'!D6/12)</f>
        <v>0</v>
      </c>
      <c r="Q192" s="18">
        <f>IF(I191=0,0,I191*'Debt Payoff'!D7/12)</f>
        <v>0</v>
      </c>
    </row>
    <row r="193" spans="1:17" x14ac:dyDescent="0.25">
      <c r="A193">
        <v>191</v>
      </c>
      <c r="B193" s="18">
        <f>IF(B192=0,0,MAX(0,B192*(1+'Debt Payoff'!D10/12)-MIN(B192*(1+'Debt Payoff'!D10/12),'Debt Payoff'!E10+'Debt Payoff'!C2)))</f>
        <v>0</v>
      </c>
      <c r="C193" s="18">
        <f>IF(C192=0,0,MAX(0,C192*(1+'Debt Payoff'!D9/12)-MIN(C192*(1+'Debt Payoff'!D9/12),IF(COUNTIF(B192:B192,"&gt;0")=0,'Debt Payoff'!E9+'Debt Payoff'!E10+'Debt Payoff'!C2,'Debt Payoff'!E9))))</f>
        <v>0</v>
      </c>
      <c r="D193" s="18">
        <f>IF(D192=0,0,MAX(0,D192*(1+'Debt Payoff'!D5/12)-MIN(D192*(1+'Debt Payoff'!D5/12),IF(COUNTIF(B192:C192,"&gt;0")=0,'Debt Payoff'!E5+'Debt Payoff'!E10+'Debt Payoff'!E9+'Debt Payoff'!C2,'Debt Payoff'!E5))))</f>
        <v>0</v>
      </c>
      <c r="E193" s="18">
        <f>IF(E192=0,0,MAX(0,E192*(1+'Debt Payoff'!D8/12)-MIN(E192*(1+'Debt Payoff'!D8/12),IF(COUNTIF(B192:D192,"&gt;0")=0,'Debt Payoff'!E8+'Debt Payoff'!E10+'Debt Payoff'!E9+'Debt Payoff'!E5+'Debt Payoff'!C2,'Debt Payoff'!E8))))</f>
        <v>0</v>
      </c>
      <c r="F193" s="18">
        <f>IF(F192=0,0,MAX(0,F192*(1+'Debt Payoff'!D4/12)-MIN(F192*(1+'Debt Payoff'!D4/12),IF(COUNTIF(B192:E192,"&gt;0")=0,'Debt Payoff'!E4+'Debt Payoff'!E10+'Debt Payoff'!E9+'Debt Payoff'!E5+'Debt Payoff'!E8+'Debt Payoff'!C2,'Debt Payoff'!E4))))</f>
        <v>0</v>
      </c>
      <c r="G193" s="18">
        <f>IF(G192=0,0,MAX(0,G192*(1+'Debt Payoff'!D11/12)-MIN(G192*(1+'Debt Payoff'!D11/12),IF(COUNTIF(B192:F192,"&gt;0")=0,'Debt Payoff'!E11+'Debt Payoff'!E10+'Debt Payoff'!E9+'Debt Payoff'!E5+'Debt Payoff'!E8+'Debt Payoff'!E4+'Debt Payoff'!C2,'Debt Payoff'!E11))))</f>
        <v>0</v>
      </c>
      <c r="H193" s="18">
        <f>IF(H192=0,0,MAX(0,H192*(1+'Debt Payoff'!D6/12)-MIN(H192*(1+'Debt Payoff'!D6/12),IF(COUNTIF(B192:G192,"&gt;0")=0,'Debt Payoff'!E6+'Debt Payoff'!E10+'Debt Payoff'!E9+'Debt Payoff'!E5+'Debt Payoff'!E8+'Debt Payoff'!E4+'Debt Payoff'!E11+'Debt Payoff'!C2,'Debt Payoff'!E6))))</f>
        <v>0</v>
      </c>
      <c r="I193" s="18">
        <f>IF(I192=0,0,MAX(0,I192*(1+'Debt Payoff'!D7/12)-MIN(I192*(1+'Debt Payoff'!D7/12),IF(COUNTIF(B192:H192,"&gt;0")=0,'Debt Payoff'!E7+'Debt Payoff'!E10+'Debt Payoff'!E9+'Debt Payoff'!E5+'Debt Payoff'!E8+'Debt Payoff'!E4+'Debt Payoff'!E11+'Debt Payoff'!E6+'Debt Payoff'!C2,'Debt Payoff'!E7))))</f>
        <v>0</v>
      </c>
      <c r="J193" s="18">
        <f>IF(B192=0,0,B192*'Debt Payoff'!D10/12)</f>
        <v>0</v>
      </c>
      <c r="K193" s="18">
        <f>IF(C192=0,0,C192*'Debt Payoff'!D9/12)</f>
        <v>0</v>
      </c>
      <c r="L193" s="18">
        <f>IF(D192=0,0,D192*'Debt Payoff'!D5/12)</f>
        <v>0</v>
      </c>
      <c r="M193" s="18">
        <f>IF(E192=0,0,E192*'Debt Payoff'!D8/12)</f>
        <v>0</v>
      </c>
      <c r="N193" s="18">
        <f>IF(F192=0,0,F192*'Debt Payoff'!D4/12)</f>
        <v>0</v>
      </c>
      <c r="O193" s="18">
        <f>IF(G192=0,0,G192*'Debt Payoff'!D11/12)</f>
        <v>0</v>
      </c>
      <c r="P193" s="18">
        <f>IF(H192=0,0,H192*'Debt Payoff'!D6/12)</f>
        <v>0</v>
      </c>
      <c r="Q193" s="18">
        <f>IF(I192=0,0,I192*'Debt Payoff'!D7/12)</f>
        <v>0</v>
      </c>
    </row>
    <row r="194" spans="1:17" x14ac:dyDescent="0.25">
      <c r="A194">
        <v>192</v>
      </c>
      <c r="B194" s="18">
        <f>IF(B193=0,0,MAX(0,B193*(1+'Debt Payoff'!D10/12)-MIN(B193*(1+'Debt Payoff'!D10/12),'Debt Payoff'!E10+'Debt Payoff'!C2)))</f>
        <v>0</v>
      </c>
      <c r="C194" s="18">
        <f>IF(C193=0,0,MAX(0,C193*(1+'Debt Payoff'!D9/12)-MIN(C193*(1+'Debt Payoff'!D9/12),IF(COUNTIF(B193:B193,"&gt;0")=0,'Debt Payoff'!E9+'Debt Payoff'!E10+'Debt Payoff'!C2,'Debt Payoff'!E9))))</f>
        <v>0</v>
      </c>
      <c r="D194" s="18">
        <f>IF(D193=0,0,MAX(0,D193*(1+'Debt Payoff'!D5/12)-MIN(D193*(1+'Debt Payoff'!D5/12),IF(COUNTIF(B193:C193,"&gt;0")=0,'Debt Payoff'!E5+'Debt Payoff'!E10+'Debt Payoff'!E9+'Debt Payoff'!C2,'Debt Payoff'!E5))))</f>
        <v>0</v>
      </c>
      <c r="E194" s="18">
        <f>IF(E193=0,0,MAX(0,E193*(1+'Debt Payoff'!D8/12)-MIN(E193*(1+'Debt Payoff'!D8/12),IF(COUNTIF(B193:D193,"&gt;0")=0,'Debt Payoff'!E8+'Debt Payoff'!E10+'Debt Payoff'!E9+'Debt Payoff'!E5+'Debt Payoff'!C2,'Debt Payoff'!E8))))</f>
        <v>0</v>
      </c>
      <c r="F194" s="18">
        <f>IF(F193=0,0,MAX(0,F193*(1+'Debt Payoff'!D4/12)-MIN(F193*(1+'Debt Payoff'!D4/12),IF(COUNTIF(B193:E193,"&gt;0")=0,'Debt Payoff'!E4+'Debt Payoff'!E10+'Debt Payoff'!E9+'Debt Payoff'!E5+'Debt Payoff'!E8+'Debt Payoff'!C2,'Debt Payoff'!E4))))</f>
        <v>0</v>
      </c>
      <c r="G194" s="18">
        <f>IF(G193=0,0,MAX(0,G193*(1+'Debt Payoff'!D11/12)-MIN(G193*(1+'Debt Payoff'!D11/12),IF(COUNTIF(B193:F193,"&gt;0")=0,'Debt Payoff'!E11+'Debt Payoff'!E10+'Debt Payoff'!E9+'Debt Payoff'!E5+'Debt Payoff'!E8+'Debt Payoff'!E4+'Debt Payoff'!C2,'Debt Payoff'!E11))))</f>
        <v>0</v>
      </c>
      <c r="H194" s="18">
        <f>IF(H193=0,0,MAX(0,H193*(1+'Debt Payoff'!D6/12)-MIN(H193*(1+'Debt Payoff'!D6/12),IF(COUNTIF(B193:G193,"&gt;0")=0,'Debt Payoff'!E6+'Debt Payoff'!E10+'Debt Payoff'!E9+'Debt Payoff'!E5+'Debt Payoff'!E8+'Debt Payoff'!E4+'Debt Payoff'!E11+'Debt Payoff'!C2,'Debt Payoff'!E6))))</f>
        <v>0</v>
      </c>
      <c r="I194" s="18">
        <f>IF(I193=0,0,MAX(0,I193*(1+'Debt Payoff'!D7/12)-MIN(I193*(1+'Debt Payoff'!D7/12),IF(COUNTIF(B193:H193,"&gt;0")=0,'Debt Payoff'!E7+'Debt Payoff'!E10+'Debt Payoff'!E9+'Debt Payoff'!E5+'Debt Payoff'!E8+'Debt Payoff'!E4+'Debt Payoff'!E11+'Debt Payoff'!E6+'Debt Payoff'!C2,'Debt Payoff'!E7))))</f>
        <v>0</v>
      </c>
      <c r="J194" s="18">
        <f>IF(B193=0,0,B193*'Debt Payoff'!D10/12)</f>
        <v>0</v>
      </c>
      <c r="K194" s="18">
        <f>IF(C193=0,0,C193*'Debt Payoff'!D9/12)</f>
        <v>0</v>
      </c>
      <c r="L194" s="18">
        <f>IF(D193=0,0,D193*'Debt Payoff'!D5/12)</f>
        <v>0</v>
      </c>
      <c r="M194" s="18">
        <f>IF(E193=0,0,E193*'Debt Payoff'!D8/12)</f>
        <v>0</v>
      </c>
      <c r="N194" s="18">
        <f>IF(F193=0,0,F193*'Debt Payoff'!D4/12)</f>
        <v>0</v>
      </c>
      <c r="O194" s="18">
        <f>IF(G193=0,0,G193*'Debt Payoff'!D11/12)</f>
        <v>0</v>
      </c>
      <c r="P194" s="18">
        <f>IF(H193=0,0,H193*'Debt Payoff'!D6/12)</f>
        <v>0</v>
      </c>
      <c r="Q194" s="18">
        <f>IF(I193=0,0,I193*'Debt Payoff'!D7/12)</f>
        <v>0</v>
      </c>
    </row>
    <row r="195" spans="1:17" x14ac:dyDescent="0.25">
      <c r="A195">
        <v>193</v>
      </c>
      <c r="B195" s="18">
        <f>IF(B194=0,0,MAX(0,B194*(1+'Debt Payoff'!D10/12)-MIN(B194*(1+'Debt Payoff'!D10/12),'Debt Payoff'!E10+'Debt Payoff'!C2)))</f>
        <v>0</v>
      </c>
      <c r="C195" s="18">
        <f>IF(C194=0,0,MAX(0,C194*(1+'Debt Payoff'!D9/12)-MIN(C194*(1+'Debt Payoff'!D9/12),IF(COUNTIF(B194:B194,"&gt;0")=0,'Debt Payoff'!E9+'Debt Payoff'!E10+'Debt Payoff'!C2,'Debt Payoff'!E9))))</f>
        <v>0</v>
      </c>
      <c r="D195" s="18">
        <f>IF(D194=0,0,MAX(0,D194*(1+'Debt Payoff'!D5/12)-MIN(D194*(1+'Debt Payoff'!D5/12),IF(COUNTIF(B194:C194,"&gt;0")=0,'Debt Payoff'!E5+'Debt Payoff'!E10+'Debt Payoff'!E9+'Debt Payoff'!C2,'Debt Payoff'!E5))))</f>
        <v>0</v>
      </c>
      <c r="E195" s="18">
        <f>IF(E194=0,0,MAX(0,E194*(1+'Debt Payoff'!D8/12)-MIN(E194*(1+'Debt Payoff'!D8/12),IF(COUNTIF(B194:D194,"&gt;0")=0,'Debt Payoff'!E8+'Debt Payoff'!E10+'Debt Payoff'!E9+'Debt Payoff'!E5+'Debt Payoff'!C2,'Debt Payoff'!E8))))</f>
        <v>0</v>
      </c>
      <c r="F195" s="18">
        <f>IF(F194=0,0,MAX(0,F194*(1+'Debt Payoff'!D4/12)-MIN(F194*(1+'Debt Payoff'!D4/12),IF(COUNTIF(B194:E194,"&gt;0")=0,'Debt Payoff'!E4+'Debt Payoff'!E10+'Debt Payoff'!E9+'Debt Payoff'!E5+'Debt Payoff'!E8+'Debt Payoff'!C2,'Debt Payoff'!E4))))</f>
        <v>0</v>
      </c>
      <c r="G195" s="18">
        <f>IF(G194=0,0,MAX(0,G194*(1+'Debt Payoff'!D11/12)-MIN(G194*(1+'Debt Payoff'!D11/12),IF(COUNTIF(B194:F194,"&gt;0")=0,'Debt Payoff'!E11+'Debt Payoff'!E10+'Debt Payoff'!E9+'Debt Payoff'!E5+'Debt Payoff'!E8+'Debt Payoff'!E4+'Debt Payoff'!C2,'Debt Payoff'!E11))))</f>
        <v>0</v>
      </c>
      <c r="H195" s="18">
        <f>IF(H194=0,0,MAX(0,H194*(1+'Debt Payoff'!D6/12)-MIN(H194*(1+'Debt Payoff'!D6/12),IF(COUNTIF(B194:G194,"&gt;0")=0,'Debt Payoff'!E6+'Debt Payoff'!E10+'Debt Payoff'!E9+'Debt Payoff'!E5+'Debt Payoff'!E8+'Debt Payoff'!E4+'Debt Payoff'!E11+'Debt Payoff'!C2,'Debt Payoff'!E6))))</f>
        <v>0</v>
      </c>
      <c r="I195" s="18">
        <f>IF(I194=0,0,MAX(0,I194*(1+'Debt Payoff'!D7/12)-MIN(I194*(1+'Debt Payoff'!D7/12),IF(COUNTIF(B194:H194,"&gt;0")=0,'Debt Payoff'!E7+'Debt Payoff'!E10+'Debt Payoff'!E9+'Debt Payoff'!E5+'Debt Payoff'!E8+'Debt Payoff'!E4+'Debt Payoff'!E11+'Debt Payoff'!E6+'Debt Payoff'!C2,'Debt Payoff'!E7))))</f>
        <v>0</v>
      </c>
      <c r="J195" s="18">
        <f>IF(B194=0,0,B194*'Debt Payoff'!D10/12)</f>
        <v>0</v>
      </c>
      <c r="K195" s="18">
        <f>IF(C194=0,0,C194*'Debt Payoff'!D9/12)</f>
        <v>0</v>
      </c>
      <c r="L195" s="18">
        <f>IF(D194=0,0,D194*'Debt Payoff'!D5/12)</f>
        <v>0</v>
      </c>
      <c r="M195" s="18">
        <f>IF(E194=0,0,E194*'Debt Payoff'!D8/12)</f>
        <v>0</v>
      </c>
      <c r="N195" s="18">
        <f>IF(F194=0,0,F194*'Debt Payoff'!D4/12)</f>
        <v>0</v>
      </c>
      <c r="O195" s="18">
        <f>IF(G194=0,0,G194*'Debt Payoff'!D11/12)</f>
        <v>0</v>
      </c>
      <c r="P195" s="18">
        <f>IF(H194=0,0,H194*'Debt Payoff'!D6/12)</f>
        <v>0</v>
      </c>
      <c r="Q195" s="18">
        <f>IF(I194=0,0,I194*'Debt Payoff'!D7/12)</f>
        <v>0</v>
      </c>
    </row>
    <row r="196" spans="1:17" x14ac:dyDescent="0.25">
      <c r="A196">
        <v>194</v>
      </c>
      <c r="B196" s="18">
        <f>IF(B195=0,0,MAX(0,B195*(1+'Debt Payoff'!D10/12)-MIN(B195*(1+'Debt Payoff'!D10/12),'Debt Payoff'!E10+'Debt Payoff'!C2)))</f>
        <v>0</v>
      </c>
      <c r="C196" s="18">
        <f>IF(C195=0,0,MAX(0,C195*(1+'Debt Payoff'!D9/12)-MIN(C195*(1+'Debt Payoff'!D9/12),IF(COUNTIF(B195:B195,"&gt;0")=0,'Debt Payoff'!E9+'Debt Payoff'!E10+'Debt Payoff'!C2,'Debt Payoff'!E9))))</f>
        <v>0</v>
      </c>
      <c r="D196" s="18">
        <f>IF(D195=0,0,MAX(0,D195*(1+'Debt Payoff'!D5/12)-MIN(D195*(1+'Debt Payoff'!D5/12),IF(COUNTIF(B195:C195,"&gt;0")=0,'Debt Payoff'!E5+'Debt Payoff'!E10+'Debt Payoff'!E9+'Debt Payoff'!C2,'Debt Payoff'!E5))))</f>
        <v>0</v>
      </c>
      <c r="E196" s="18">
        <f>IF(E195=0,0,MAX(0,E195*(1+'Debt Payoff'!D8/12)-MIN(E195*(1+'Debt Payoff'!D8/12),IF(COUNTIF(B195:D195,"&gt;0")=0,'Debt Payoff'!E8+'Debt Payoff'!E10+'Debt Payoff'!E9+'Debt Payoff'!E5+'Debt Payoff'!C2,'Debt Payoff'!E8))))</f>
        <v>0</v>
      </c>
      <c r="F196" s="18">
        <f>IF(F195=0,0,MAX(0,F195*(1+'Debt Payoff'!D4/12)-MIN(F195*(1+'Debt Payoff'!D4/12),IF(COUNTIF(B195:E195,"&gt;0")=0,'Debt Payoff'!E4+'Debt Payoff'!E10+'Debt Payoff'!E9+'Debt Payoff'!E5+'Debt Payoff'!E8+'Debt Payoff'!C2,'Debt Payoff'!E4))))</f>
        <v>0</v>
      </c>
      <c r="G196" s="18">
        <f>IF(G195=0,0,MAX(0,G195*(1+'Debt Payoff'!D11/12)-MIN(G195*(1+'Debt Payoff'!D11/12),IF(COUNTIF(B195:F195,"&gt;0")=0,'Debt Payoff'!E11+'Debt Payoff'!E10+'Debt Payoff'!E9+'Debt Payoff'!E5+'Debt Payoff'!E8+'Debt Payoff'!E4+'Debt Payoff'!C2,'Debt Payoff'!E11))))</f>
        <v>0</v>
      </c>
      <c r="H196" s="18">
        <f>IF(H195=0,0,MAX(0,H195*(1+'Debt Payoff'!D6/12)-MIN(H195*(1+'Debt Payoff'!D6/12),IF(COUNTIF(B195:G195,"&gt;0")=0,'Debt Payoff'!E6+'Debt Payoff'!E10+'Debt Payoff'!E9+'Debt Payoff'!E5+'Debt Payoff'!E8+'Debt Payoff'!E4+'Debt Payoff'!E11+'Debt Payoff'!C2,'Debt Payoff'!E6))))</f>
        <v>0</v>
      </c>
      <c r="I196" s="18">
        <f>IF(I195=0,0,MAX(0,I195*(1+'Debt Payoff'!D7/12)-MIN(I195*(1+'Debt Payoff'!D7/12),IF(COUNTIF(B195:H195,"&gt;0")=0,'Debt Payoff'!E7+'Debt Payoff'!E10+'Debt Payoff'!E9+'Debt Payoff'!E5+'Debt Payoff'!E8+'Debt Payoff'!E4+'Debt Payoff'!E11+'Debt Payoff'!E6+'Debt Payoff'!C2,'Debt Payoff'!E7))))</f>
        <v>0</v>
      </c>
      <c r="J196" s="18">
        <f>IF(B195=0,0,B195*'Debt Payoff'!D10/12)</f>
        <v>0</v>
      </c>
      <c r="K196" s="18">
        <f>IF(C195=0,0,C195*'Debt Payoff'!D9/12)</f>
        <v>0</v>
      </c>
      <c r="L196" s="18">
        <f>IF(D195=0,0,D195*'Debt Payoff'!D5/12)</f>
        <v>0</v>
      </c>
      <c r="M196" s="18">
        <f>IF(E195=0,0,E195*'Debt Payoff'!D8/12)</f>
        <v>0</v>
      </c>
      <c r="N196" s="18">
        <f>IF(F195=0,0,F195*'Debt Payoff'!D4/12)</f>
        <v>0</v>
      </c>
      <c r="O196" s="18">
        <f>IF(G195=0,0,G195*'Debt Payoff'!D11/12)</f>
        <v>0</v>
      </c>
      <c r="P196" s="18">
        <f>IF(H195=0,0,H195*'Debt Payoff'!D6/12)</f>
        <v>0</v>
      </c>
      <c r="Q196" s="18">
        <f>IF(I195=0,0,I195*'Debt Payoff'!D7/12)</f>
        <v>0</v>
      </c>
    </row>
    <row r="197" spans="1:17" x14ac:dyDescent="0.25">
      <c r="A197">
        <v>195</v>
      </c>
      <c r="B197" s="18">
        <f>IF(B196=0,0,MAX(0,B196*(1+'Debt Payoff'!D10/12)-MIN(B196*(1+'Debt Payoff'!D10/12),'Debt Payoff'!E10+'Debt Payoff'!C2)))</f>
        <v>0</v>
      </c>
      <c r="C197" s="18">
        <f>IF(C196=0,0,MAX(0,C196*(1+'Debt Payoff'!D9/12)-MIN(C196*(1+'Debt Payoff'!D9/12),IF(COUNTIF(B196:B196,"&gt;0")=0,'Debt Payoff'!E9+'Debt Payoff'!E10+'Debt Payoff'!C2,'Debt Payoff'!E9))))</f>
        <v>0</v>
      </c>
      <c r="D197" s="18">
        <f>IF(D196=0,0,MAX(0,D196*(1+'Debt Payoff'!D5/12)-MIN(D196*(1+'Debt Payoff'!D5/12),IF(COUNTIF(B196:C196,"&gt;0")=0,'Debt Payoff'!E5+'Debt Payoff'!E10+'Debt Payoff'!E9+'Debt Payoff'!C2,'Debt Payoff'!E5))))</f>
        <v>0</v>
      </c>
      <c r="E197" s="18">
        <f>IF(E196=0,0,MAX(0,E196*(1+'Debt Payoff'!D8/12)-MIN(E196*(1+'Debt Payoff'!D8/12),IF(COUNTIF(B196:D196,"&gt;0")=0,'Debt Payoff'!E8+'Debt Payoff'!E10+'Debt Payoff'!E9+'Debt Payoff'!E5+'Debt Payoff'!C2,'Debt Payoff'!E8))))</f>
        <v>0</v>
      </c>
      <c r="F197" s="18">
        <f>IF(F196=0,0,MAX(0,F196*(1+'Debt Payoff'!D4/12)-MIN(F196*(1+'Debt Payoff'!D4/12),IF(COUNTIF(B196:E196,"&gt;0")=0,'Debt Payoff'!E4+'Debt Payoff'!E10+'Debt Payoff'!E9+'Debt Payoff'!E5+'Debt Payoff'!E8+'Debt Payoff'!C2,'Debt Payoff'!E4))))</f>
        <v>0</v>
      </c>
      <c r="G197" s="18">
        <f>IF(G196=0,0,MAX(0,G196*(1+'Debt Payoff'!D11/12)-MIN(G196*(1+'Debt Payoff'!D11/12),IF(COUNTIF(B196:F196,"&gt;0")=0,'Debt Payoff'!E11+'Debt Payoff'!E10+'Debt Payoff'!E9+'Debt Payoff'!E5+'Debt Payoff'!E8+'Debt Payoff'!E4+'Debt Payoff'!C2,'Debt Payoff'!E11))))</f>
        <v>0</v>
      </c>
      <c r="H197" s="18">
        <f>IF(H196=0,0,MAX(0,H196*(1+'Debt Payoff'!D6/12)-MIN(H196*(1+'Debt Payoff'!D6/12),IF(COUNTIF(B196:G196,"&gt;0")=0,'Debt Payoff'!E6+'Debt Payoff'!E10+'Debt Payoff'!E9+'Debt Payoff'!E5+'Debt Payoff'!E8+'Debt Payoff'!E4+'Debt Payoff'!E11+'Debt Payoff'!C2,'Debt Payoff'!E6))))</f>
        <v>0</v>
      </c>
      <c r="I197" s="18">
        <f>IF(I196=0,0,MAX(0,I196*(1+'Debt Payoff'!D7/12)-MIN(I196*(1+'Debt Payoff'!D7/12),IF(COUNTIF(B196:H196,"&gt;0")=0,'Debt Payoff'!E7+'Debt Payoff'!E10+'Debt Payoff'!E9+'Debt Payoff'!E5+'Debt Payoff'!E8+'Debt Payoff'!E4+'Debt Payoff'!E11+'Debt Payoff'!E6+'Debt Payoff'!C2,'Debt Payoff'!E7))))</f>
        <v>0</v>
      </c>
      <c r="J197" s="18">
        <f>IF(B196=0,0,B196*'Debt Payoff'!D10/12)</f>
        <v>0</v>
      </c>
      <c r="K197" s="18">
        <f>IF(C196=0,0,C196*'Debt Payoff'!D9/12)</f>
        <v>0</v>
      </c>
      <c r="L197" s="18">
        <f>IF(D196=0,0,D196*'Debt Payoff'!D5/12)</f>
        <v>0</v>
      </c>
      <c r="M197" s="18">
        <f>IF(E196=0,0,E196*'Debt Payoff'!D8/12)</f>
        <v>0</v>
      </c>
      <c r="N197" s="18">
        <f>IF(F196=0,0,F196*'Debt Payoff'!D4/12)</f>
        <v>0</v>
      </c>
      <c r="O197" s="18">
        <f>IF(G196=0,0,G196*'Debt Payoff'!D11/12)</f>
        <v>0</v>
      </c>
      <c r="P197" s="18">
        <f>IF(H196=0,0,H196*'Debt Payoff'!D6/12)</f>
        <v>0</v>
      </c>
      <c r="Q197" s="18">
        <f>IF(I196=0,0,I196*'Debt Payoff'!D7/12)</f>
        <v>0</v>
      </c>
    </row>
    <row r="198" spans="1:17" x14ac:dyDescent="0.25">
      <c r="A198">
        <v>196</v>
      </c>
      <c r="B198" s="18">
        <f>IF(B197=0,0,MAX(0,B197*(1+'Debt Payoff'!D10/12)-MIN(B197*(1+'Debt Payoff'!D10/12),'Debt Payoff'!E10+'Debt Payoff'!C2)))</f>
        <v>0</v>
      </c>
      <c r="C198" s="18">
        <f>IF(C197=0,0,MAX(0,C197*(1+'Debt Payoff'!D9/12)-MIN(C197*(1+'Debt Payoff'!D9/12),IF(COUNTIF(B197:B197,"&gt;0")=0,'Debt Payoff'!E9+'Debt Payoff'!E10+'Debt Payoff'!C2,'Debt Payoff'!E9))))</f>
        <v>0</v>
      </c>
      <c r="D198" s="18">
        <f>IF(D197=0,0,MAX(0,D197*(1+'Debt Payoff'!D5/12)-MIN(D197*(1+'Debt Payoff'!D5/12),IF(COUNTIF(B197:C197,"&gt;0")=0,'Debt Payoff'!E5+'Debt Payoff'!E10+'Debt Payoff'!E9+'Debt Payoff'!C2,'Debt Payoff'!E5))))</f>
        <v>0</v>
      </c>
      <c r="E198" s="18">
        <f>IF(E197=0,0,MAX(0,E197*(1+'Debt Payoff'!D8/12)-MIN(E197*(1+'Debt Payoff'!D8/12),IF(COUNTIF(B197:D197,"&gt;0")=0,'Debt Payoff'!E8+'Debt Payoff'!E10+'Debt Payoff'!E9+'Debt Payoff'!E5+'Debt Payoff'!C2,'Debt Payoff'!E8))))</f>
        <v>0</v>
      </c>
      <c r="F198" s="18">
        <f>IF(F197=0,0,MAX(0,F197*(1+'Debt Payoff'!D4/12)-MIN(F197*(1+'Debt Payoff'!D4/12),IF(COUNTIF(B197:E197,"&gt;0")=0,'Debt Payoff'!E4+'Debt Payoff'!E10+'Debt Payoff'!E9+'Debt Payoff'!E5+'Debt Payoff'!E8+'Debt Payoff'!C2,'Debt Payoff'!E4))))</f>
        <v>0</v>
      </c>
      <c r="G198" s="18">
        <f>IF(G197=0,0,MAX(0,G197*(1+'Debt Payoff'!D11/12)-MIN(G197*(1+'Debt Payoff'!D11/12),IF(COUNTIF(B197:F197,"&gt;0")=0,'Debt Payoff'!E11+'Debt Payoff'!E10+'Debt Payoff'!E9+'Debt Payoff'!E5+'Debt Payoff'!E8+'Debt Payoff'!E4+'Debt Payoff'!C2,'Debt Payoff'!E11))))</f>
        <v>0</v>
      </c>
      <c r="H198" s="18">
        <f>IF(H197=0,0,MAX(0,H197*(1+'Debt Payoff'!D6/12)-MIN(H197*(1+'Debt Payoff'!D6/12),IF(COUNTIF(B197:G197,"&gt;0")=0,'Debt Payoff'!E6+'Debt Payoff'!E10+'Debt Payoff'!E9+'Debt Payoff'!E5+'Debt Payoff'!E8+'Debt Payoff'!E4+'Debt Payoff'!E11+'Debt Payoff'!C2,'Debt Payoff'!E6))))</f>
        <v>0</v>
      </c>
      <c r="I198" s="18">
        <f>IF(I197=0,0,MAX(0,I197*(1+'Debt Payoff'!D7/12)-MIN(I197*(1+'Debt Payoff'!D7/12),IF(COUNTIF(B197:H197,"&gt;0")=0,'Debt Payoff'!E7+'Debt Payoff'!E10+'Debt Payoff'!E9+'Debt Payoff'!E5+'Debt Payoff'!E8+'Debt Payoff'!E4+'Debt Payoff'!E11+'Debt Payoff'!E6+'Debt Payoff'!C2,'Debt Payoff'!E7))))</f>
        <v>0</v>
      </c>
      <c r="J198" s="18">
        <f>IF(B197=0,0,B197*'Debt Payoff'!D10/12)</f>
        <v>0</v>
      </c>
      <c r="K198" s="18">
        <f>IF(C197=0,0,C197*'Debt Payoff'!D9/12)</f>
        <v>0</v>
      </c>
      <c r="L198" s="18">
        <f>IF(D197=0,0,D197*'Debt Payoff'!D5/12)</f>
        <v>0</v>
      </c>
      <c r="M198" s="18">
        <f>IF(E197=0,0,E197*'Debt Payoff'!D8/12)</f>
        <v>0</v>
      </c>
      <c r="N198" s="18">
        <f>IF(F197=0,0,F197*'Debt Payoff'!D4/12)</f>
        <v>0</v>
      </c>
      <c r="O198" s="18">
        <f>IF(G197=0,0,G197*'Debt Payoff'!D11/12)</f>
        <v>0</v>
      </c>
      <c r="P198" s="18">
        <f>IF(H197=0,0,H197*'Debt Payoff'!D6/12)</f>
        <v>0</v>
      </c>
      <c r="Q198" s="18">
        <f>IF(I197=0,0,I197*'Debt Payoff'!D7/12)</f>
        <v>0</v>
      </c>
    </row>
    <row r="199" spans="1:17" x14ac:dyDescent="0.25">
      <c r="A199">
        <v>197</v>
      </c>
      <c r="B199" s="18">
        <f>IF(B198=0,0,MAX(0,B198*(1+'Debt Payoff'!D10/12)-MIN(B198*(1+'Debt Payoff'!D10/12),'Debt Payoff'!E10+'Debt Payoff'!C2)))</f>
        <v>0</v>
      </c>
      <c r="C199" s="18">
        <f>IF(C198=0,0,MAX(0,C198*(1+'Debt Payoff'!D9/12)-MIN(C198*(1+'Debt Payoff'!D9/12),IF(COUNTIF(B198:B198,"&gt;0")=0,'Debt Payoff'!E9+'Debt Payoff'!E10+'Debt Payoff'!C2,'Debt Payoff'!E9))))</f>
        <v>0</v>
      </c>
      <c r="D199" s="18">
        <f>IF(D198=0,0,MAX(0,D198*(1+'Debt Payoff'!D5/12)-MIN(D198*(1+'Debt Payoff'!D5/12),IF(COUNTIF(B198:C198,"&gt;0")=0,'Debt Payoff'!E5+'Debt Payoff'!E10+'Debt Payoff'!E9+'Debt Payoff'!C2,'Debt Payoff'!E5))))</f>
        <v>0</v>
      </c>
      <c r="E199" s="18">
        <f>IF(E198=0,0,MAX(0,E198*(1+'Debt Payoff'!D8/12)-MIN(E198*(1+'Debt Payoff'!D8/12),IF(COUNTIF(B198:D198,"&gt;0")=0,'Debt Payoff'!E8+'Debt Payoff'!E10+'Debt Payoff'!E9+'Debt Payoff'!E5+'Debt Payoff'!C2,'Debt Payoff'!E8))))</f>
        <v>0</v>
      </c>
      <c r="F199" s="18">
        <f>IF(F198=0,0,MAX(0,F198*(1+'Debt Payoff'!D4/12)-MIN(F198*(1+'Debt Payoff'!D4/12),IF(COUNTIF(B198:E198,"&gt;0")=0,'Debt Payoff'!E4+'Debt Payoff'!E10+'Debt Payoff'!E9+'Debt Payoff'!E5+'Debt Payoff'!E8+'Debt Payoff'!C2,'Debt Payoff'!E4))))</f>
        <v>0</v>
      </c>
      <c r="G199" s="18">
        <f>IF(G198=0,0,MAX(0,G198*(1+'Debt Payoff'!D11/12)-MIN(G198*(1+'Debt Payoff'!D11/12),IF(COUNTIF(B198:F198,"&gt;0")=0,'Debt Payoff'!E11+'Debt Payoff'!E10+'Debt Payoff'!E9+'Debt Payoff'!E5+'Debt Payoff'!E8+'Debt Payoff'!E4+'Debt Payoff'!C2,'Debt Payoff'!E11))))</f>
        <v>0</v>
      </c>
      <c r="H199" s="18">
        <f>IF(H198=0,0,MAX(0,H198*(1+'Debt Payoff'!D6/12)-MIN(H198*(1+'Debt Payoff'!D6/12),IF(COUNTIF(B198:G198,"&gt;0")=0,'Debt Payoff'!E6+'Debt Payoff'!E10+'Debt Payoff'!E9+'Debt Payoff'!E5+'Debt Payoff'!E8+'Debt Payoff'!E4+'Debt Payoff'!E11+'Debt Payoff'!C2,'Debt Payoff'!E6))))</f>
        <v>0</v>
      </c>
      <c r="I199" s="18">
        <f>IF(I198=0,0,MAX(0,I198*(1+'Debt Payoff'!D7/12)-MIN(I198*(1+'Debt Payoff'!D7/12),IF(COUNTIF(B198:H198,"&gt;0")=0,'Debt Payoff'!E7+'Debt Payoff'!E10+'Debt Payoff'!E9+'Debt Payoff'!E5+'Debt Payoff'!E8+'Debt Payoff'!E4+'Debt Payoff'!E11+'Debt Payoff'!E6+'Debt Payoff'!C2,'Debt Payoff'!E7))))</f>
        <v>0</v>
      </c>
      <c r="J199" s="18">
        <f>IF(B198=0,0,B198*'Debt Payoff'!D10/12)</f>
        <v>0</v>
      </c>
      <c r="K199" s="18">
        <f>IF(C198=0,0,C198*'Debt Payoff'!D9/12)</f>
        <v>0</v>
      </c>
      <c r="L199" s="18">
        <f>IF(D198=0,0,D198*'Debt Payoff'!D5/12)</f>
        <v>0</v>
      </c>
      <c r="M199" s="18">
        <f>IF(E198=0,0,E198*'Debt Payoff'!D8/12)</f>
        <v>0</v>
      </c>
      <c r="N199" s="18">
        <f>IF(F198=0,0,F198*'Debt Payoff'!D4/12)</f>
        <v>0</v>
      </c>
      <c r="O199" s="18">
        <f>IF(G198=0,0,G198*'Debt Payoff'!D11/12)</f>
        <v>0</v>
      </c>
      <c r="P199" s="18">
        <f>IF(H198=0,0,H198*'Debt Payoff'!D6/12)</f>
        <v>0</v>
      </c>
      <c r="Q199" s="18">
        <f>IF(I198=0,0,I198*'Debt Payoff'!D7/12)</f>
        <v>0</v>
      </c>
    </row>
    <row r="200" spans="1:17" x14ac:dyDescent="0.25">
      <c r="A200">
        <v>198</v>
      </c>
      <c r="B200" s="18">
        <f>IF(B199=0,0,MAX(0,B199*(1+'Debt Payoff'!D10/12)-MIN(B199*(1+'Debt Payoff'!D10/12),'Debt Payoff'!E10+'Debt Payoff'!C2)))</f>
        <v>0</v>
      </c>
      <c r="C200" s="18">
        <f>IF(C199=0,0,MAX(0,C199*(1+'Debt Payoff'!D9/12)-MIN(C199*(1+'Debt Payoff'!D9/12),IF(COUNTIF(B199:B199,"&gt;0")=0,'Debt Payoff'!E9+'Debt Payoff'!E10+'Debt Payoff'!C2,'Debt Payoff'!E9))))</f>
        <v>0</v>
      </c>
      <c r="D200" s="18">
        <f>IF(D199=0,0,MAX(0,D199*(1+'Debt Payoff'!D5/12)-MIN(D199*(1+'Debt Payoff'!D5/12),IF(COUNTIF(B199:C199,"&gt;0")=0,'Debt Payoff'!E5+'Debt Payoff'!E10+'Debt Payoff'!E9+'Debt Payoff'!C2,'Debt Payoff'!E5))))</f>
        <v>0</v>
      </c>
      <c r="E200" s="18">
        <f>IF(E199=0,0,MAX(0,E199*(1+'Debt Payoff'!D8/12)-MIN(E199*(1+'Debt Payoff'!D8/12),IF(COUNTIF(B199:D199,"&gt;0")=0,'Debt Payoff'!E8+'Debt Payoff'!E10+'Debt Payoff'!E9+'Debt Payoff'!E5+'Debt Payoff'!C2,'Debt Payoff'!E8))))</f>
        <v>0</v>
      </c>
      <c r="F200" s="18">
        <f>IF(F199=0,0,MAX(0,F199*(1+'Debt Payoff'!D4/12)-MIN(F199*(1+'Debt Payoff'!D4/12),IF(COUNTIF(B199:E199,"&gt;0")=0,'Debt Payoff'!E4+'Debt Payoff'!E10+'Debt Payoff'!E9+'Debt Payoff'!E5+'Debt Payoff'!E8+'Debt Payoff'!C2,'Debt Payoff'!E4))))</f>
        <v>0</v>
      </c>
      <c r="G200" s="18">
        <f>IF(G199=0,0,MAX(0,G199*(1+'Debt Payoff'!D11/12)-MIN(G199*(1+'Debt Payoff'!D11/12),IF(COUNTIF(B199:F199,"&gt;0")=0,'Debt Payoff'!E11+'Debt Payoff'!E10+'Debt Payoff'!E9+'Debt Payoff'!E5+'Debt Payoff'!E8+'Debt Payoff'!E4+'Debt Payoff'!C2,'Debt Payoff'!E11))))</f>
        <v>0</v>
      </c>
      <c r="H200" s="18">
        <f>IF(H199=0,0,MAX(0,H199*(1+'Debt Payoff'!D6/12)-MIN(H199*(1+'Debt Payoff'!D6/12),IF(COUNTIF(B199:G199,"&gt;0")=0,'Debt Payoff'!E6+'Debt Payoff'!E10+'Debt Payoff'!E9+'Debt Payoff'!E5+'Debt Payoff'!E8+'Debt Payoff'!E4+'Debt Payoff'!E11+'Debt Payoff'!C2,'Debt Payoff'!E6))))</f>
        <v>0</v>
      </c>
      <c r="I200" s="18">
        <f>IF(I199=0,0,MAX(0,I199*(1+'Debt Payoff'!D7/12)-MIN(I199*(1+'Debt Payoff'!D7/12),IF(COUNTIF(B199:H199,"&gt;0")=0,'Debt Payoff'!E7+'Debt Payoff'!E10+'Debt Payoff'!E9+'Debt Payoff'!E5+'Debt Payoff'!E8+'Debt Payoff'!E4+'Debt Payoff'!E11+'Debt Payoff'!E6+'Debt Payoff'!C2,'Debt Payoff'!E7))))</f>
        <v>0</v>
      </c>
      <c r="J200" s="18">
        <f>IF(B199=0,0,B199*'Debt Payoff'!D10/12)</f>
        <v>0</v>
      </c>
      <c r="K200" s="18">
        <f>IF(C199=0,0,C199*'Debt Payoff'!D9/12)</f>
        <v>0</v>
      </c>
      <c r="L200" s="18">
        <f>IF(D199=0,0,D199*'Debt Payoff'!D5/12)</f>
        <v>0</v>
      </c>
      <c r="M200" s="18">
        <f>IF(E199=0,0,E199*'Debt Payoff'!D8/12)</f>
        <v>0</v>
      </c>
      <c r="N200" s="18">
        <f>IF(F199=0,0,F199*'Debt Payoff'!D4/12)</f>
        <v>0</v>
      </c>
      <c r="O200" s="18">
        <f>IF(G199=0,0,G199*'Debt Payoff'!D11/12)</f>
        <v>0</v>
      </c>
      <c r="P200" s="18">
        <f>IF(H199=0,0,H199*'Debt Payoff'!D6/12)</f>
        <v>0</v>
      </c>
      <c r="Q200" s="18">
        <f>IF(I199=0,0,I199*'Debt Payoff'!D7/12)</f>
        <v>0</v>
      </c>
    </row>
    <row r="201" spans="1:17" x14ac:dyDescent="0.25">
      <c r="A201">
        <v>199</v>
      </c>
      <c r="B201" s="18">
        <f>IF(B200=0,0,MAX(0,B200*(1+'Debt Payoff'!D10/12)-MIN(B200*(1+'Debt Payoff'!D10/12),'Debt Payoff'!E10+'Debt Payoff'!C2)))</f>
        <v>0</v>
      </c>
      <c r="C201" s="18">
        <f>IF(C200=0,0,MAX(0,C200*(1+'Debt Payoff'!D9/12)-MIN(C200*(1+'Debt Payoff'!D9/12),IF(COUNTIF(B200:B200,"&gt;0")=0,'Debt Payoff'!E9+'Debt Payoff'!E10+'Debt Payoff'!C2,'Debt Payoff'!E9))))</f>
        <v>0</v>
      </c>
      <c r="D201" s="18">
        <f>IF(D200=0,0,MAX(0,D200*(1+'Debt Payoff'!D5/12)-MIN(D200*(1+'Debt Payoff'!D5/12),IF(COUNTIF(B200:C200,"&gt;0")=0,'Debt Payoff'!E5+'Debt Payoff'!E10+'Debt Payoff'!E9+'Debt Payoff'!C2,'Debt Payoff'!E5))))</f>
        <v>0</v>
      </c>
      <c r="E201" s="18">
        <f>IF(E200=0,0,MAX(0,E200*(1+'Debt Payoff'!D8/12)-MIN(E200*(1+'Debt Payoff'!D8/12),IF(COUNTIF(B200:D200,"&gt;0")=0,'Debt Payoff'!E8+'Debt Payoff'!E10+'Debt Payoff'!E9+'Debt Payoff'!E5+'Debt Payoff'!C2,'Debt Payoff'!E8))))</f>
        <v>0</v>
      </c>
      <c r="F201" s="18">
        <f>IF(F200=0,0,MAX(0,F200*(1+'Debt Payoff'!D4/12)-MIN(F200*(1+'Debt Payoff'!D4/12),IF(COUNTIF(B200:E200,"&gt;0")=0,'Debt Payoff'!E4+'Debt Payoff'!E10+'Debt Payoff'!E9+'Debt Payoff'!E5+'Debt Payoff'!E8+'Debt Payoff'!C2,'Debt Payoff'!E4))))</f>
        <v>0</v>
      </c>
      <c r="G201" s="18">
        <f>IF(G200=0,0,MAX(0,G200*(1+'Debt Payoff'!D11/12)-MIN(G200*(1+'Debt Payoff'!D11/12),IF(COUNTIF(B200:F200,"&gt;0")=0,'Debt Payoff'!E11+'Debt Payoff'!E10+'Debt Payoff'!E9+'Debt Payoff'!E5+'Debt Payoff'!E8+'Debt Payoff'!E4+'Debt Payoff'!C2,'Debt Payoff'!E11))))</f>
        <v>0</v>
      </c>
      <c r="H201" s="18">
        <f>IF(H200=0,0,MAX(0,H200*(1+'Debt Payoff'!D6/12)-MIN(H200*(1+'Debt Payoff'!D6/12),IF(COUNTIF(B200:G200,"&gt;0")=0,'Debt Payoff'!E6+'Debt Payoff'!E10+'Debt Payoff'!E9+'Debt Payoff'!E5+'Debt Payoff'!E8+'Debt Payoff'!E4+'Debt Payoff'!E11+'Debt Payoff'!C2,'Debt Payoff'!E6))))</f>
        <v>0</v>
      </c>
      <c r="I201" s="18">
        <f>IF(I200=0,0,MAX(0,I200*(1+'Debt Payoff'!D7/12)-MIN(I200*(1+'Debt Payoff'!D7/12),IF(COUNTIF(B200:H200,"&gt;0")=0,'Debt Payoff'!E7+'Debt Payoff'!E10+'Debt Payoff'!E9+'Debt Payoff'!E5+'Debt Payoff'!E8+'Debt Payoff'!E4+'Debt Payoff'!E11+'Debt Payoff'!E6+'Debt Payoff'!C2,'Debt Payoff'!E7))))</f>
        <v>0</v>
      </c>
      <c r="J201" s="18">
        <f>IF(B200=0,0,B200*'Debt Payoff'!D10/12)</f>
        <v>0</v>
      </c>
      <c r="K201" s="18">
        <f>IF(C200=0,0,C200*'Debt Payoff'!D9/12)</f>
        <v>0</v>
      </c>
      <c r="L201" s="18">
        <f>IF(D200=0,0,D200*'Debt Payoff'!D5/12)</f>
        <v>0</v>
      </c>
      <c r="M201" s="18">
        <f>IF(E200=0,0,E200*'Debt Payoff'!D8/12)</f>
        <v>0</v>
      </c>
      <c r="N201" s="18">
        <f>IF(F200=0,0,F200*'Debt Payoff'!D4/12)</f>
        <v>0</v>
      </c>
      <c r="O201" s="18">
        <f>IF(G200=0,0,G200*'Debt Payoff'!D11/12)</f>
        <v>0</v>
      </c>
      <c r="P201" s="18">
        <f>IF(H200=0,0,H200*'Debt Payoff'!D6/12)</f>
        <v>0</v>
      </c>
      <c r="Q201" s="18">
        <f>IF(I200=0,0,I200*'Debt Payoff'!D7/12)</f>
        <v>0</v>
      </c>
    </row>
    <row r="202" spans="1:17" x14ac:dyDescent="0.25">
      <c r="A202">
        <v>200</v>
      </c>
      <c r="B202" s="18">
        <f>IF(B201=0,0,MAX(0,B201*(1+'Debt Payoff'!D10/12)-MIN(B201*(1+'Debt Payoff'!D10/12),'Debt Payoff'!E10+'Debt Payoff'!C2)))</f>
        <v>0</v>
      </c>
      <c r="C202" s="18">
        <f>IF(C201=0,0,MAX(0,C201*(1+'Debt Payoff'!D9/12)-MIN(C201*(1+'Debt Payoff'!D9/12),IF(COUNTIF(B201:B201,"&gt;0")=0,'Debt Payoff'!E9+'Debt Payoff'!E10+'Debt Payoff'!C2,'Debt Payoff'!E9))))</f>
        <v>0</v>
      </c>
      <c r="D202" s="18">
        <f>IF(D201=0,0,MAX(0,D201*(1+'Debt Payoff'!D5/12)-MIN(D201*(1+'Debt Payoff'!D5/12),IF(COUNTIF(B201:C201,"&gt;0")=0,'Debt Payoff'!E5+'Debt Payoff'!E10+'Debt Payoff'!E9+'Debt Payoff'!C2,'Debt Payoff'!E5))))</f>
        <v>0</v>
      </c>
      <c r="E202" s="18">
        <f>IF(E201=0,0,MAX(0,E201*(1+'Debt Payoff'!D8/12)-MIN(E201*(1+'Debt Payoff'!D8/12),IF(COUNTIF(B201:D201,"&gt;0")=0,'Debt Payoff'!E8+'Debt Payoff'!E10+'Debt Payoff'!E9+'Debt Payoff'!E5+'Debt Payoff'!C2,'Debt Payoff'!E8))))</f>
        <v>0</v>
      </c>
      <c r="F202" s="18">
        <f>IF(F201=0,0,MAX(0,F201*(1+'Debt Payoff'!D4/12)-MIN(F201*(1+'Debt Payoff'!D4/12),IF(COUNTIF(B201:E201,"&gt;0")=0,'Debt Payoff'!E4+'Debt Payoff'!E10+'Debt Payoff'!E9+'Debt Payoff'!E5+'Debt Payoff'!E8+'Debt Payoff'!C2,'Debt Payoff'!E4))))</f>
        <v>0</v>
      </c>
      <c r="G202" s="18">
        <f>IF(G201=0,0,MAX(0,G201*(1+'Debt Payoff'!D11/12)-MIN(G201*(1+'Debt Payoff'!D11/12),IF(COUNTIF(B201:F201,"&gt;0")=0,'Debt Payoff'!E11+'Debt Payoff'!E10+'Debt Payoff'!E9+'Debt Payoff'!E5+'Debt Payoff'!E8+'Debt Payoff'!E4+'Debt Payoff'!C2,'Debt Payoff'!E11))))</f>
        <v>0</v>
      </c>
      <c r="H202" s="18">
        <f>IF(H201=0,0,MAX(0,H201*(1+'Debt Payoff'!D6/12)-MIN(H201*(1+'Debt Payoff'!D6/12),IF(COUNTIF(B201:G201,"&gt;0")=0,'Debt Payoff'!E6+'Debt Payoff'!E10+'Debt Payoff'!E9+'Debt Payoff'!E5+'Debt Payoff'!E8+'Debt Payoff'!E4+'Debt Payoff'!E11+'Debt Payoff'!C2,'Debt Payoff'!E6))))</f>
        <v>0</v>
      </c>
      <c r="I202" s="18">
        <f>IF(I201=0,0,MAX(0,I201*(1+'Debt Payoff'!D7/12)-MIN(I201*(1+'Debt Payoff'!D7/12),IF(COUNTIF(B201:H201,"&gt;0")=0,'Debt Payoff'!E7+'Debt Payoff'!E10+'Debt Payoff'!E9+'Debt Payoff'!E5+'Debt Payoff'!E8+'Debt Payoff'!E4+'Debt Payoff'!E11+'Debt Payoff'!E6+'Debt Payoff'!C2,'Debt Payoff'!E7))))</f>
        <v>0</v>
      </c>
      <c r="J202" s="18">
        <f>IF(B201=0,0,B201*'Debt Payoff'!D10/12)</f>
        <v>0</v>
      </c>
      <c r="K202" s="18">
        <f>IF(C201=0,0,C201*'Debt Payoff'!D9/12)</f>
        <v>0</v>
      </c>
      <c r="L202" s="18">
        <f>IF(D201=0,0,D201*'Debt Payoff'!D5/12)</f>
        <v>0</v>
      </c>
      <c r="M202" s="18">
        <f>IF(E201=0,0,E201*'Debt Payoff'!D8/12)</f>
        <v>0</v>
      </c>
      <c r="N202" s="18">
        <f>IF(F201=0,0,F201*'Debt Payoff'!D4/12)</f>
        <v>0</v>
      </c>
      <c r="O202" s="18">
        <f>IF(G201=0,0,G201*'Debt Payoff'!D11/12)</f>
        <v>0</v>
      </c>
      <c r="P202" s="18">
        <f>IF(H201=0,0,H201*'Debt Payoff'!D6/12)</f>
        <v>0</v>
      </c>
      <c r="Q202" s="18">
        <f>IF(I201=0,0,I201*'Debt Payoff'!D7/12)</f>
        <v>0</v>
      </c>
    </row>
    <row r="203" spans="1:17" x14ac:dyDescent="0.25">
      <c r="A203">
        <v>201</v>
      </c>
      <c r="B203" s="18">
        <f>IF(B202=0,0,MAX(0,B202*(1+'Debt Payoff'!D10/12)-MIN(B202*(1+'Debt Payoff'!D10/12),'Debt Payoff'!E10+'Debt Payoff'!C2)))</f>
        <v>0</v>
      </c>
      <c r="C203" s="18">
        <f>IF(C202=0,0,MAX(0,C202*(1+'Debt Payoff'!D9/12)-MIN(C202*(1+'Debt Payoff'!D9/12),IF(COUNTIF(B202:B202,"&gt;0")=0,'Debt Payoff'!E9+'Debt Payoff'!E10+'Debt Payoff'!C2,'Debt Payoff'!E9))))</f>
        <v>0</v>
      </c>
      <c r="D203" s="18">
        <f>IF(D202=0,0,MAX(0,D202*(1+'Debt Payoff'!D5/12)-MIN(D202*(1+'Debt Payoff'!D5/12),IF(COUNTIF(B202:C202,"&gt;0")=0,'Debt Payoff'!E5+'Debt Payoff'!E10+'Debt Payoff'!E9+'Debt Payoff'!C2,'Debt Payoff'!E5))))</f>
        <v>0</v>
      </c>
      <c r="E203" s="18">
        <f>IF(E202=0,0,MAX(0,E202*(1+'Debt Payoff'!D8/12)-MIN(E202*(1+'Debt Payoff'!D8/12),IF(COUNTIF(B202:D202,"&gt;0")=0,'Debt Payoff'!E8+'Debt Payoff'!E10+'Debt Payoff'!E9+'Debt Payoff'!E5+'Debt Payoff'!C2,'Debt Payoff'!E8))))</f>
        <v>0</v>
      </c>
      <c r="F203" s="18">
        <f>IF(F202=0,0,MAX(0,F202*(1+'Debt Payoff'!D4/12)-MIN(F202*(1+'Debt Payoff'!D4/12),IF(COUNTIF(B202:E202,"&gt;0")=0,'Debt Payoff'!E4+'Debt Payoff'!E10+'Debt Payoff'!E9+'Debt Payoff'!E5+'Debt Payoff'!E8+'Debt Payoff'!C2,'Debt Payoff'!E4))))</f>
        <v>0</v>
      </c>
      <c r="G203" s="18">
        <f>IF(G202=0,0,MAX(0,G202*(1+'Debt Payoff'!D11/12)-MIN(G202*(1+'Debt Payoff'!D11/12),IF(COUNTIF(B202:F202,"&gt;0")=0,'Debt Payoff'!E11+'Debt Payoff'!E10+'Debt Payoff'!E9+'Debt Payoff'!E5+'Debt Payoff'!E8+'Debt Payoff'!E4+'Debt Payoff'!C2,'Debt Payoff'!E11))))</f>
        <v>0</v>
      </c>
      <c r="H203" s="18">
        <f>IF(H202=0,0,MAX(0,H202*(1+'Debt Payoff'!D6/12)-MIN(H202*(1+'Debt Payoff'!D6/12),IF(COUNTIF(B202:G202,"&gt;0")=0,'Debt Payoff'!E6+'Debt Payoff'!E10+'Debt Payoff'!E9+'Debt Payoff'!E5+'Debt Payoff'!E8+'Debt Payoff'!E4+'Debt Payoff'!E11+'Debt Payoff'!C2,'Debt Payoff'!E6))))</f>
        <v>0</v>
      </c>
      <c r="I203" s="18">
        <f>IF(I202=0,0,MAX(0,I202*(1+'Debt Payoff'!D7/12)-MIN(I202*(1+'Debt Payoff'!D7/12),IF(COUNTIF(B202:H202,"&gt;0")=0,'Debt Payoff'!E7+'Debt Payoff'!E10+'Debt Payoff'!E9+'Debt Payoff'!E5+'Debt Payoff'!E8+'Debt Payoff'!E4+'Debt Payoff'!E11+'Debt Payoff'!E6+'Debt Payoff'!C2,'Debt Payoff'!E7))))</f>
        <v>0</v>
      </c>
      <c r="J203" s="18">
        <f>IF(B202=0,0,B202*'Debt Payoff'!D10/12)</f>
        <v>0</v>
      </c>
      <c r="K203" s="18">
        <f>IF(C202=0,0,C202*'Debt Payoff'!D9/12)</f>
        <v>0</v>
      </c>
      <c r="L203" s="18">
        <f>IF(D202=0,0,D202*'Debt Payoff'!D5/12)</f>
        <v>0</v>
      </c>
      <c r="M203" s="18">
        <f>IF(E202=0,0,E202*'Debt Payoff'!D8/12)</f>
        <v>0</v>
      </c>
      <c r="N203" s="18">
        <f>IF(F202=0,0,F202*'Debt Payoff'!D4/12)</f>
        <v>0</v>
      </c>
      <c r="O203" s="18">
        <f>IF(G202=0,0,G202*'Debt Payoff'!D11/12)</f>
        <v>0</v>
      </c>
      <c r="P203" s="18">
        <f>IF(H202=0,0,H202*'Debt Payoff'!D6/12)</f>
        <v>0</v>
      </c>
      <c r="Q203" s="18">
        <f>IF(I202=0,0,I202*'Debt Payoff'!D7/12)</f>
        <v>0</v>
      </c>
    </row>
    <row r="204" spans="1:17" x14ac:dyDescent="0.25">
      <c r="A204">
        <v>202</v>
      </c>
      <c r="B204" s="18">
        <f>IF(B203=0,0,MAX(0,B203*(1+'Debt Payoff'!D10/12)-MIN(B203*(1+'Debt Payoff'!D10/12),'Debt Payoff'!E10+'Debt Payoff'!C2)))</f>
        <v>0</v>
      </c>
      <c r="C204" s="18">
        <f>IF(C203=0,0,MAX(0,C203*(1+'Debt Payoff'!D9/12)-MIN(C203*(1+'Debt Payoff'!D9/12),IF(COUNTIF(B203:B203,"&gt;0")=0,'Debt Payoff'!E9+'Debt Payoff'!E10+'Debt Payoff'!C2,'Debt Payoff'!E9))))</f>
        <v>0</v>
      </c>
      <c r="D204" s="18">
        <f>IF(D203=0,0,MAX(0,D203*(1+'Debt Payoff'!D5/12)-MIN(D203*(1+'Debt Payoff'!D5/12),IF(COUNTIF(B203:C203,"&gt;0")=0,'Debt Payoff'!E5+'Debt Payoff'!E10+'Debt Payoff'!E9+'Debt Payoff'!C2,'Debt Payoff'!E5))))</f>
        <v>0</v>
      </c>
      <c r="E204" s="18">
        <f>IF(E203=0,0,MAX(0,E203*(1+'Debt Payoff'!D8/12)-MIN(E203*(1+'Debt Payoff'!D8/12),IF(COUNTIF(B203:D203,"&gt;0")=0,'Debt Payoff'!E8+'Debt Payoff'!E10+'Debt Payoff'!E9+'Debt Payoff'!E5+'Debt Payoff'!C2,'Debt Payoff'!E8))))</f>
        <v>0</v>
      </c>
      <c r="F204" s="18">
        <f>IF(F203=0,0,MAX(0,F203*(1+'Debt Payoff'!D4/12)-MIN(F203*(1+'Debt Payoff'!D4/12),IF(COUNTIF(B203:E203,"&gt;0")=0,'Debt Payoff'!E4+'Debt Payoff'!E10+'Debt Payoff'!E9+'Debt Payoff'!E5+'Debt Payoff'!E8+'Debt Payoff'!C2,'Debt Payoff'!E4))))</f>
        <v>0</v>
      </c>
      <c r="G204" s="18">
        <f>IF(G203=0,0,MAX(0,G203*(1+'Debt Payoff'!D11/12)-MIN(G203*(1+'Debt Payoff'!D11/12),IF(COUNTIF(B203:F203,"&gt;0")=0,'Debt Payoff'!E11+'Debt Payoff'!E10+'Debt Payoff'!E9+'Debt Payoff'!E5+'Debt Payoff'!E8+'Debt Payoff'!E4+'Debt Payoff'!C2,'Debt Payoff'!E11))))</f>
        <v>0</v>
      </c>
      <c r="H204" s="18">
        <f>IF(H203=0,0,MAX(0,H203*(1+'Debt Payoff'!D6/12)-MIN(H203*(1+'Debt Payoff'!D6/12),IF(COUNTIF(B203:G203,"&gt;0")=0,'Debt Payoff'!E6+'Debt Payoff'!E10+'Debt Payoff'!E9+'Debt Payoff'!E5+'Debt Payoff'!E8+'Debt Payoff'!E4+'Debt Payoff'!E11+'Debt Payoff'!C2,'Debt Payoff'!E6))))</f>
        <v>0</v>
      </c>
      <c r="I204" s="18">
        <f>IF(I203=0,0,MAX(0,I203*(1+'Debt Payoff'!D7/12)-MIN(I203*(1+'Debt Payoff'!D7/12),IF(COUNTIF(B203:H203,"&gt;0")=0,'Debt Payoff'!E7+'Debt Payoff'!E10+'Debt Payoff'!E9+'Debt Payoff'!E5+'Debt Payoff'!E8+'Debt Payoff'!E4+'Debt Payoff'!E11+'Debt Payoff'!E6+'Debt Payoff'!C2,'Debt Payoff'!E7))))</f>
        <v>0</v>
      </c>
      <c r="J204" s="18">
        <f>IF(B203=0,0,B203*'Debt Payoff'!D10/12)</f>
        <v>0</v>
      </c>
      <c r="K204" s="18">
        <f>IF(C203=0,0,C203*'Debt Payoff'!D9/12)</f>
        <v>0</v>
      </c>
      <c r="L204" s="18">
        <f>IF(D203=0,0,D203*'Debt Payoff'!D5/12)</f>
        <v>0</v>
      </c>
      <c r="M204" s="18">
        <f>IF(E203=0,0,E203*'Debt Payoff'!D8/12)</f>
        <v>0</v>
      </c>
      <c r="N204" s="18">
        <f>IF(F203=0,0,F203*'Debt Payoff'!D4/12)</f>
        <v>0</v>
      </c>
      <c r="O204" s="18">
        <f>IF(G203=0,0,G203*'Debt Payoff'!D11/12)</f>
        <v>0</v>
      </c>
      <c r="P204" s="18">
        <f>IF(H203=0,0,H203*'Debt Payoff'!D6/12)</f>
        <v>0</v>
      </c>
      <c r="Q204" s="18">
        <f>IF(I203=0,0,I203*'Debt Payoff'!D7/12)</f>
        <v>0</v>
      </c>
    </row>
    <row r="205" spans="1:17" x14ac:dyDescent="0.25">
      <c r="A205">
        <v>203</v>
      </c>
      <c r="B205" s="18">
        <f>IF(B204=0,0,MAX(0,B204*(1+'Debt Payoff'!D10/12)-MIN(B204*(1+'Debt Payoff'!D10/12),'Debt Payoff'!E10+'Debt Payoff'!C2)))</f>
        <v>0</v>
      </c>
      <c r="C205" s="18">
        <f>IF(C204=0,0,MAX(0,C204*(1+'Debt Payoff'!D9/12)-MIN(C204*(1+'Debt Payoff'!D9/12),IF(COUNTIF(B204:B204,"&gt;0")=0,'Debt Payoff'!E9+'Debt Payoff'!E10+'Debt Payoff'!C2,'Debt Payoff'!E9))))</f>
        <v>0</v>
      </c>
      <c r="D205" s="18">
        <f>IF(D204=0,0,MAX(0,D204*(1+'Debt Payoff'!D5/12)-MIN(D204*(1+'Debt Payoff'!D5/12),IF(COUNTIF(B204:C204,"&gt;0")=0,'Debt Payoff'!E5+'Debt Payoff'!E10+'Debt Payoff'!E9+'Debt Payoff'!C2,'Debt Payoff'!E5))))</f>
        <v>0</v>
      </c>
      <c r="E205" s="18">
        <f>IF(E204=0,0,MAX(0,E204*(1+'Debt Payoff'!D8/12)-MIN(E204*(1+'Debt Payoff'!D8/12),IF(COUNTIF(B204:D204,"&gt;0")=0,'Debt Payoff'!E8+'Debt Payoff'!E10+'Debt Payoff'!E9+'Debt Payoff'!E5+'Debt Payoff'!C2,'Debt Payoff'!E8))))</f>
        <v>0</v>
      </c>
      <c r="F205" s="18">
        <f>IF(F204=0,0,MAX(0,F204*(1+'Debt Payoff'!D4/12)-MIN(F204*(1+'Debt Payoff'!D4/12),IF(COUNTIF(B204:E204,"&gt;0")=0,'Debt Payoff'!E4+'Debt Payoff'!E10+'Debt Payoff'!E9+'Debt Payoff'!E5+'Debt Payoff'!E8+'Debt Payoff'!C2,'Debt Payoff'!E4))))</f>
        <v>0</v>
      </c>
      <c r="G205" s="18">
        <f>IF(G204=0,0,MAX(0,G204*(1+'Debt Payoff'!D11/12)-MIN(G204*(1+'Debt Payoff'!D11/12),IF(COUNTIF(B204:F204,"&gt;0")=0,'Debt Payoff'!E11+'Debt Payoff'!E10+'Debt Payoff'!E9+'Debt Payoff'!E5+'Debt Payoff'!E8+'Debt Payoff'!E4+'Debt Payoff'!C2,'Debt Payoff'!E11))))</f>
        <v>0</v>
      </c>
      <c r="H205" s="18">
        <f>IF(H204=0,0,MAX(0,H204*(1+'Debt Payoff'!D6/12)-MIN(H204*(1+'Debt Payoff'!D6/12),IF(COUNTIF(B204:G204,"&gt;0")=0,'Debt Payoff'!E6+'Debt Payoff'!E10+'Debt Payoff'!E9+'Debt Payoff'!E5+'Debt Payoff'!E8+'Debt Payoff'!E4+'Debt Payoff'!E11+'Debt Payoff'!C2,'Debt Payoff'!E6))))</f>
        <v>0</v>
      </c>
      <c r="I205" s="18">
        <f>IF(I204=0,0,MAX(0,I204*(1+'Debt Payoff'!D7/12)-MIN(I204*(1+'Debt Payoff'!D7/12),IF(COUNTIF(B204:H204,"&gt;0")=0,'Debt Payoff'!E7+'Debt Payoff'!E10+'Debt Payoff'!E9+'Debt Payoff'!E5+'Debt Payoff'!E8+'Debt Payoff'!E4+'Debt Payoff'!E11+'Debt Payoff'!E6+'Debt Payoff'!C2,'Debt Payoff'!E7))))</f>
        <v>0</v>
      </c>
      <c r="J205" s="18">
        <f>IF(B204=0,0,B204*'Debt Payoff'!D10/12)</f>
        <v>0</v>
      </c>
      <c r="K205" s="18">
        <f>IF(C204=0,0,C204*'Debt Payoff'!D9/12)</f>
        <v>0</v>
      </c>
      <c r="L205" s="18">
        <f>IF(D204=0,0,D204*'Debt Payoff'!D5/12)</f>
        <v>0</v>
      </c>
      <c r="M205" s="18">
        <f>IF(E204=0,0,E204*'Debt Payoff'!D8/12)</f>
        <v>0</v>
      </c>
      <c r="N205" s="18">
        <f>IF(F204=0,0,F204*'Debt Payoff'!D4/12)</f>
        <v>0</v>
      </c>
      <c r="O205" s="18">
        <f>IF(G204=0,0,G204*'Debt Payoff'!D11/12)</f>
        <v>0</v>
      </c>
      <c r="P205" s="18">
        <f>IF(H204=0,0,H204*'Debt Payoff'!D6/12)</f>
        <v>0</v>
      </c>
      <c r="Q205" s="18">
        <f>IF(I204=0,0,I204*'Debt Payoff'!D7/12)</f>
        <v>0</v>
      </c>
    </row>
    <row r="206" spans="1:17" x14ac:dyDescent="0.25">
      <c r="A206">
        <v>204</v>
      </c>
      <c r="B206" s="18">
        <f>IF(B205=0,0,MAX(0,B205*(1+'Debt Payoff'!D10/12)-MIN(B205*(1+'Debt Payoff'!D10/12),'Debt Payoff'!E10+'Debt Payoff'!C2)))</f>
        <v>0</v>
      </c>
      <c r="C206" s="18">
        <f>IF(C205=0,0,MAX(0,C205*(1+'Debt Payoff'!D9/12)-MIN(C205*(1+'Debt Payoff'!D9/12),IF(COUNTIF(B205:B205,"&gt;0")=0,'Debt Payoff'!E9+'Debt Payoff'!E10+'Debt Payoff'!C2,'Debt Payoff'!E9))))</f>
        <v>0</v>
      </c>
      <c r="D206" s="18">
        <f>IF(D205=0,0,MAX(0,D205*(1+'Debt Payoff'!D5/12)-MIN(D205*(1+'Debt Payoff'!D5/12),IF(COUNTIF(B205:C205,"&gt;0")=0,'Debt Payoff'!E5+'Debt Payoff'!E10+'Debt Payoff'!E9+'Debt Payoff'!C2,'Debt Payoff'!E5))))</f>
        <v>0</v>
      </c>
      <c r="E206" s="18">
        <f>IF(E205=0,0,MAX(0,E205*(1+'Debt Payoff'!D8/12)-MIN(E205*(1+'Debt Payoff'!D8/12),IF(COUNTIF(B205:D205,"&gt;0")=0,'Debt Payoff'!E8+'Debt Payoff'!E10+'Debt Payoff'!E9+'Debt Payoff'!E5+'Debt Payoff'!C2,'Debt Payoff'!E8))))</f>
        <v>0</v>
      </c>
      <c r="F206" s="18">
        <f>IF(F205=0,0,MAX(0,F205*(1+'Debt Payoff'!D4/12)-MIN(F205*(1+'Debt Payoff'!D4/12),IF(COUNTIF(B205:E205,"&gt;0")=0,'Debt Payoff'!E4+'Debt Payoff'!E10+'Debt Payoff'!E9+'Debt Payoff'!E5+'Debt Payoff'!E8+'Debt Payoff'!C2,'Debt Payoff'!E4))))</f>
        <v>0</v>
      </c>
      <c r="G206" s="18">
        <f>IF(G205=0,0,MAX(0,G205*(1+'Debt Payoff'!D11/12)-MIN(G205*(1+'Debt Payoff'!D11/12),IF(COUNTIF(B205:F205,"&gt;0")=0,'Debt Payoff'!E11+'Debt Payoff'!E10+'Debt Payoff'!E9+'Debt Payoff'!E5+'Debt Payoff'!E8+'Debt Payoff'!E4+'Debt Payoff'!C2,'Debt Payoff'!E11))))</f>
        <v>0</v>
      </c>
      <c r="H206" s="18">
        <f>IF(H205=0,0,MAX(0,H205*(1+'Debt Payoff'!D6/12)-MIN(H205*(1+'Debt Payoff'!D6/12),IF(COUNTIF(B205:G205,"&gt;0")=0,'Debt Payoff'!E6+'Debt Payoff'!E10+'Debt Payoff'!E9+'Debt Payoff'!E5+'Debt Payoff'!E8+'Debt Payoff'!E4+'Debt Payoff'!E11+'Debt Payoff'!C2,'Debt Payoff'!E6))))</f>
        <v>0</v>
      </c>
      <c r="I206" s="18">
        <f>IF(I205=0,0,MAX(0,I205*(1+'Debt Payoff'!D7/12)-MIN(I205*(1+'Debt Payoff'!D7/12),IF(COUNTIF(B205:H205,"&gt;0")=0,'Debt Payoff'!E7+'Debt Payoff'!E10+'Debt Payoff'!E9+'Debt Payoff'!E5+'Debt Payoff'!E8+'Debt Payoff'!E4+'Debt Payoff'!E11+'Debt Payoff'!E6+'Debt Payoff'!C2,'Debt Payoff'!E7))))</f>
        <v>0</v>
      </c>
      <c r="J206" s="18">
        <f>IF(B205=0,0,B205*'Debt Payoff'!D10/12)</f>
        <v>0</v>
      </c>
      <c r="K206" s="18">
        <f>IF(C205=0,0,C205*'Debt Payoff'!D9/12)</f>
        <v>0</v>
      </c>
      <c r="L206" s="18">
        <f>IF(D205=0,0,D205*'Debt Payoff'!D5/12)</f>
        <v>0</v>
      </c>
      <c r="M206" s="18">
        <f>IF(E205=0,0,E205*'Debt Payoff'!D8/12)</f>
        <v>0</v>
      </c>
      <c r="N206" s="18">
        <f>IF(F205=0,0,F205*'Debt Payoff'!D4/12)</f>
        <v>0</v>
      </c>
      <c r="O206" s="18">
        <f>IF(G205=0,0,G205*'Debt Payoff'!D11/12)</f>
        <v>0</v>
      </c>
      <c r="P206" s="18">
        <f>IF(H205=0,0,H205*'Debt Payoff'!D6/12)</f>
        <v>0</v>
      </c>
      <c r="Q206" s="18">
        <f>IF(I205=0,0,I205*'Debt Payoff'!D7/12)</f>
        <v>0</v>
      </c>
    </row>
    <row r="207" spans="1:17" x14ac:dyDescent="0.25">
      <c r="A207">
        <v>205</v>
      </c>
      <c r="B207" s="18">
        <f>IF(B206=0,0,MAX(0,B206*(1+'Debt Payoff'!D10/12)-MIN(B206*(1+'Debt Payoff'!D10/12),'Debt Payoff'!E10+'Debt Payoff'!C2)))</f>
        <v>0</v>
      </c>
      <c r="C207" s="18">
        <f>IF(C206=0,0,MAX(0,C206*(1+'Debt Payoff'!D9/12)-MIN(C206*(1+'Debt Payoff'!D9/12),IF(COUNTIF(B206:B206,"&gt;0")=0,'Debt Payoff'!E9+'Debt Payoff'!E10+'Debt Payoff'!C2,'Debt Payoff'!E9))))</f>
        <v>0</v>
      </c>
      <c r="D207" s="18">
        <f>IF(D206=0,0,MAX(0,D206*(1+'Debt Payoff'!D5/12)-MIN(D206*(1+'Debt Payoff'!D5/12),IF(COUNTIF(B206:C206,"&gt;0")=0,'Debt Payoff'!E5+'Debt Payoff'!E10+'Debt Payoff'!E9+'Debt Payoff'!C2,'Debt Payoff'!E5))))</f>
        <v>0</v>
      </c>
      <c r="E207" s="18">
        <f>IF(E206=0,0,MAX(0,E206*(1+'Debt Payoff'!D8/12)-MIN(E206*(1+'Debt Payoff'!D8/12),IF(COUNTIF(B206:D206,"&gt;0")=0,'Debt Payoff'!E8+'Debt Payoff'!E10+'Debt Payoff'!E9+'Debt Payoff'!E5+'Debt Payoff'!C2,'Debt Payoff'!E8))))</f>
        <v>0</v>
      </c>
      <c r="F207" s="18">
        <f>IF(F206=0,0,MAX(0,F206*(1+'Debt Payoff'!D4/12)-MIN(F206*(1+'Debt Payoff'!D4/12),IF(COUNTIF(B206:E206,"&gt;0")=0,'Debt Payoff'!E4+'Debt Payoff'!E10+'Debt Payoff'!E9+'Debt Payoff'!E5+'Debt Payoff'!E8+'Debt Payoff'!C2,'Debt Payoff'!E4))))</f>
        <v>0</v>
      </c>
      <c r="G207" s="18">
        <f>IF(G206=0,0,MAX(0,G206*(1+'Debt Payoff'!D11/12)-MIN(G206*(1+'Debt Payoff'!D11/12),IF(COUNTIF(B206:F206,"&gt;0")=0,'Debt Payoff'!E11+'Debt Payoff'!E10+'Debt Payoff'!E9+'Debt Payoff'!E5+'Debt Payoff'!E8+'Debt Payoff'!E4+'Debt Payoff'!C2,'Debt Payoff'!E11))))</f>
        <v>0</v>
      </c>
      <c r="H207" s="18">
        <f>IF(H206=0,0,MAX(0,H206*(1+'Debt Payoff'!D6/12)-MIN(H206*(1+'Debt Payoff'!D6/12),IF(COUNTIF(B206:G206,"&gt;0")=0,'Debt Payoff'!E6+'Debt Payoff'!E10+'Debt Payoff'!E9+'Debt Payoff'!E5+'Debt Payoff'!E8+'Debt Payoff'!E4+'Debt Payoff'!E11+'Debt Payoff'!C2,'Debt Payoff'!E6))))</f>
        <v>0</v>
      </c>
      <c r="I207" s="18">
        <f>IF(I206=0,0,MAX(0,I206*(1+'Debt Payoff'!D7/12)-MIN(I206*(1+'Debt Payoff'!D7/12),IF(COUNTIF(B206:H206,"&gt;0")=0,'Debt Payoff'!E7+'Debt Payoff'!E10+'Debt Payoff'!E9+'Debt Payoff'!E5+'Debt Payoff'!E8+'Debt Payoff'!E4+'Debt Payoff'!E11+'Debt Payoff'!E6+'Debt Payoff'!C2,'Debt Payoff'!E7))))</f>
        <v>0</v>
      </c>
      <c r="J207" s="18">
        <f>IF(B206=0,0,B206*'Debt Payoff'!D10/12)</f>
        <v>0</v>
      </c>
      <c r="K207" s="18">
        <f>IF(C206=0,0,C206*'Debt Payoff'!D9/12)</f>
        <v>0</v>
      </c>
      <c r="L207" s="18">
        <f>IF(D206=0,0,D206*'Debt Payoff'!D5/12)</f>
        <v>0</v>
      </c>
      <c r="M207" s="18">
        <f>IF(E206=0,0,E206*'Debt Payoff'!D8/12)</f>
        <v>0</v>
      </c>
      <c r="N207" s="18">
        <f>IF(F206=0,0,F206*'Debt Payoff'!D4/12)</f>
        <v>0</v>
      </c>
      <c r="O207" s="18">
        <f>IF(G206=0,0,G206*'Debt Payoff'!D11/12)</f>
        <v>0</v>
      </c>
      <c r="P207" s="18">
        <f>IF(H206=0,0,H206*'Debt Payoff'!D6/12)</f>
        <v>0</v>
      </c>
      <c r="Q207" s="18">
        <f>IF(I206=0,0,I206*'Debt Payoff'!D7/12)</f>
        <v>0</v>
      </c>
    </row>
    <row r="208" spans="1:17" x14ac:dyDescent="0.25">
      <c r="A208">
        <v>206</v>
      </c>
      <c r="B208" s="18">
        <f>IF(B207=0,0,MAX(0,B207*(1+'Debt Payoff'!D10/12)-MIN(B207*(1+'Debt Payoff'!D10/12),'Debt Payoff'!E10+'Debt Payoff'!C2)))</f>
        <v>0</v>
      </c>
      <c r="C208" s="18">
        <f>IF(C207=0,0,MAX(0,C207*(1+'Debt Payoff'!D9/12)-MIN(C207*(1+'Debt Payoff'!D9/12),IF(COUNTIF(B207:B207,"&gt;0")=0,'Debt Payoff'!E9+'Debt Payoff'!E10+'Debt Payoff'!C2,'Debt Payoff'!E9))))</f>
        <v>0</v>
      </c>
      <c r="D208" s="18">
        <f>IF(D207=0,0,MAX(0,D207*(1+'Debt Payoff'!D5/12)-MIN(D207*(1+'Debt Payoff'!D5/12),IF(COUNTIF(B207:C207,"&gt;0")=0,'Debt Payoff'!E5+'Debt Payoff'!E10+'Debt Payoff'!E9+'Debt Payoff'!C2,'Debt Payoff'!E5))))</f>
        <v>0</v>
      </c>
      <c r="E208" s="18">
        <f>IF(E207=0,0,MAX(0,E207*(1+'Debt Payoff'!D8/12)-MIN(E207*(1+'Debt Payoff'!D8/12),IF(COUNTIF(B207:D207,"&gt;0")=0,'Debt Payoff'!E8+'Debt Payoff'!E10+'Debt Payoff'!E9+'Debt Payoff'!E5+'Debt Payoff'!C2,'Debt Payoff'!E8))))</f>
        <v>0</v>
      </c>
      <c r="F208" s="18">
        <f>IF(F207=0,0,MAX(0,F207*(1+'Debt Payoff'!D4/12)-MIN(F207*(1+'Debt Payoff'!D4/12),IF(COUNTIF(B207:E207,"&gt;0")=0,'Debt Payoff'!E4+'Debt Payoff'!E10+'Debt Payoff'!E9+'Debt Payoff'!E5+'Debt Payoff'!E8+'Debt Payoff'!C2,'Debt Payoff'!E4))))</f>
        <v>0</v>
      </c>
      <c r="G208" s="18">
        <f>IF(G207=0,0,MAX(0,G207*(1+'Debt Payoff'!D11/12)-MIN(G207*(1+'Debt Payoff'!D11/12),IF(COUNTIF(B207:F207,"&gt;0")=0,'Debt Payoff'!E11+'Debt Payoff'!E10+'Debt Payoff'!E9+'Debt Payoff'!E5+'Debt Payoff'!E8+'Debt Payoff'!E4+'Debt Payoff'!C2,'Debt Payoff'!E11))))</f>
        <v>0</v>
      </c>
      <c r="H208" s="18">
        <f>IF(H207=0,0,MAX(0,H207*(1+'Debt Payoff'!D6/12)-MIN(H207*(1+'Debt Payoff'!D6/12),IF(COUNTIF(B207:G207,"&gt;0")=0,'Debt Payoff'!E6+'Debt Payoff'!E10+'Debt Payoff'!E9+'Debt Payoff'!E5+'Debt Payoff'!E8+'Debt Payoff'!E4+'Debt Payoff'!E11+'Debt Payoff'!C2,'Debt Payoff'!E6))))</f>
        <v>0</v>
      </c>
      <c r="I208" s="18">
        <f>IF(I207=0,0,MAX(0,I207*(1+'Debt Payoff'!D7/12)-MIN(I207*(1+'Debt Payoff'!D7/12),IF(COUNTIF(B207:H207,"&gt;0")=0,'Debt Payoff'!E7+'Debt Payoff'!E10+'Debt Payoff'!E9+'Debt Payoff'!E5+'Debt Payoff'!E8+'Debt Payoff'!E4+'Debt Payoff'!E11+'Debt Payoff'!E6+'Debt Payoff'!C2,'Debt Payoff'!E7))))</f>
        <v>0</v>
      </c>
      <c r="J208" s="18">
        <f>IF(B207=0,0,B207*'Debt Payoff'!D10/12)</f>
        <v>0</v>
      </c>
      <c r="K208" s="18">
        <f>IF(C207=0,0,C207*'Debt Payoff'!D9/12)</f>
        <v>0</v>
      </c>
      <c r="L208" s="18">
        <f>IF(D207=0,0,D207*'Debt Payoff'!D5/12)</f>
        <v>0</v>
      </c>
      <c r="M208" s="18">
        <f>IF(E207=0,0,E207*'Debt Payoff'!D8/12)</f>
        <v>0</v>
      </c>
      <c r="N208" s="18">
        <f>IF(F207=0,0,F207*'Debt Payoff'!D4/12)</f>
        <v>0</v>
      </c>
      <c r="O208" s="18">
        <f>IF(G207=0,0,G207*'Debt Payoff'!D11/12)</f>
        <v>0</v>
      </c>
      <c r="P208" s="18">
        <f>IF(H207=0,0,H207*'Debt Payoff'!D6/12)</f>
        <v>0</v>
      </c>
      <c r="Q208" s="18">
        <f>IF(I207=0,0,I207*'Debt Payoff'!D7/12)</f>
        <v>0</v>
      </c>
    </row>
    <row r="209" spans="1:17" x14ac:dyDescent="0.25">
      <c r="A209">
        <v>207</v>
      </c>
      <c r="B209" s="18">
        <f>IF(B208=0,0,MAX(0,B208*(1+'Debt Payoff'!D10/12)-MIN(B208*(1+'Debt Payoff'!D10/12),'Debt Payoff'!E10+'Debt Payoff'!C2)))</f>
        <v>0</v>
      </c>
      <c r="C209" s="18">
        <f>IF(C208=0,0,MAX(0,C208*(1+'Debt Payoff'!D9/12)-MIN(C208*(1+'Debt Payoff'!D9/12),IF(COUNTIF(B208:B208,"&gt;0")=0,'Debt Payoff'!E9+'Debt Payoff'!E10+'Debt Payoff'!C2,'Debt Payoff'!E9))))</f>
        <v>0</v>
      </c>
      <c r="D209" s="18">
        <f>IF(D208=0,0,MAX(0,D208*(1+'Debt Payoff'!D5/12)-MIN(D208*(1+'Debt Payoff'!D5/12),IF(COUNTIF(B208:C208,"&gt;0")=0,'Debt Payoff'!E5+'Debt Payoff'!E10+'Debt Payoff'!E9+'Debt Payoff'!C2,'Debt Payoff'!E5))))</f>
        <v>0</v>
      </c>
      <c r="E209" s="18">
        <f>IF(E208=0,0,MAX(0,E208*(1+'Debt Payoff'!D8/12)-MIN(E208*(1+'Debt Payoff'!D8/12),IF(COUNTIF(B208:D208,"&gt;0")=0,'Debt Payoff'!E8+'Debt Payoff'!E10+'Debt Payoff'!E9+'Debt Payoff'!E5+'Debt Payoff'!C2,'Debt Payoff'!E8))))</f>
        <v>0</v>
      </c>
      <c r="F209" s="18">
        <f>IF(F208=0,0,MAX(0,F208*(1+'Debt Payoff'!D4/12)-MIN(F208*(1+'Debt Payoff'!D4/12),IF(COUNTIF(B208:E208,"&gt;0")=0,'Debt Payoff'!E4+'Debt Payoff'!E10+'Debt Payoff'!E9+'Debt Payoff'!E5+'Debt Payoff'!E8+'Debt Payoff'!C2,'Debt Payoff'!E4))))</f>
        <v>0</v>
      </c>
      <c r="G209" s="18">
        <f>IF(G208=0,0,MAX(0,G208*(1+'Debt Payoff'!D11/12)-MIN(G208*(1+'Debt Payoff'!D11/12),IF(COUNTIF(B208:F208,"&gt;0")=0,'Debt Payoff'!E11+'Debt Payoff'!E10+'Debt Payoff'!E9+'Debt Payoff'!E5+'Debt Payoff'!E8+'Debt Payoff'!E4+'Debt Payoff'!C2,'Debt Payoff'!E11))))</f>
        <v>0</v>
      </c>
      <c r="H209" s="18">
        <f>IF(H208=0,0,MAX(0,H208*(1+'Debt Payoff'!D6/12)-MIN(H208*(1+'Debt Payoff'!D6/12),IF(COUNTIF(B208:G208,"&gt;0")=0,'Debt Payoff'!E6+'Debt Payoff'!E10+'Debt Payoff'!E9+'Debt Payoff'!E5+'Debt Payoff'!E8+'Debt Payoff'!E4+'Debt Payoff'!E11+'Debt Payoff'!C2,'Debt Payoff'!E6))))</f>
        <v>0</v>
      </c>
      <c r="I209" s="18">
        <f>IF(I208=0,0,MAX(0,I208*(1+'Debt Payoff'!D7/12)-MIN(I208*(1+'Debt Payoff'!D7/12),IF(COUNTIF(B208:H208,"&gt;0")=0,'Debt Payoff'!E7+'Debt Payoff'!E10+'Debt Payoff'!E9+'Debt Payoff'!E5+'Debt Payoff'!E8+'Debt Payoff'!E4+'Debt Payoff'!E11+'Debt Payoff'!E6+'Debt Payoff'!C2,'Debt Payoff'!E7))))</f>
        <v>0</v>
      </c>
      <c r="J209" s="18">
        <f>IF(B208=0,0,B208*'Debt Payoff'!D10/12)</f>
        <v>0</v>
      </c>
      <c r="K209" s="18">
        <f>IF(C208=0,0,C208*'Debt Payoff'!D9/12)</f>
        <v>0</v>
      </c>
      <c r="L209" s="18">
        <f>IF(D208=0,0,D208*'Debt Payoff'!D5/12)</f>
        <v>0</v>
      </c>
      <c r="M209" s="18">
        <f>IF(E208=0,0,E208*'Debt Payoff'!D8/12)</f>
        <v>0</v>
      </c>
      <c r="N209" s="18">
        <f>IF(F208=0,0,F208*'Debt Payoff'!D4/12)</f>
        <v>0</v>
      </c>
      <c r="O209" s="18">
        <f>IF(G208=0,0,G208*'Debt Payoff'!D11/12)</f>
        <v>0</v>
      </c>
      <c r="P209" s="18">
        <f>IF(H208=0,0,H208*'Debt Payoff'!D6/12)</f>
        <v>0</v>
      </c>
      <c r="Q209" s="18">
        <f>IF(I208=0,0,I208*'Debt Payoff'!D7/12)</f>
        <v>0</v>
      </c>
    </row>
    <row r="210" spans="1:17" x14ac:dyDescent="0.25">
      <c r="A210">
        <v>208</v>
      </c>
      <c r="B210" s="18">
        <f>IF(B209=0,0,MAX(0,B209*(1+'Debt Payoff'!D10/12)-MIN(B209*(1+'Debt Payoff'!D10/12),'Debt Payoff'!E10+'Debt Payoff'!C2)))</f>
        <v>0</v>
      </c>
      <c r="C210" s="18">
        <f>IF(C209=0,0,MAX(0,C209*(1+'Debt Payoff'!D9/12)-MIN(C209*(1+'Debt Payoff'!D9/12),IF(COUNTIF(B209:B209,"&gt;0")=0,'Debt Payoff'!E9+'Debt Payoff'!E10+'Debt Payoff'!C2,'Debt Payoff'!E9))))</f>
        <v>0</v>
      </c>
      <c r="D210" s="18">
        <f>IF(D209=0,0,MAX(0,D209*(1+'Debt Payoff'!D5/12)-MIN(D209*(1+'Debt Payoff'!D5/12),IF(COUNTIF(B209:C209,"&gt;0")=0,'Debt Payoff'!E5+'Debt Payoff'!E10+'Debt Payoff'!E9+'Debt Payoff'!C2,'Debt Payoff'!E5))))</f>
        <v>0</v>
      </c>
      <c r="E210" s="18">
        <f>IF(E209=0,0,MAX(0,E209*(1+'Debt Payoff'!D8/12)-MIN(E209*(1+'Debt Payoff'!D8/12),IF(COUNTIF(B209:D209,"&gt;0")=0,'Debt Payoff'!E8+'Debt Payoff'!E10+'Debt Payoff'!E9+'Debt Payoff'!E5+'Debt Payoff'!C2,'Debt Payoff'!E8))))</f>
        <v>0</v>
      </c>
      <c r="F210" s="18">
        <f>IF(F209=0,0,MAX(0,F209*(1+'Debt Payoff'!D4/12)-MIN(F209*(1+'Debt Payoff'!D4/12),IF(COUNTIF(B209:E209,"&gt;0")=0,'Debt Payoff'!E4+'Debt Payoff'!E10+'Debt Payoff'!E9+'Debt Payoff'!E5+'Debt Payoff'!E8+'Debt Payoff'!C2,'Debt Payoff'!E4))))</f>
        <v>0</v>
      </c>
      <c r="G210" s="18">
        <f>IF(G209=0,0,MAX(0,G209*(1+'Debt Payoff'!D11/12)-MIN(G209*(1+'Debt Payoff'!D11/12),IF(COUNTIF(B209:F209,"&gt;0")=0,'Debt Payoff'!E11+'Debt Payoff'!E10+'Debt Payoff'!E9+'Debt Payoff'!E5+'Debt Payoff'!E8+'Debt Payoff'!E4+'Debt Payoff'!C2,'Debt Payoff'!E11))))</f>
        <v>0</v>
      </c>
      <c r="H210" s="18">
        <f>IF(H209=0,0,MAX(0,H209*(1+'Debt Payoff'!D6/12)-MIN(H209*(1+'Debt Payoff'!D6/12),IF(COUNTIF(B209:G209,"&gt;0")=0,'Debt Payoff'!E6+'Debt Payoff'!E10+'Debt Payoff'!E9+'Debt Payoff'!E5+'Debt Payoff'!E8+'Debt Payoff'!E4+'Debt Payoff'!E11+'Debt Payoff'!C2,'Debt Payoff'!E6))))</f>
        <v>0</v>
      </c>
      <c r="I210" s="18">
        <f>IF(I209=0,0,MAX(0,I209*(1+'Debt Payoff'!D7/12)-MIN(I209*(1+'Debt Payoff'!D7/12),IF(COUNTIF(B209:H209,"&gt;0")=0,'Debt Payoff'!E7+'Debt Payoff'!E10+'Debt Payoff'!E9+'Debt Payoff'!E5+'Debt Payoff'!E8+'Debt Payoff'!E4+'Debt Payoff'!E11+'Debt Payoff'!E6+'Debt Payoff'!C2,'Debt Payoff'!E7))))</f>
        <v>0</v>
      </c>
      <c r="J210" s="18">
        <f>IF(B209=0,0,B209*'Debt Payoff'!D10/12)</f>
        <v>0</v>
      </c>
      <c r="K210" s="18">
        <f>IF(C209=0,0,C209*'Debt Payoff'!D9/12)</f>
        <v>0</v>
      </c>
      <c r="L210" s="18">
        <f>IF(D209=0,0,D209*'Debt Payoff'!D5/12)</f>
        <v>0</v>
      </c>
      <c r="M210" s="18">
        <f>IF(E209=0,0,E209*'Debt Payoff'!D8/12)</f>
        <v>0</v>
      </c>
      <c r="N210" s="18">
        <f>IF(F209=0,0,F209*'Debt Payoff'!D4/12)</f>
        <v>0</v>
      </c>
      <c r="O210" s="18">
        <f>IF(G209=0,0,G209*'Debt Payoff'!D11/12)</f>
        <v>0</v>
      </c>
      <c r="P210" s="18">
        <f>IF(H209=0,0,H209*'Debt Payoff'!D6/12)</f>
        <v>0</v>
      </c>
      <c r="Q210" s="18">
        <f>IF(I209=0,0,I209*'Debt Payoff'!D7/12)</f>
        <v>0</v>
      </c>
    </row>
    <row r="211" spans="1:17" x14ac:dyDescent="0.25">
      <c r="A211">
        <v>209</v>
      </c>
      <c r="B211" s="18">
        <f>IF(B210=0,0,MAX(0,B210*(1+'Debt Payoff'!D10/12)-MIN(B210*(1+'Debt Payoff'!D10/12),'Debt Payoff'!E10+'Debt Payoff'!C2)))</f>
        <v>0</v>
      </c>
      <c r="C211" s="18">
        <f>IF(C210=0,0,MAX(0,C210*(1+'Debt Payoff'!D9/12)-MIN(C210*(1+'Debt Payoff'!D9/12),IF(COUNTIF(B210:B210,"&gt;0")=0,'Debt Payoff'!E9+'Debt Payoff'!E10+'Debt Payoff'!C2,'Debt Payoff'!E9))))</f>
        <v>0</v>
      </c>
      <c r="D211" s="18">
        <f>IF(D210=0,0,MAX(0,D210*(1+'Debt Payoff'!D5/12)-MIN(D210*(1+'Debt Payoff'!D5/12),IF(COUNTIF(B210:C210,"&gt;0")=0,'Debt Payoff'!E5+'Debt Payoff'!E10+'Debt Payoff'!E9+'Debt Payoff'!C2,'Debt Payoff'!E5))))</f>
        <v>0</v>
      </c>
      <c r="E211" s="18">
        <f>IF(E210=0,0,MAX(0,E210*(1+'Debt Payoff'!D8/12)-MIN(E210*(1+'Debt Payoff'!D8/12),IF(COUNTIF(B210:D210,"&gt;0")=0,'Debt Payoff'!E8+'Debt Payoff'!E10+'Debt Payoff'!E9+'Debt Payoff'!E5+'Debt Payoff'!C2,'Debt Payoff'!E8))))</f>
        <v>0</v>
      </c>
      <c r="F211" s="18">
        <f>IF(F210=0,0,MAX(0,F210*(1+'Debt Payoff'!D4/12)-MIN(F210*(1+'Debt Payoff'!D4/12),IF(COUNTIF(B210:E210,"&gt;0")=0,'Debt Payoff'!E4+'Debt Payoff'!E10+'Debt Payoff'!E9+'Debt Payoff'!E5+'Debt Payoff'!E8+'Debt Payoff'!C2,'Debt Payoff'!E4))))</f>
        <v>0</v>
      </c>
      <c r="G211" s="18">
        <f>IF(G210=0,0,MAX(0,G210*(1+'Debt Payoff'!D11/12)-MIN(G210*(1+'Debt Payoff'!D11/12),IF(COUNTIF(B210:F210,"&gt;0")=0,'Debt Payoff'!E11+'Debt Payoff'!E10+'Debt Payoff'!E9+'Debt Payoff'!E5+'Debt Payoff'!E8+'Debt Payoff'!E4+'Debt Payoff'!C2,'Debt Payoff'!E11))))</f>
        <v>0</v>
      </c>
      <c r="H211" s="18">
        <f>IF(H210=0,0,MAX(0,H210*(1+'Debt Payoff'!D6/12)-MIN(H210*(1+'Debt Payoff'!D6/12),IF(COUNTIF(B210:G210,"&gt;0")=0,'Debt Payoff'!E6+'Debt Payoff'!E10+'Debt Payoff'!E9+'Debt Payoff'!E5+'Debt Payoff'!E8+'Debt Payoff'!E4+'Debt Payoff'!E11+'Debt Payoff'!C2,'Debt Payoff'!E6))))</f>
        <v>0</v>
      </c>
      <c r="I211" s="18">
        <f>IF(I210=0,0,MAX(0,I210*(1+'Debt Payoff'!D7/12)-MIN(I210*(1+'Debt Payoff'!D7/12),IF(COUNTIF(B210:H210,"&gt;0")=0,'Debt Payoff'!E7+'Debt Payoff'!E10+'Debt Payoff'!E9+'Debt Payoff'!E5+'Debt Payoff'!E8+'Debt Payoff'!E4+'Debt Payoff'!E11+'Debt Payoff'!E6+'Debt Payoff'!C2,'Debt Payoff'!E7))))</f>
        <v>0</v>
      </c>
      <c r="J211" s="18">
        <f>IF(B210=0,0,B210*'Debt Payoff'!D10/12)</f>
        <v>0</v>
      </c>
      <c r="K211" s="18">
        <f>IF(C210=0,0,C210*'Debt Payoff'!D9/12)</f>
        <v>0</v>
      </c>
      <c r="L211" s="18">
        <f>IF(D210=0,0,D210*'Debt Payoff'!D5/12)</f>
        <v>0</v>
      </c>
      <c r="M211" s="18">
        <f>IF(E210=0,0,E210*'Debt Payoff'!D8/12)</f>
        <v>0</v>
      </c>
      <c r="N211" s="18">
        <f>IF(F210=0,0,F210*'Debt Payoff'!D4/12)</f>
        <v>0</v>
      </c>
      <c r="O211" s="18">
        <f>IF(G210=0,0,G210*'Debt Payoff'!D11/12)</f>
        <v>0</v>
      </c>
      <c r="P211" s="18">
        <f>IF(H210=0,0,H210*'Debt Payoff'!D6/12)</f>
        <v>0</v>
      </c>
      <c r="Q211" s="18">
        <f>IF(I210=0,0,I210*'Debt Payoff'!D7/12)</f>
        <v>0</v>
      </c>
    </row>
    <row r="212" spans="1:17" x14ac:dyDescent="0.25">
      <c r="A212">
        <v>210</v>
      </c>
      <c r="B212" s="18">
        <f>IF(B211=0,0,MAX(0,B211*(1+'Debt Payoff'!D10/12)-MIN(B211*(1+'Debt Payoff'!D10/12),'Debt Payoff'!E10+'Debt Payoff'!C2)))</f>
        <v>0</v>
      </c>
      <c r="C212" s="18">
        <f>IF(C211=0,0,MAX(0,C211*(1+'Debt Payoff'!D9/12)-MIN(C211*(1+'Debt Payoff'!D9/12),IF(COUNTIF(B211:B211,"&gt;0")=0,'Debt Payoff'!E9+'Debt Payoff'!E10+'Debt Payoff'!C2,'Debt Payoff'!E9))))</f>
        <v>0</v>
      </c>
      <c r="D212" s="18">
        <f>IF(D211=0,0,MAX(0,D211*(1+'Debt Payoff'!D5/12)-MIN(D211*(1+'Debt Payoff'!D5/12),IF(COUNTIF(B211:C211,"&gt;0")=0,'Debt Payoff'!E5+'Debt Payoff'!E10+'Debt Payoff'!E9+'Debt Payoff'!C2,'Debt Payoff'!E5))))</f>
        <v>0</v>
      </c>
      <c r="E212" s="18">
        <f>IF(E211=0,0,MAX(0,E211*(1+'Debt Payoff'!D8/12)-MIN(E211*(1+'Debt Payoff'!D8/12),IF(COUNTIF(B211:D211,"&gt;0")=0,'Debt Payoff'!E8+'Debt Payoff'!E10+'Debt Payoff'!E9+'Debt Payoff'!E5+'Debt Payoff'!C2,'Debt Payoff'!E8))))</f>
        <v>0</v>
      </c>
      <c r="F212" s="18">
        <f>IF(F211=0,0,MAX(0,F211*(1+'Debt Payoff'!D4/12)-MIN(F211*(1+'Debt Payoff'!D4/12),IF(COUNTIF(B211:E211,"&gt;0")=0,'Debt Payoff'!E4+'Debt Payoff'!E10+'Debt Payoff'!E9+'Debt Payoff'!E5+'Debt Payoff'!E8+'Debt Payoff'!C2,'Debt Payoff'!E4))))</f>
        <v>0</v>
      </c>
      <c r="G212" s="18">
        <f>IF(G211=0,0,MAX(0,G211*(1+'Debt Payoff'!D11/12)-MIN(G211*(1+'Debt Payoff'!D11/12),IF(COUNTIF(B211:F211,"&gt;0")=0,'Debt Payoff'!E11+'Debt Payoff'!E10+'Debt Payoff'!E9+'Debt Payoff'!E5+'Debt Payoff'!E8+'Debt Payoff'!E4+'Debt Payoff'!C2,'Debt Payoff'!E11))))</f>
        <v>0</v>
      </c>
      <c r="H212" s="18">
        <f>IF(H211=0,0,MAX(0,H211*(1+'Debt Payoff'!D6/12)-MIN(H211*(1+'Debt Payoff'!D6/12),IF(COUNTIF(B211:G211,"&gt;0")=0,'Debt Payoff'!E6+'Debt Payoff'!E10+'Debt Payoff'!E9+'Debt Payoff'!E5+'Debt Payoff'!E8+'Debt Payoff'!E4+'Debt Payoff'!E11+'Debt Payoff'!C2,'Debt Payoff'!E6))))</f>
        <v>0</v>
      </c>
      <c r="I212" s="18">
        <f>IF(I211=0,0,MAX(0,I211*(1+'Debt Payoff'!D7/12)-MIN(I211*(1+'Debt Payoff'!D7/12),IF(COUNTIF(B211:H211,"&gt;0")=0,'Debt Payoff'!E7+'Debt Payoff'!E10+'Debt Payoff'!E9+'Debt Payoff'!E5+'Debt Payoff'!E8+'Debt Payoff'!E4+'Debt Payoff'!E11+'Debt Payoff'!E6+'Debt Payoff'!C2,'Debt Payoff'!E7))))</f>
        <v>0</v>
      </c>
      <c r="J212" s="18">
        <f>IF(B211=0,0,B211*'Debt Payoff'!D10/12)</f>
        <v>0</v>
      </c>
      <c r="K212" s="18">
        <f>IF(C211=0,0,C211*'Debt Payoff'!D9/12)</f>
        <v>0</v>
      </c>
      <c r="L212" s="18">
        <f>IF(D211=0,0,D211*'Debt Payoff'!D5/12)</f>
        <v>0</v>
      </c>
      <c r="M212" s="18">
        <f>IF(E211=0,0,E211*'Debt Payoff'!D8/12)</f>
        <v>0</v>
      </c>
      <c r="N212" s="18">
        <f>IF(F211=0,0,F211*'Debt Payoff'!D4/12)</f>
        <v>0</v>
      </c>
      <c r="O212" s="18">
        <f>IF(G211=0,0,G211*'Debt Payoff'!D11/12)</f>
        <v>0</v>
      </c>
      <c r="P212" s="18">
        <f>IF(H211=0,0,H211*'Debt Payoff'!D6/12)</f>
        <v>0</v>
      </c>
      <c r="Q212" s="18">
        <f>IF(I211=0,0,I211*'Debt Payoff'!D7/12)</f>
        <v>0</v>
      </c>
    </row>
    <row r="213" spans="1:17" x14ac:dyDescent="0.25">
      <c r="A213">
        <v>211</v>
      </c>
      <c r="B213" s="18">
        <f>IF(B212=0,0,MAX(0,B212*(1+'Debt Payoff'!D10/12)-MIN(B212*(1+'Debt Payoff'!D10/12),'Debt Payoff'!E10+'Debt Payoff'!C2)))</f>
        <v>0</v>
      </c>
      <c r="C213" s="18">
        <f>IF(C212=0,0,MAX(0,C212*(1+'Debt Payoff'!D9/12)-MIN(C212*(1+'Debt Payoff'!D9/12),IF(COUNTIF(B212:B212,"&gt;0")=0,'Debt Payoff'!E9+'Debt Payoff'!E10+'Debt Payoff'!C2,'Debt Payoff'!E9))))</f>
        <v>0</v>
      </c>
      <c r="D213" s="18">
        <f>IF(D212=0,0,MAX(0,D212*(1+'Debt Payoff'!D5/12)-MIN(D212*(1+'Debt Payoff'!D5/12),IF(COUNTIF(B212:C212,"&gt;0")=0,'Debt Payoff'!E5+'Debt Payoff'!E10+'Debt Payoff'!E9+'Debt Payoff'!C2,'Debt Payoff'!E5))))</f>
        <v>0</v>
      </c>
      <c r="E213" s="18">
        <f>IF(E212=0,0,MAX(0,E212*(1+'Debt Payoff'!D8/12)-MIN(E212*(1+'Debt Payoff'!D8/12),IF(COUNTIF(B212:D212,"&gt;0")=0,'Debt Payoff'!E8+'Debt Payoff'!E10+'Debt Payoff'!E9+'Debt Payoff'!E5+'Debt Payoff'!C2,'Debt Payoff'!E8))))</f>
        <v>0</v>
      </c>
      <c r="F213" s="18">
        <f>IF(F212=0,0,MAX(0,F212*(1+'Debt Payoff'!D4/12)-MIN(F212*(1+'Debt Payoff'!D4/12),IF(COUNTIF(B212:E212,"&gt;0")=0,'Debt Payoff'!E4+'Debt Payoff'!E10+'Debt Payoff'!E9+'Debt Payoff'!E5+'Debt Payoff'!E8+'Debt Payoff'!C2,'Debt Payoff'!E4))))</f>
        <v>0</v>
      </c>
      <c r="G213" s="18">
        <f>IF(G212=0,0,MAX(0,G212*(1+'Debt Payoff'!D11/12)-MIN(G212*(1+'Debt Payoff'!D11/12),IF(COUNTIF(B212:F212,"&gt;0")=0,'Debt Payoff'!E11+'Debt Payoff'!E10+'Debt Payoff'!E9+'Debt Payoff'!E5+'Debt Payoff'!E8+'Debt Payoff'!E4+'Debt Payoff'!C2,'Debt Payoff'!E11))))</f>
        <v>0</v>
      </c>
      <c r="H213" s="18">
        <f>IF(H212=0,0,MAX(0,H212*(1+'Debt Payoff'!D6/12)-MIN(H212*(1+'Debt Payoff'!D6/12),IF(COUNTIF(B212:G212,"&gt;0")=0,'Debt Payoff'!E6+'Debt Payoff'!E10+'Debt Payoff'!E9+'Debt Payoff'!E5+'Debt Payoff'!E8+'Debt Payoff'!E4+'Debt Payoff'!E11+'Debt Payoff'!C2,'Debt Payoff'!E6))))</f>
        <v>0</v>
      </c>
      <c r="I213" s="18">
        <f>IF(I212=0,0,MAX(0,I212*(1+'Debt Payoff'!D7/12)-MIN(I212*(1+'Debt Payoff'!D7/12),IF(COUNTIF(B212:H212,"&gt;0")=0,'Debt Payoff'!E7+'Debt Payoff'!E10+'Debt Payoff'!E9+'Debt Payoff'!E5+'Debt Payoff'!E8+'Debt Payoff'!E4+'Debt Payoff'!E11+'Debt Payoff'!E6+'Debt Payoff'!C2,'Debt Payoff'!E7))))</f>
        <v>0</v>
      </c>
      <c r="J213" s="18">
        <f>IF(B212=0,0,B212*'Debt Payoff'!D10/12)</f>
        <v>0</v>
      </c>
      <c r="K213" s="18">
        <f>IF(C212=0,0,C212*'Debt Payoff'!D9/12)</f>
        <v>0</v>
      </c>
      <c r="L213" s="18">
        <f>IF(D212=0,0,D212*'Debt Payoff'!D5/12)</f>
        <v>0</v>
      </c>
      <c r="M213" s="18">
        <f>IF(E212=0,0,E212*'Debt Payoff'!D8/12)</f>
        <v>0</v>
      </c>
      <c r="N213" s="18">
        <f>IF(F212=0,0,F212*'Debt Payoff'!D4/12)</f>
        <v>0</v>
      </c>
      <c r="O213" s="18">
        <f>IF(G212=0,0,G212*'Debt Payoff'!D11/12)</f>
        <v>0</v>
      </c>
      <c r="P213" s="18">
        <f>IF(H212=0,0,H212*'Debt Payoff'!D6/12)</f>
        <v>0</v>
      </c>
      <c r="Q213" s="18">
        <f>IF(I212=0,0,I212*'Debt Payoff'!D7/12)</f>
        <v>0</v>
      </c>
    </row>
    <row r="214" spans="1:17" x14ac:dyDescent="0.25">
      <c r="A214">
        <v>212</v>
      </c>
      <c r="B214" s="18">
        <f>IF(B213=0,0,MAX(0,B213*(1+'Debt Payoff'!D10/12)-MIN(B213*(1+'Debt Payoff'!D10/12),'Debt Payoff'!E10+'Debt Payoff'!C2)))</f>
        <v>0</v>
      </c>
      <c r="C214" s="18">
        <f>IF(C213=0,0,MAX(0,C213*(1+'Debt Payoff'!D9/12)-MIN(C213*(1+'Debt Payoff'!D9/12),IF(COUNTIF(B213:B213,"&gt;0")=0,'Debt Payoff'!E9+'Debt Payoff'!E10+'Debt Payoff'!C2,'Debt Payoff'!E9))))</f>
        <v>0</v>
      </c>
      <c r="D214" s="18">
        <f>IF(D213=0,0,MAX(0,D213*(1+'Debt Payoff'!D5/12)-MIN(D213*(1+'Debt Payoff'!D5/12),IF(COUNTIF(B213:C213,"&gt;0")=0,'Debt Payoff'!E5+'Debt Payoff'!E10+'Debt Payoff'!E9+'Debt Payoff'!C2,'Debt Payoff'!E5))))</f>
        <v>0</v>
      </c>
      <c r="E214" s="18">
        <f>IF(E213=0,0,MAX(0,E213*(1+'Debt Payoff'!D8/12)-MIN(E213*(1+'Debt Payoff'!D8/12),IF(COUNTIF(B213:D213,"&gt;0")=0,'Debt Payoff'!E8+'Debt Payoff'!E10+'Debt Payoff'!E9+'Debt Payoff'!E5+'Debt Payoff'!C2,'Debt Payoff'!E8))))</f>
        <v>0</v>
      </c>
      <c r="F214" s="18">
        <f>IF(F213=0,0,MAX(0,F213*(1+'Debt Payoff'!D4/12)-MIN(F213*(1+'Debt Payoff'!D4/12),IF(COUNTIF(B213:E213,"&gt;0")=0,'Debt Payoff'!E4+'Debt Payoff'!E10+'Debt Payoff'!E9+'Debt Payoff'!E5+'Debt Payoff'!E8+'Debt Payoff'!C2,'Debt Payoff'!E4))))</f>
        <v>0</v>
      </c>
      <c r="G214" s="18">
        <f>IF(G213=0,0,MAX(0,G213*(1+'Debt Payoff'!D11/12)-MIN(G213*(1+'Debt Payoff'!D11/12),IF(COUNTIF(B213:F213,"&gt;0")=0,'Debt Payoff'!E11+'Debt Payoff'!E10+'Debt Payoff'!E9+'Debt Payoff'!E5+'Debt Payoff'!E8+'Debt Payoff'!E4+'Debt Payoff'!C2,'Debt Payoff'!E11))))</f>
        <v>0</v>
      </c>
      <c r="H214" s="18">
        <f>IF(H213=0,0,MAX(0,H213*(1+'Debt Payoff'!D6/12)-MIN(H213*(1+'Debt Payoff'!D6/12),IF(COUNTIF(B213:G213,"&gt;0")=0,'Debt Payoff'!E6+'Debt Payoff'!E10+'Debt Payoff'!E9+'Debt Payoff'!E5+'Debt Payoff'!E8+'Debt Payoff'!E4+'Debt Payoff'!E11+'Debt Payoff'!C2,'Debt Payoff'!E6))))</f>
        <v>0</v>
      </c>
      <c r="I214" s="18">
        <f>IF(I213=0,0,MAX(0,I213*(1+'Debt Payoff'!D7/12)-MIN(I213*(1+'Debt Payoff'!D7/12),IF(COUNTIF(B213:H213,"&gt;0")=0,'Debt Payoff'!E7+'Debt Payoff'!E10+'Debt Payoff'!E9+'Debt Payoff'!E5+'Debt Payoff'!E8+'Debt Payoff'!E4+'Debt Payoff'!E11+'Debt Payoff'!E6+'Debt Payoff'!C2,'Debt Payoff'!E7))))</f>
        <v>0</v>
      </c>
      <c r="J214" s="18">
        <f>IF(B213=0,0,B213*'Debt Payoff'!D10/12)</f>
        <v>0</v>
      </c>
      <c r="K214" s="18">
        <f>IF(C213=0,0,C213*'Debt Payoff'!D9/12)</f>
        <v>0</v>
      </c>
      <c r="L214" s="18">
        <f>IF(D213=0,0,D213*'Debt Payoff'!D5/12)</f>
        <v>0</v>
      </c>
      <c r="M214" s="18">
        <f>IF(E213=0,0,E213*'Debt Payoff'!D8/12)</f>
        <v>0</v>
      </c>
      <c r="N214" s="18">
        <f>IF(F213=0,0,F213*'Debt Payoff'!D4/12)</f>
        <v>0</v>
      </c>
      <c r="O214" s="18">
        <f>IF(G213=0,0,G213*'Debt Payoff'!D11/12)</f>
        <v>0</v>
      </c>
      <c r="P214" s="18">
        <f>IF(H213=0,0,H213*'Debt Payoff'!D6/12)</f>
        <v>0</v>
      </c>
      <c r="Q214" s="18">
        <f>IF(I213=0,0,I213*'Debt Payoff'!D7/12)</f>
        <v>0</v>
      </c>
    </row>
    <row r="215" spans="1:17" x14ac:dyDescent="0.25">
      <c r="A215">
        <v>213</v>
      </c>
      <c r="B215" s="18">
        <f>IF(B214=0,0,MAX(0,B214*(1+'Debt Payoff'!D10/12)-MIN(B214*(1+'Debt Payoff'!D10/12),'Debt Payoff'!E10+'Debt Payoff'!C2)))</f>
        <v>0</v>
      </c>
      <c r="C215" s="18">
        <f>IF(C214=0,0,MAX(0,C214*(1+'Debt Payoff'!D9/12)-MIN(C214*(1+'Debt Payoff'!D9/12),IF(COUNTIF(B214:B214,"&gt;0")=0,'Debt Payoff'!E9+'Debt Payoff'!E10+'Debt Payoff'!C2,'Debt Payoff'!E9))))</f>
        <v>0</v>
      </c>
      <c r="D215" s="18">
        <f>IF(D214=0,0,MAX(0,D214*(1+'Debt Payoff'!D5/12)-MIN(D214*(1+'Debt Payoff'!D5/12),IF(COUNTIF(B214:C214,"&gt;0")=0,'Debt Payoff'!E5+'Debt Payoff'!E10+'Debt Payoff'!E9+'Debt Payoff'!C2,'Debt Payoff'!E5))))</f>
        <v>0</v>
      </c>
      <c r="E215" s="18">
        <f>IF(E214=0,0,MAX(0,E214*(1+'Debt Payoff'!D8/12)-MIN(E214*(1+'Debt Payoff'!D8/12),IF(COUNTIF(B214:D214,"&gt;0")=0,'Debt Payoff'!E8+'Debt Payoff'!E10+'Debt Payoff'!E9+'Debt Payoff'!E5+'Debt Payoff'!C2,'Debt Payoff'!E8))))</f>
        <v>0</v>
      </c>
      <c r="F215" s="18">
        <f>IF(F214=0,0,MAX(0,F214*(1+'Debt Payoff'!D4/12)-MIN(F214*(1+'Debt Payoff'!D4/12),IF(COUNTIF(B214:E214,"&gt;0")=0,'Debt Payoff'!E4+'Debt Payoff'!E10+'Debt Payoff'!E9+'Debt Payoff'!E5+'Debt Payoff'!E8+'Debt Payoff'!C2,'Debt Payoff'!E4))))</f>
        <v>0</v>
      </c>
      <c r="G215" s="18">
        <f>IF(G214=0,0,MAX(0,G214*(1+'Debt Payoff'!D11/12)-MIN(G214*(1+'Debt Payoff'!D11/12),IF(COUNTIF(B214:F214,"&gt;0")=0,'Debt Payoff'!E11+'Debt Payoff'!E10+'Debt Payoff'!E9+'Debt Payoff'!E5+'Debt Payoff'!E8+'Debt Payoff'!E4+'Debt Payoff'!C2,'Debt Payoff'!E11))))</f>
        <v>0</v>
      </c>
      <c r="H215" s="18">
        <f>IF(H214=0,0,MAX(0,H214*(1+'Debt Payoff'!D6/12)-MIN(H214*(1+'Debt Payoff'!D6/12),IF(COUNTIF(B214:G214,"&gt;0")=0,'Debt Payoff'!E6+'Debt Payoff'!E10+'Debt Payoff'!E9+'Debt Payoff'!E5+'Debt Payoff'!E8+'Debt Payoff'!E4+'Debt Payoff'!E11+'Debt Payoff'!C2,'Debt Payoff'!E6))))</f>
        <v>0</v>
      </c>
      <c r="I215" s="18">
        <f>IF(I214=0,0,MAX(0,I214*(1+'Debt Payoff'!D7/12)-MIN(I214*(1+'Debt Payoff'!D7/12),IF(COUNTIF(B214:H214,"&gt;0")=0,'Debt Payoff'!E7+'Debt Payoff'!E10+'Debt Payoff'!E9+'Debt Payoff'!E5+'Debt Payoff'!E8+'Debt Payoff'!E4+'Debt Payoff'!E11+'Debt Payoff'!E6+'Debt Payoff'!C2,'Debt Payoff'!E7))))</f>
        <v>0</v>
      </c>
      <c r="J215" s="18">
        <f>IF(B214=0,0,B214*'Debt Payoff'!D10/12)</f>
        <v>0</v>
      </c>
      <c r="K215" s="18">
        <f>IF(C214=0,0,C214*'Debt Payoff'!D9/12)</f>
        <v>0</v>
      </c>
      <c r="L215" s="18">
        <f>IF(D214=0,0,D214*'Debt Payoff'!D5/12)</f>
        <v>0</v>
      </c>
      <c r="M215" s="18">
        <f>IF(E214=0,0,E214*'Debt Payoff'!D8/12)</f>
        <v>0</v>
      </c>
      <c r="N215" s="18">
        <f>IF(F214=0,0,F214*'Debt Payoff'!D4/12)</f>
        <v>0</v>
      </c>
      <c r="O215" s="18">
        <f>IF(G214=0,0,G214*'Debt Payoff'!D11/12)</f>
        <v>0</v>
      </c>
      <c r="P215" s="18">
        <f>IF(H214=0,0,H214*'Debt Payoff'!D6/12)</f>
        <v>0</v>
      </c>
      <c r="Q215" s="18">
        <f>IF(I214=0,0,I214*'Debt Payoff'!D7/12)</f>
        <v>0</v>
      </c>
    </row>
    <row r="216" spans="1:17" x14ac:dyDescent="0.25">
      <c r="A216">
        <v>214</v>
      </c>
      <c r="B216" s="18">
        <f>IF(B215=0,0,MAX(0,B215*(1+'Debt Payoff'!D10/12)-MIN(B215*(1+'Debt Payoff'!D10/12),'Debt Payoff'!E10+'Debt Payoff'!C2)))</f>
        <v>0</v>
      </c>
      <c r="C216" s="18">
        <f>IF(C215=0,0,MAX(0,C215*(1+'Debt Payoff'!D9/12)-MIN(C215*(1+'Debt Payoff'!D9/12),IF(COUNTIF(B215:B215,"&gt;0")=0,'Debt Payoff'!E9+'Debt Payoff'!E10+'Debt Payoff'!C2,'Debt Payoff'!E9))))</f>
        <v>0</v>
      </c>
      <c r="D216" s="18">
        <f>IF(D215=0,0,MAX(0,D215*(1+'Debt Payoff'!D5/12)-MIN(D215*(1+'Debt Payoff'!D5/12),IF(COUNTIF(B215:C215,"&gt;0")=0,'Debt Payoff'!E5+'Debt Payoff'!E10+'Debt Payoff'!E9+'Debt Payoff'!C2,'Debt Payoff'!E5))))</f>
        <v>0</v>
      </c>
      <c r="E216" s="18">
        <f>IF(E215=0,0,MAX(0,E215*(1+'Debt Payoff'!D8/12)-MIN(E215*(1+'Debt Payoff'!D8/12),IF(COUNTIF(B215:D215,"&gt;0")=0,'Debt Payoff'!E8+'Debt Payoff'!E10+'Debt Payoff'!E9+'Debt Payoff'!E5+'Debt Payoff'!C2,'Debt Payoff'!E8))))</f>
        <v>0</v>
      </c>
      <c r="F216" s="18">
        <f>IF(F215=0,0,MAX(0,F215*(1+'Debt Payoff'!D4/12)-MIN(F215*(1+'Debt Payoff'!D4/12),IF(COUNTIF(B215:E215,"&gt;0")=0,'Debt Payoff'!E4+'Debt Payoff'!E10+'Debt Payoff'!E9+'Debt Payoff'!E5+'Debt Payoff'!E8+'Debt Payoff'!C2,'Debt Payoff'!E4))))</f>
        <v>0</v>
      </c>
      <c r="G216" s="18">
        <f>IF(G215=0,0,MAX(0,G215*(1+'Debt Payoff'!D11/12)-MIN(G215*(1+'Debt Payoff'!D11/12),IF(COUNTIF(B215:F215,"&gt;0")=0,'Debt Payoff'!E11+'Debt Payoff'!E10+'Debt Payoff'!E9+'Debt Payoff'!E5+'Debt Payoff'!E8+'Debt Payoff'!E4+'Debt Payoff'!C2,'Debt Payoff'!E11))))</f>
        <v>0</v>
      </c>
      <c r="H216" s="18">
        <f>IF(H215=0,0,MAX(0,H215*(1+'Debt Payoff'!D6/12)-MIN(H215*(1+'Debt Payoff'!D6/12),IF(COUNTIF(B215:G215,"&gt;0")=0,'Debt Payoff'!E6+'Debt Payoff'!E10+'Debt Payoff'!E9+'Debt Payoff'!E5+'Debt Payoff'!E8+'Debt Payoff'!E4+'Debt Payoff'!E11+'Debt Payoff'!C2,'Debt Payoff'!E6))))</f>
        <v>0</v>
      </c>
      <c r="I216" s="18">
        <f>IF(I215=0,0,MAX(0,I215*(1+'Debt Payoff'!D7/12)-MIN(I215*(1+'Debt Payoff'!D7/12),IF(COUNTIF(B215:H215,"&gt;0")=0,'Debt Payoff'!E7+'Debt Payoff'!E10+'Debt Payoff'!E9+'Debt Payoff'!E5+'Debt Payoff'!E8+'Debt Payoff'!E4+'Debt Payoff'!E11+'Debt Payoff'!E6+'Debt Payoff'!C2,'Debt Payoff'!E7))))</f>
        <v>0</v>
      </c>
      <c r="J216" s="18">
        <f>IF(B215=0,0,B215*'Debt Payoff'!D10/12)</f>
        <v>0</v>
      </c>
      <c r="K216" s="18">
        <f>IF(C215=0,0,C215*'Debt Payoff'!D9/12)</f>
        <v>0</v>
      </c>
      <c r="L216" s="18">
        <f>IF(D215=0,0,D215*'Debt Payoff'!D5/12)</f>
        <v>0</v>
      </c>
      <c r="M216" s="18">
        <f>IF(E215=0,0,E215*'Debt Payoff'!D8/12)</f>
        <v>0</v>
      </c>
      <c r="N216" s="18">
        <f>IF(F215=0,0,F215*'Debt Payoff'!D4/12)</f>
        <v>0</v>
      </c>
      <c r="O216" s="18">
        <f>IF(G215=0,0,G215*'Debt Payoff'!D11/12)</f>
        <v>0</v>
      </c>
      <c r="P216" s="18">
        <f>IF(H215=0,0,H215*'Debt Payoff'!D6/12)</f>
        <v>0</v>
      </c>
      <c r="Q216" s="18">
        <f>IF(I215=0,0,I215*'Debt Payoff'!D7/12)</f>
        <v>0</v>
      </c>
    </row>
    <row r="217" spans="1:17" x14ac:dyDescent="0.25">
      <c r="A217">
        <v>215</v>
      </c>
      <c r="B217" s="18">
        <f>IF(B216=0,0,MAX(0,B216*(1+'Debt Payoff'!D10/12)-MIN(B216*(1+'Debt Payoff'!D10/12),'Debt Payoff'!E10+'Debt Payoff'!C2)))</f>
        <v>0</v>
      </c>
      <c r="C217" s="18">
        <f>IF(C216=0,0,MAX(0,C216*(1+'Debt Payoff'!D9/12)-MIN(C216*(1+'Debt Payoff'!D9/12),IF(COUNTIF(B216:B216,"&gt;0")=0,'Debt Payoff'!E9+'Debt Payoff'!E10+'Debt Payoff'!C2,'Debt Payoff'!E9))))</f>
        <v>0</v>
      </c>
      <c r="D217" s="18">
        <f>IF(D216=0,0,MAX(0,D216*(1+'Debt Payoff'!D5/12)-MIN(D216*(1+'Debt Payoff'!D5/12),IF(COUNTIF(B216:C216,"&gt;0")=0,'Debt Payoff'!E5+'Debt Payoff'!E10+'Debt Payoff'!E9+'Debt Payoff'!C2,'Debt Payoff'!E5))))</f>
        <v>0</v>
      </c>
      <c r="E217" s="18">
        <f>IF(E216=0,0,MAX(0,E216*(1+'Debt Payoff'!D8/12)-MIN(E216*(1+'Debt Payoff'!D8/12),IF(COUNTIF(B216:D216,"&gt;0")=0,'Debt Payoff'!E8+'Debt Payoff'!E10+'Debt Payoff'!E9+'Debt Payoff'!E5+'Debt Payoff'!C2,'Debt Payoff'!E8))))</f>
        <v>0</v>
      </c>
      <c r="F217" s="18">
        <f>IF(F216=0,0,MAX(0,F216*(1+'Debt Payoff'!D4/12)-MIN(F216*(1+'Debt Payoff'!D4/12),IF(COUNTIF(B216:E216,"&gt;0")=0,'Debt Payoff'!E4+'Debt Payoff'!E10+'Debt Payoff'!E9+'Debt Payoff'!E5+'Debt Payoff'!E8+'Debt Payoff'!C2,'Debt Payoff'!E4))))</f>
        <v>0</v>
      </c>
      <c r="G217" s="18">
        <f>IF(G216=0,0,MAX(0,G216*(1+'Debt Payoff'!D11/12)-MIN(G216*(1+'Debt Payoff'!D11/12),IF(COUNTIF(B216:F216,"&gt;0")=0,'Debt Payoff'!E11+'Debt Payoff'!E10+'Debt Payoff'!E9+'Debt Payoff'!E5+'Debt Payoff'!E8+'Debt Payoff'!E4+'Debt Payoff'!C2,'Debt Payoff'!E11))))</f>
        <v>0</v>
      </c>
      <c r="H217" s="18">
        <f>IF(H216=0,0,MAX(0,H216*(1+'Debt Payoff'!D6/12)-MIN(H216*(1+'Debt Payoff'!D6/12),IF(COUNTIF(B216:G216,"&gt;0")=0,'Debt Payoff'!E6+'Debt Payoff'!E10+'Debt Payoff'!E9+'Debt Payoff'!E5+'Debt Payoff'!E8+'Debt Payoff'!E4+'Debt Payoff'!E11+'Debt Payoff'!C2,'Debt Payoff'!E6))))</f>
        <v>0</v>
      </c>
      <c r="I217" s="18">
        <f>IF(I216=0,0,MAX(0,I216*(1+'Debt Payoff'!D7/12)-MIN(I216*(1+'Debt Payoff'!D7/12),IF(COUNTIF(B216:H216,"&gt;0")=0,'Debt Payoff'!E7+'Debt Payoff'!E10+'Debt Payoff'!E9+'Debt Payoff'!E5+'Debt Payoff'!E8+'Debt Payoff'!E4+'Debt Payoff'!E11+'Debt Payoff'!E6+'Debt Payoff'!C2,'Debt Payoff'!E7))))</f>
        <v>0</v>
      </c>
      <c r="J217" s="18">
        <f>IF(B216=0,0,B216*'Debt Payoff'!D10/12)</f>
        <v>0</v>
      </c>
      <c r="K217" s="18">
        <f>IF(C216=0,0,C216*'Debt Payoff'!D9/12)</f>
        <v>0</v>
      </c>
      <c r="L217" s="18">
        <f>IF(D216=0,0,D216*'Debt Payoff'!D5/12)</f>
        <v>0</v>
      </c>
      <c r="M217" s="18">
        <f>IF(E216=0,0,E216*'Debt Payoff'!D8/12)</f>
        <v>0</v>
      </c>
      <c r="N217" s="18">
        <f>IF(F216=0,0,F216*'Debt Payoff'!D4/12)</f>
        <v>0</v>
      </c>
      <c r="O217" s="18">
        <f>IF(G216=0,0,G216*'Debt Payoff'!D11/12)</f>
        <v>0</v>
      </c>
      <c r="P217" s="18">
        <f>IF(H216=0,0,H216*'Debt Payoff'!D6/12)</f>
        <v>0</v>
      </c>
      <c r="Q217" s="18">
        <f>IF(I216=0,0,I216*'Debt Payoff'!D7/12)</f>
        <v>0</v>
      </c>
    </row>
    <row r="218" spans="1:17" x14ac:dyDescent="0.25">
      <c r="A218">
        <v>216</v>
      </c>
      <c r="B218" s="18">
        <f>IF(B217=0,0,MAX(0,B217*(1+'Debt Payoff'!D10/12)-MIN(B217*(1+'Debt Payoff'!D10/12),'Debt Payoff'!E10+'Debt Payoff'!C2)))</f>
        <v>0</v>
      </c>
      <c r="C218" s="18">
        <f>IF(C217=0,0,MAX(0,C217*(1+'Debt Payoff'!D9/12)-MIN(C217*(1+'Debt Payoff'!D9/12),IF(COUNTIF(B217:B217,"&gt;0")=0,'Debt Payoff'!E9+'Debt Payoff'!E10+'Debt Payoff'!C2,'Debt Payoff'!E9))))</f>
        <v>0</v>
      </c>
      <c r="D218" s="18">
        <f>IF(D217=0,0,MAX(0,D217*(1+'Debt Payoff'!D5/12)-MIN(D217*(1+'Debt Payoff'!D5/12),IF(COUNTIF(B217:C217,"&gt;0")=0,'Debt Payoff'!E5+'Debt Payoff'!E10+'Debt Payoff'!E9+'Debt Payoff'!C2,'Debt Payoff'!E5))))</f>
        <v>0</v>
      </c>
      <c r="E218" s="18">
        <f>IF(E217=0,0,MAX(0,E217*(1+'Debt Payoff'!D8/12)-MIN(E217*(1+'Debt Payoff'!D8/12),IF(COUNTIF(B217:D217,"&gt;0")=0,'Debt Payoff'!E8+'Debt Payoff'!E10+'Debt Payoff'!E9+'Debt Payoff'!E5+'Debt Payoff'!C2,'Debt Payoff'!E8))))</f>
        <v>0</v>
      </c>
      <c r="F218" s="18">
        <f>IF(F217=0,0,MAX(0,F217*(1+'Debt Payoff'!D4/12)-MIN(F217*(1+'Debt Payoff'!D4/12),IF(COUNTIF(B217:E217,"&gt;0")=0,'Debt Payoff'!E4+'Debt Payoff'!E10+'Debt Payoff'!E9+'Debt Payoff'!E5+'Debt Payoff'!E8+'Debt Payoff'!C2,'Debt Payoff'!E4))))</f>
        <v>0</v>
      </c>
      <c r="G218" s="18">
        <f>IF(G217=0,0,MAX(0,G217*(1+'Debt Payoff'!D11/12)-MIN(G217*(1+'Debt Payoff'!D11/12),IF(COUNTIF(B217:F217,"&gt;0")=0,'Debt Payoff'!E11+'Debt Payoff'!E10+'Debt Payoff'!E9+'Debt Payoff'!E5+'Debt Payoff'!E8+'Debt Payoff'!E4+'Debt Payoff'!C2,'Debt Payoff'!E11))))</f>
        <v>0</v>
      </c>
      <c r="H218" s="18">
        <f>IF(H217=0,0,MAX(0,H217*(1+'Debt Payoff'!D6/12)-MIN(H217*(1+'Debt Payoff'!D6/12),IF(COUNTIF(B217:G217,"&gt;0")=0,'Debt Payoff'!E6+'Debt Payoff'!E10+'Debt Payoff'!E9+'Debt Payoff'!E5+'Debt Payoff'!E8+'Debt Payoff'!E4+'Debt Payoff'!E11+'Debt Payoff'!C2,'Debt Payoff'!E6))))</f>
        <v>0</v>
      </c>
      <c r="I218" s="18">
        <f>IF(I217=0,0,MAX(0,I217*(1+'Debt Payoff'!D7/12)-MIN(I217*(1+'Debt Payoff'!D7/12),IF(COUNTIF(B217:H217,"&gt;0")=0,'Debt Payoff'!E7+'Debt Payoff'!E10+'Debt Payoff'!E9+'Debt Payoff'!E5+'Debt Payoff'!E8+'Debt Payoff'!E4+'Debt Payoff'!E11+'Debt Payoff'!E6+'Debt Payoff'!C2,'Debt Payoff'!E7))))</f>
        <v>0</v>
      </c>
      <c r="J218" s="18">
        <f>IF(B217=0,0,B217*'Debt Payoff'!D10/12)</f>
        <v>0</v>
      </c>
      <c r="K218" s="18">
        <f>IF(C217=0,0,C217*'Debt Payoff'!D9/12)</f>
        <v>0</v>
      </c>
      <c r="L218" s="18">
        <f>IF(D217=0,0,D217*'Debt Payoff'!D5/12)</f>
        <v>0</v>
      </c>
      <c r="M218" s="18">
        <f>IF(E217=0,0,E217*'Debt Payoff'!D8/12)</f>
        <v>0</v>
      </c>
      <c r="N218" s="18">
        <f>IF(F217=0,0,F217*'Debt Payoff'!D4/12)</f>
        <v>0</v>
      </c>
      <c r="O218" s="18">
        <f>IF(G217=0,0,G217*'Debt Payoff'!D11/12)</f>
        <v>0</v>
      </c>
      <c r="P218" s="18">
        <f>IF(H217=0,0,H217*'Debt Payoff'!D6/12)</f>
        <v>0</v>
      </c>
      <c r="Q218" s="18">
        <f>IF(I217=0,0,I217*'Debt Payoff'!D7/12)</f>
        <v>0</v>
      </c>
    </row>
    <row r="219" spans="1:17" x14ac:dyDescent="0.25">
      <c r="A219">
        <v>217</v>
      </c>
      <c r="B219" s="18">
        <f>IF(B218=0,0,MAX(0,B218*(1+'Debt Payoff'!D10/12)-MIN(B218*(1+'Debt Payoff'!D10/12),'Debt Payoff'!E10+'Debt Payoff'!C2)))</f>
        <v>0</v>
      </c>
      <c r="C219" s="18">
        <f>IF(C218=0,0,MAX(0,C218*(1+'Debt Payoff'!D9/12)-MIN(C218*(1+'Debt Payoff'!D9/12),IF(COUNTIF(B218:B218,"&gt;0")=0,'Debt Payoff'!E9+'Debt Payoff'!E10+'Debt Payoff'!C2,'Debt Payoff'!E9))))</f>
        <v>0</v>
      </c>
      <c r="D219" s="18">
        <f>IF(D218=0,0,MAX(0,D218*(1+'Debt Payoff'!D5/12)-MIN(D218*(1+'Debt Payoff'!D5/12),IF(COUNTIF(B218:C218,"&gt;0")=0,'Debt Payoff'!E5+'Debt Payoff'!E10+'Debt Payoff'!E9+'Debt Payoff'!C2,'Debt Payoff'!E5))))</f>
        <v>0</v>
      </c>
      <c r="E219" s="18">
        <f>IF(E218=0,0,MAX(0,E218*(1+'Debt Payoff'!D8/12)-MIN(E218*(1+'Debt Payoff'!D8/12),IF(COUNTIF(B218:D218,"&gt;0")=0,'Debt Payoff'!E8+'Debt Payoff'!E10+'Debt Payoff'!E9+'Debt Payoff'!E5+'Debt Payoff'!C2,'Debt Payoff'!E8))))</f>
        <v>0</v>
      </c>
      <c r="F219" s="18">
        <f>IF(F218=0,0,MAX(0,F218*(1+'Debt Payoff'!D4/12)-MIN(F218*(1+'Debt Payoff'!D4/12),IF(COUNTIF(B218:E218,"&gt;0")=0,'Debt Payoff'!E4+'Debt Payoff'!E10+'Debt Payoff'!E9+'Debt Payoff'!E5+'Debt Payoff'!E8+'Debt Payoff'!C2,'Debt Payoff'!E4))))</f>
        <v>0</v>
      </c>
      <c r="G219" s="18">
        <f>IF(G218=0,0,MAX(0,G218*(1+'Debt Payoff'!D11/12)-MIN(G218*(1+'Debt Payoff'!D11/12),IF(COUNTIF(B218:F218,"&gt;0")=0,'Debt Payoff'!E11+'Debt Payoff'!E10+'Debt Payoff'!E9+'Debt Payoff'!E5+'Debt Payoff'!E8+'Debt Payoff'!E4+'Debt Payoff'!C2,'Debt Payoff'!E11))))</f>
        <v>0</v>
      </c>
      <c r="H219" s="18">
        <f>IF(H218=0,0,MAX(0,H218*(1+'Debt Payoff'!D6/12)-MIN(H218*(1+'Debt Payoff'!D6/12),IF(COUNTIF(B218:G218,"&gt;0")=0,'Debt Payoff'!E6+'Debt Payoff'!E10+'Debt Payoff'!E9+'Debt Payoff'!E5+'Debt Payoff'!E8+'Debt Payoff'!E4+'Debt Payoff'!E11+'Debt Payoff'!C2,'Debt Payoff'!E6))))</f>
        <v>0</v>
      </c>
      <c r="I219" s="18">
        <f>IF(I218=0,0,MAX(0,I218*(1+'Debt Payoff'!D7/12)-MIN(I218*(1+'Debt Payoff'!D7/12),IF(COUNTIF(B218:H218,"&gt;0")=0,'Debt Payoff'!E7+'Debt Payoff'!E10+'Debt Payoff'!E9+'Debt Payoff'!E5+'Debt Payoff'!E8+'Debt Payoff'!E4+'Debt Payoff'!E11+'Debt Payoff'!E6+'Debt Payoff'!C2,'Debt Payoff'!E7))))</f>
        <v>0</v>
      </c>
      <c r="J219" s="18">
        <f>IF(B218=0,0,B218*'Debt Payoff'!D10/12)</f>
        <v>0</v>
      </c>
      <c r="K219" s="18">
        <f>IF(C218=0,0,C218*'Debt Payoff'!D9/12)</f>
        <v>0</v>
      </c>
      <c r="L219" s="18">
        <f>IF(D218=0,0,D218*'Debt Payoff'!D5/12)</f>
        <v>0</v>
      </c>
      <c r="M219" s="18">
        <f>IF(E218=0,0,E218*'Debt Payoff'!D8/12)</f>
        <v>0</v>
      </c>
      <c r="N219" s="18">
        <f>IF(F218=0,0,F218*'Debt Payoff'!D4/12)</f>
        <v>0</v>
      </c>
      <c r="O219" s="18">
        <f>IF(G218=0,0,G218*'Debt Payoff'!D11/12)</f>
        <v>0</v>
      </c>
      <c r="P219" s="18">
        <f>IF(H218=0,0,H218*'Debt Payoff'!D6/12)</f>
        <v>0</v>
      </c>
      <c r="Q219" s="18">
        <f>IF(I218=0,0,I218*'Debt Payoff'!D7/12)</f>
        <v>0</v>
      </c>
    </row>
    <row r="220" spans="1:17" x14ac:dyDescent="0.25">
      <c r="A220">
        <v>218</v>
      </c>
      <c r="B220" s="18">
        <f>IF(B219=0,0,MAX(0,B219*(1+'Debt Payoff'!D10/12)-MIN(B219*(1+'Debt Payoff'!D10/12),'Debt Payoff'!E10+'Debt Payoff'!C2)))</f>
        <v>0</v>
      </c>
      <c r="C220" s="18">
        <f>IF(C219=0,0,MAX(0,C219*(1+'Debt Payoff'!D9/12)-MIN(C219*(1+'Debt Payoff'!D9/12),IF(COUNTIF(B219:B219,"&gt;0")=0,'Debt Payoff'!E9+'Debt Payoff'!E10+'Debt Payoff'!C2,'Debt Payoff'!E9))))</f>
        <v>0</v>
      </c>
      <c r="D220" s="18">
        <f>IF(D219=0,0,MAX(0,D219*(1+'Debt Payoff'!D5/12)-MIN(D219*(1+'Debt Payoff'!D5/12),IF(COUNTIF(B219:C219,"&gt;0")=0,'Debt Payoff'!E5+'Debt Payoff'!E10+'Debt Payoff'!E9+'Debt Payoff'!C2,'Debt Payoff'!E5))))</f>
        <v>0</v>
      </c>
      <c r="E220" s="18">
        <f>IF(E219=0,0,MAX(0,E219*(1+'Debt Payoff'!D8/12)-MIN(E219*(1+'Debt Payoff'!D8/12),IF(COUNTIF(B219:D219,"&gt;0")=0,'Debt Payoff'!E8+'Debt Payoff'!E10+'Debt Payoff'!E9+'Debt Payoff'!E5+'Debt Payoff'!C2,'Debt Payoff'!E8))))</f>
        <v>0</v>
      </c>
      <c r="F220" s="18">
        <f>IF(F219=0,0,MAX(0,F219*(1+'Debt Payoff'!D4/12)-MIN(F219*(1+'Debt Payoff'!D4/12),IF(COUNTIF(B219:E219,"&gt;0")=0,'Debt Payoff'!E4+'Debt Payoff'!E10+'Debt Payoff'!E9+'Debt Payoff'!E5+'Debt Payoff'!E8+'Debt Payoff'!C2,'Debt Payoff'!E4))))</f>
        <v>0</v>
      </c>
      <c r="G220" s="18">
        <f>IF(G219=0,0,MAX(0,G219*(1+'Debt Payoff'!D11/12)-MIN(G219*(1+'Debt Payoff'!D11/12),IF(COUNTIF(B219:F219,"&gt;0")=0,'Debt Payoff'!E11+'Debt Payoff'!E10+'Debt Payoff'!E9+'Debt Payoff'!E5+'Debt Payoff'!E8+'Debt Payoff'!E4+'Debt Payoff'!C2,'Debt Payoff'!E11))))</f>
        <v>0</v>
      </c>
      <c r="H220" s="18">
        <f>IF(H219=0,0,MAX(0,H219*(1+'Debt Payoff'!D6/12)-MIN(H219*(1+'Debt Payoff'!D6/12),IF(COUNTIF(B219:G219,"&gt;0")=0,'Debt Payoff'!E6+'Debt Payoff'!E10+'Debt Payoff'!E9+'Debt Payoff'!E5+'Debt Payoff'!E8+'Debt Payoff'!E4+'Debt Payoff'!E11+'Debt Payoff'!C2,'Debt Payoff'!E6))))</f>
        <v>0</v>
      </c>
      <c r="I220" s="18">
        <f>IF(I219=0,0,MAX(0,I219*(1+'Debt Payoff'!D7/12)-MIN(I219*(1+'Debt Payoff'!D7/12),IF(COUNTIF(B219:H219,"&gt;0")=0,'Debt Payoff'!E7+'Debt Payoff'!E10+'Debt Payoff'!E9+'Debt Payoff'!E5+'Debt Payoff'!E8+'Debt Payoff'!E4+'Debt Payoff'!E11+'Debt Payoff'!E6+'Debt Payoff'!C2,'Debt Payoff'!E7))))</f>
        <v>0</v>
      </c>
      <c r="J220" s="18">
        <f>IF(B219=0,0,B219*'Debt Payoff'!D10/12)</f>
        <v>0</v>
      </c>
      <c r="K220" s="18">
        <f>IF(C219=0,0,C219*'Debt Payoff'!D9/12)</f>
        <v>0</v>
      </c>
      <c r="L220" s="18">
        <f>IF(D219=0,0,D219*'Debt Payoff'!D5/12)</f>
        <v>0</v>
      </c>
      <c r="M220" s="18">
        <f>IF(E219=0,0,E219*'Debt Payoff'!D8/12)</f>
        <v>0</v>
      </c>
      <c r="N220" s="18">
        <f>IF(F219=0,0,F219*'Debt Payoff'!D4/12)</f>
        <v>0</v>
      </c>
      <c r="O220" s="18">
        <f>IF(G219=0,0,G219*'Debt Payoff'!D11/12)</f>
        <v>0</v>
      </c>
      <c r="P220" s="18">
        <f>IF(H219=0,0,H219*'Debt Payoff'!D6/12)</f>
        <v>0</v>
      </c>
      <c r="Q220" s="18">
        <f>IF(I219=0,0,I219*'Debt Payoff'!D7/12)</f>
        <v>0</v>
      </c>
    </row>
    <row r="221" spans="1:17" x14ac:dyDescent="0.25">
      <c r="A221">
        <v>219</v>
      </c>
      <c r="B221" s="18">
        <f>IF(B220=0,0,MAX(0,B220*(1+'Debt Payoff'!D10/12)-MIN(B220*(1+'Debt Payoff'!D10/12),'Debt Payoff'!E10+'Debt Payoff'!C2)))</f>
        <v>0</v>
      </c>
      <c r="C221" s="18">
        <f>IF(C220=0,0,MAX(0,C220*(1+'Debt Payoff'!D9/12)-MIN(C220*(1+'Debt Payoff'!D9/12),IF(COUNTIF(B220:B220,"&gt;0")=0,'Debt Payoff'!E9+'Debt Payoff'!E10+'Debt Payoff'!C2,'Debt Payoff'!E9))))</f>
        <v>0</v>
      </c>
      <c r="D221" s="18">
        <f>IF(D220=0,0,MAX(0,D220*(1+'Debt Payoff'!D5/12)-MIN(D220*(1+'Debt Payoff'!D5/12),IF(COUNTIF(B220:C220,"&gt;0")=0,'Debt Payoff'!E5+'Debt Payoff'!E10+'Debt Payoff'!E9+'Debt Payoff'!C2,'Debt Payoff'!E5))))</f>
        <v>0</v>
      </c>
      <c r="E221" s="18">
        <f>IF(E220=0,0,MAX(0,E220*(1+'Debt Payoff'!D8/12)-MIN(E220*(1+'Debt Payoff'!D8/12),IF(COUNTIF(B220:D220,"&gt;0")=0,'Debt Payoff'!E8+'Debt Payoff'!E10+'Debt Payoff'!E9+'Debt Payoff'!E5+'Debt Payoff'!C2,'Debt Payoff'!E8))))</f>
        <v>0</v>
      </c>
      <c r="F221" s="18">
        <f>IF(F220=0,0,MAX(0,F220*(1+'Debt Payoff'!D4/12)-MIN(F220*(1+'Debt Payoff'!D4/12),IF(COUNTIF(B220:E220,"&gt;0")=0,'Debt Payoff'!E4+'Debt Payoff'!E10+'Debt Payoff'!E9+'Debt Payoff'!E5+'Debt Payoff'!E8+'Debt Payoff'!C2,'Debt Payoff'!E4))))</f>
        <v>0</v>
      </c>
      <c r="G221" s="18">
        <f>IF(G220=0,0,MAX(0,G220*(1+'Debt Payoff'!D11/12)-MIN(G220*(1+'Debt Payoff'!D11/12),IF(COUNTIF(B220:F220,"&gt;0")=0,'Debt Payoff'!E11+'Debt Payoff'!E10+'Debt Payoff'!E9+'Debt Payoff'!E5+'Debt Payoff'!E8+'Debt Payoff'!E4+'Debt Payoff'!C2,'Debt Payoff'!E11))))</f>
        <v>0</v>
      </c>
      <c r="H221" s="18">
        <f>IF(H220=0,0,MAX(0,H220*(1+'Debt Payoff'!D6/12)-MIN(H220*(1+'Debt Payoff'!D6/12),IF(COUNTIF(B220:G220,"&gt;0")=0,'Debt Payoff'!E6+'Debt Payoff'!E10+'Debt Payoff'!E9+'Debt Payoff'!E5+'Debt Payoff'!E8+'Debt Payoff'!E4+'Debt Payoff'!E11+'Debt Payoff'!C2,'Debt Payoff'!E6))))</f>
        <v>0</v>
      </c>
      <c r="I221" s="18">
        <f>IF(I220=0,0,MAX(0,I220*(1+'Debt Payoff'!D7/12)-MIN(I220*(1+'Debt Payoff'!D7/12),IF(COUNTIF(B220:H220,"&gt;0")=0,'Debt Payoff'!E7+'Debt Payoff'!E10+'Debt Payoff'!E9+'Debt Payoff'!E5+'Debt Payoff'!E8+'Debt Payoff'!E4+'Debt Payoff'!E11+'Debt Payoff'!E6+'Debt Payoff'!C2,'Debt Payoff'!E7))))</f>
        <v>0</v>
      </c>
      <c r="J221" s="18">
        <f>IF(B220=0,0,B220*'Debt Payoff'!D10/12)</f>
        <v>0</v>
      </c>
      <c r="K221" s="18">
        <f>IF(C220=0,0,C220*'Debt Payoff'!D9/12)</f>
        <v>0</v>
      </c>
      <c r="L221" s="18">
        <f>IF(D220=0,0,D220*'Debt Payoff'!D5/12)</f>
        <v>0</v>
      </c>
      <c r="M221" s="18">
        <f>IF(E220=0,0,E220*'Debt Payoff'!D8/12)</f>
        <v>0</v>
      </c>
      <c r="N221" s="18">
        <f>IF(F220=0,0,F220*'Debt Payoff'!D4/12)</f>
        <v>0</v>
      </c>
      <c r="O221" s="18">
        <f>IF(G220=0,0,G220*'Debt Payoff'!D11/12)</f>
        <v>0</v>
      </c>
      <c r="P221" s="18">
        <f>IF(H220=0,0,H220*'Debt Payoff'!D6/12)</f>
        <v>0</v>
      </c>
      <c r="Q221" s="18">
        <f>IF(I220=0,0,I220*'Debt Payoff'!D7/12)</f>
        <v>0</v>
      </c>
    </row>
    <row r="222" spans="1:17" x14ac:dyDescent="0.25">
      <c r="A222">
        <v>220</v>
      </c>
      <c r="B222" s="18">
        <f>IF(B221=0,0,MAX(0,B221*(1+'Debt Payoff'!D10/12)-MIN(B221*(1+'Debt Payoff'!D10/12),'Debt Payoff'!E10+'Debt Payoff'!C2)))</f>
        <v>0</v>
      </c>
      <c r="C222" s="18">
        <f>IF(C221=0,0,MAX(0,C221*(1+'Debt Payoff'!D9/12)-MIN(C221*(1+'Debt Payoff'!D9/12),IF(COUNTIF(B221:B221,"&gt;0")=0,'Debt Payoff'!E9+'Debt Payoff'!E10+'Debt Payoff'!C2,'Debt Payoff'!E9))))</f>
        <v>0</v>
      </c>
      <c r="D222" s="18">
        <f>IF(D221=0,0,MAX(0,D221*(1+'Debt Payoff'!D5/12)-MIN(D221*(1+'Debt Payoff'!D5/12),IF(COUNTIF(B221:C221,"&gt;0")=0,'Debt Payoff'!E5+'Debt Payoff'!E10+'Debt Payoff'!E9+'Debt Payoff'!C2,'Debt Payoff'!E5))))</f>
        <v>0</v>
      </c>
      <c r="E222" s="18">
        <f>IF(E221=0,0,MAX(0,E221*(1+'Debt Payoff'!D8/12)-MIN(E221*(1+'Debt Payoff'!D8/12),IF(COUNTIF(B221:D221,"&gt;0")=0,'Debt Payoff'!E8+'Debt Payoff'!E10+'Debt Payoff'!E9+'Debt Payoff'!E5+'Debt Payoff'!C2,'Debt Payoff'!E8))))</f>
        <v>0</v>
      </c>
      <c r="F222" s="18">
        <f>IF(F221=0,0,MAX(0,F221*(1+'Debt Payoff'!D4/12)-MIN(F221*(1+'Debt Payoff'!D4/12),IF(COUNTIF(B221:E221,"&gt;0")=0,'Debt Payoff'!E4+'Debt Payoff'!E10+'Debt Payoff'!E9+'Debt Payoff'!E5+'Debt Payoff'!E8+'Debt Payoff'!C2,'Debt Payoff'!E4))))</f>
        <v>0</v>
      </c>
      <c r="G222" s="18">
        <f>IF(G221=0,0,MAX(0,G221*(1+'Debt Payoff'!D11/12)-MIN(G221*(1+'Debt Payoff'!D11/12),IF(COUNTIF(B221:F221,"&gt;0")=0,'Debt Payoff'!E11+'Debt Payoff'!E10+'Debt Payoff'!E9+'Debt Payoff'!E5+'Debt Payoff'!E8+'Debt Payoff'!E4+'Debt Payoff'!C2,'Debt Payoff'!E11))))</f>
        <v>0</v>
      </c>
      <c r="H222" s="18">
        <f>IF(H221=0,0,MAX(0,H221*(1+'Debt Payoff'!D6/12)-MIN(H221*(1+'Debt Payoff'!D6/12),IF(COUNTIF(B221:G221,"&gt;0")=0,'Debt Payoff'!E6+'Debt Payoff'!E10+'Debt Payoff'!E9+'Debt Payoff'!E5+'Debt Payoff'!E8+'Debt Payoff'!E4+'Debt Payoff'!E11+'Debt Payoff'!C2,'Debt Payoff'!E6))))</f>
        <v>0</v>
      </c>
      <c r="I222" s="18">
        <f>IF(I221=0,0,MAX(0,I221*(1+'Debt Payoff'!D7/12)-MIN(I221*(1+'Debt Payoff'!D7/12),IF(COUNTIF(B221:H221,"&gt;0")=0,'Debt Payoff'!E7+'Debt Payoff'!E10+'Debt Payoff'!E9+'Debt Payoff'!E5+'Debt Payoff'!E8+'Debt Payoff'!E4+'Debt Payoff'!E11+'Debt Payoff'!E6+'Debt Payoff'!C2,'Debt Payoff'!E7))))</f>
        <v>0</v>
      </c>
      <c r="J222" s="18">
        <f>IF(B221=0,0,B221*'Debt Payoff'!D10/12)</f>
        <v>0</v>
      </c>
      <c r="K222" s="18">
        <f>IF(C221=0,0,C221*'Debt Payoff'!D9/12)</f>
        <v>0</v>
      </c>
      <c r="L222" s="18">
        <f>IF(D221=0,0,D221*'Debt Payoff'!D5/12)</f>
        <v>0</v>
      </c>
      <c r="M222" s="18">
        <f>IF(E221=0,0,E221*'Debt Payoff'!D8/12)</f>
        <v>0</v>
      </c>
      <c r="N222" s="18">
        <f>IF(F221=0,0,F221*'Debt Payoff'!D4/12)</f>
        <v>0</v>
      </c>
      <c r="O222" s="18">
        <f>IF(G221=0,0,G221*'Debt Payoff'!D11/12)</f>
        <v>0</v>
      </c>
      <c r="P222" s="18">
        <f>IF(H221=0,0,H221*'Debt Payoff'!D6/12)</f>
        <v>0</v>
      </c>
      <c r="Q222" s="18">
        <f>IF(I221=0,0,I221*'Debt Payoff'!D7/12)</f>
        <v>0</v>
      </c>
    </row>
    <row r="223" spans="1:17" x14ac:dyDescent="0.25">
      <c r="A223">
        <v>221</v>
      </c>
      <c r="B223" s="18">
        <f>IF(B222=0,0,MAX(0,B222*(1+'Debt Payoff'!D10/12)-MIN(B222*(1+'Debt Payoff'!D10/12),'Debt Payoff'!E10+'Debt Payoff'!C2)))</f>
        <v>0</v>
      </c>
      <c r="C223" s="18">
        <f>IF(C222=0,0,MAX(0,C222*(1+'Debt Payoff'!D9/12)-MIN(C222*(1+'Debt Payoff'!D9/12),IF(COUNTIF(B222:B222,"&gt;0")=0,'Debt Payoff'!E9+'Debt Payoff'!E10+'Debt Payoff'!C2,'Debt Payoff'!E9))))</f>
        <v>0</v>
      </c>
      <c r="D223" s="18">
        <f>IF(D222=0,0,MAX(0,D222*(1+'Debt Payoff'!D5/12)-MIN(D222*(1+'Debt Payoff'!D5/12),IF(COUNTIF(B222:C222,"&gt;0")=0,'Debt Payoff'!E5+'Debt Payoff'!E10+'Debt Payoff'!E9+'Debt Payoff'!C2,'Debt Payoff'!E5))))</f>
        <v>0</v>
      </c>
      <c r="E223" s="18">
        <f>IF(E222=0,0,MAX(0,E222*(1+'Debt Payoff'!D8/12)-MIN(E222*(1+'Debt Payoff'!D8/12),IF(COUNTIF(B222:D222,"&gt;0")=0,'Debt Payoff'!E8+'Debt Payoff'!E10+'Debt Payoff'!E9+'Debt Payoff'!E5+'Debt Payoff'!C2,'Debt Payoff'!E8))))</f>
        <v>0</v>
      </c>
      <c r="F223" s="18">
        <f>IF(F222=0,0,MAX(0,F222*(1+'Debt Payoff'!D4/12)-MIN(F222*(1+'Debt Payoff'!D4/12),IF(COUNTIF(B222:E222,"&gt;0")=0,'Debt Payoff'!E4+'Debt Payoff'!E10+'Debt Payoff'!E9+'Debt Payoff'!E5+'Debt Payoff'!E8+'Debt Payoff'!C2,'Debt Payoff'!E4))))</f>
        <v>0</v>
      </c>
      <c r="G223" s="18">
        <f>IF(G222=0,0,MAX(0,G222*(1+'Debt Payoff'!D11/12)-MIN(G222*(1+'Debt Payoff'!D11/12),IF(COUNTIF(B222:F222,"&gt;0")=0,'Debt Payoff'!E11+'Debt Payoff'!E10+'Debt Payoff'!E9+'Debt Payoff'!E5+'Debt Payoff'!E8+'Debt Payoff'!E4+'Debt Payoff'!C2,'Debt Payoff'!E11))))</f>
        <v>0</v>
      </c>
      <c r="H223" s="18">
        <f>IF(H222=0,0,MAX(0,H222*(1+'Debt Payoff'!D6/12)-MIN(H222*(1+'Debt Payoff'!D6/12),IF(COUNTIF(B222:G222,"&gt;0")=0,'Debt Payoff'!E6+'Debt Payoff'!E10+'Debt Payoff'!E9+'Debt Payoff'!E5+'Debt Payoff'!E8+'Debt Payoff'!E4+'Debt Payoff'!E11+'Debt Payoff'!C2,'Debt Payoff'!E6))))</f>
        <v>0</v>
      </c>
      <c r="I223" s="18">
        <f>IF(I222=0,0,MAX(0,I222*(1+'Debt Payoff'!D7/12)-MIN(I222*(1+'Debt Payoff'!D7/12),IF(COUNTIF(B222:H222,"&gt;0")=0,'Debt Payoff'!E7+'Debt Payoff'!E10+'Debt Payoff'!E9+'Debt Payoff'!E5+'Debt Payoff'!E8+'Debt Payoff'!E4+'Debt Payoff'!E11+'Debt Payoff'!E6+'Debt Payoff'!C2,'Debt Payoff'!E7))))</f>
        <v>0</v>
      </c>
      <c r="J223" s="18">
        <f>IF(B222=0,0,B222*'Debt Payoff'!D10/12)</f>
        <v>0</v>
      </c>
      <c r="K223" s="18">
        <f>IF(C222=0,0,C222*'Debt Payoff'!D9/12)</f>
        <v>0</v>
      </c>
      <c r="L223" s="18">
        <f>IF(D222=0,0,D222*'Debt Payoff'!D5/12)</f>
        <v>0</v>
      </c>
      <c r="M223" s="18">
        <f>IF(E222=0,0,E222*'Debt Payoff'!D8/12)</f>
        <v>0</v>
      </c>
      <c r="N223" s="18">
        <f>IF(F222=0,0,F222*'Debt Payoff'!D4/12)</f>
        <v>0</v>
      </c>
      <c r="O223" s="18">
        <f>IF(G222=0,0,G222*'Debt Payoff'!D11/12)</f>
        <v>0</v>
      </c>
      <c r="P223" s="18">
        <f>IF(H222=0,0,H222*'Debt Payoff'!D6/12)</f>
        <v>0</v>
      </c>
      <c r="Q223" s="18">
        <f>IF(I222=0,0,I222*'Debt Payoff'!D7/12)</f>
        <v>0</v>
      </c>
    </row>
    <row r="224" spans="1:17" x14ac:dyDescent="0.25">
      <c r="A224">
        <v>222</v>
      </c>
      <c r="B224" s="18">
        <f>IF(B223=0,0,MAX(0,B223*(1+'Debt Payoff'!D10/12)-MIN(B223*(1+'Debt Payoff'!D10/12),'Debt Payoff'!E10+'Debt Payoff'!C2)))</f>
        <v>0</v>
      </c>
      <c r="C224" s="18">
        <f>IF(C223=0,0,MAX(0,C223*(1+'Debt Payoff'!D9/12)-MIN(C223*(1+'Debt Payoff'!D9/12),IF(COUNTIF(B223:B223,"&gt;0")=0,'Debt Payoff'!E9+'Debt Payoff'!E10+'Debt Payoff'!C2,'Debt Payoff'!E9))))</f>
        <v>0</v>
      </c>
      <c r="D224" s="18">
        <f>IF(D223=0,0,MAX(0,D223*(1+'Debt Payoff'!D5/12)-MIN(D223*(1+'Debt Payoff'!D5/12),IF(COUNTIF(B223:C223,"&gt;0")=0,'Debt Payoff'!E5+'Debt Payoff'!E10+'Debt Payoff'!E9+'Debt Payoff'!C2,'Debt Payoff'!E5))))</f>
        <v>0</v>
      </c>
      <c r="E224" s="18">
        <f>IF(E223=0,0,MAX(0,E223*(1+'Debt Payoff'!D8/12)-MIN(E223*(1+'Debt Payoff'!D8/12),IF(COUNTIF(B223:D223,"&gt;0")=0,'Debt Payoff'!E8+'Debt Payoff'!E10+'Debt Payoff'!E9+'Debt Payoff'!E5+'Debt Payoff'!C2,'Debt Payoff'!E8))))</f>
        <v>0</v>
      </c>
      <c r="F224" s="18">
        <f>IF(F223=0,0,MAX(0,F223*(1+'Debt Payoff'!D4/12)-MIN(F223*(1+'Debt Payoff'!D4/12),IF(COUNTIF(B223:E223,"&gt;0")=0,'Debt Payoff'!E4+'Debt Payoff'!E10+'Debt Payoff'!E9+'Debt Payoff'!E5+'Debt Payoff'!E8+'Debt Payoff'!C2,'Debt Payoff'!E4))))</f>
        <v>0</v>
      </c>
      <c r="G224" s="18">
        <f>IF(G223=0,0,MAX(0,G223*(1+'Debt Payoff'!D11/12)-MIN(G223*(1+'Debt Payoff'!D11/12),IF(COUNTIF(B223:F223,"&gt;0")=0,'Debt Payoff'!E11+'Debt Payoff'!E10+'Debt Payoff'!E9+'Debt Payoff'!E5+'Debt Payoff'!E8+'Debt Payoff'!E4+'Debt Payoff'!C2,'Debt Payoff'!E11))))</f>
        <v>0</v>
      </c>
      <c r="H224" s="18">
        <f>IF(H223=0,0,MAX(0,H223*(1+'Debt Payoff'!D6/12)-MIN(H223*(1+'Debt Payoff'!D6/12),IF(COUNTIF(B223:G223,"&gt;0")=0,'Debt Payoff'!E6+'Debt Payoff'!E10+'Debt Payoff'!E9+'Debt Payoff'!E5+'Debt Payoff'!E8+'Debt Payoff'!E4+'Debt Payoff'!E11+'Debt Payoff'!C2,'Debt Payoff'!E6))))</f>
        <v>0</v>
      </c>
      <c r="I224" s="18">
        <f>IF(I223=0,0,MAX(0,I223*(1+'Debt Payoff'!D7/12)-MIN(I223*(1+'Debt Payoff'!D7/12),IF(COUNTIF(B223:H223,"&gt;0")=0,'Debt Payoff'!E7+'Debt Payoff'!E10+'Debt Payoff'!E9+'Debt Payoff'!E5+'Debt Payoff'!E8+'Debt Payoff'!E4+'Debt Payoff'!E11+'Debt Payoff'!E6+'Debt Payoff'!C2,'Debt Payoff'!E7))))</f>
        <v>0</v>
      </c>
      <c r="J224" s="18">
        <f>IF(B223=0,0,B223*'Debt Payoff'!D10/12)</f>
        <v>0</v>
      </c>
      <c r="K224" s="18">
        <f>IF(C223=0,0,C223*'Debt Payoff'!D9/12)</f>
        <v>0</v>
      </c>
      <c r="L224" s="18">
        <f>IF(D223=0,0,D223*'Debt Payoff'!D5/12)</f>
        <v>0</v>
      </c>
      <c r="M224" s="18">
        <f>IF(E223=0,0,E223*'Debt Payoff'!D8/12)</f>
        <v>0</v>
      </c>
      <c r="N224" s="18">
        <f>IF(F223=0,0,F223*'Debt Payoff'!D4/12)</f>
        <v>0</v>
      </c>
      <c r="O224" s="18">
        <f>IF(G223=0,0,G223*'Debt Payoff'!D11/12)</f>
        <v>0</v>
      </c>
      <c r="P224" s="18">
        <f>IF(H223=0,0,H223*'Debt Payoff'!D6/12)</f>
        <v>0</v>
      </c>
      <c r="Q224" s="18">
        <f>IF(I223=0,0,I223*'Debt Payoff'!D7/12)</f>
        <v>0</v>
      </c>
    </row>
    <row r="225" spans="1:17" x14ac:dyDescent="0.25">
      <c r="A225">
        <v>223</v>
      </c>
      <c r="B225" s="18">
        <f>IF(B224=0,0,MAX(0,B224*(1+'Debt Payoff'!D10/12)-MIN(B224*(1+'Debt Payoff'!D10/12),'Debt Payoff'!E10+'Debt Payoff'!C2)))</f>
        <v>0</v>
      </c>
      <c r="C225" s="18">
        <f>IF(C224=0,0,MAX(0,C224*(1+'Debt Payoff'!D9/12)-MIN(C224*(1+'Debt Payoff'!D9/12),IF(COUNTIF(B224:B224,"&gt;0")=0,'Debt Payoff'!E9+'Debt Payoff'!E10+'Debt Payoff'!C2,'Debt Payoff'!E9))))</f>
        <v>0</v>
      </c>
      <c r="D225" s="18">
        <f>IF(D224=0,0,MAX(0,D224*(1+'Debt Payoff'!D5/12)-MIN(D224*(1+'Debt Payoff'!D5/12),IF(COUNTIF(B224:C224,"&gt;0")=0,'Debt Payoff'!E5+'Debt Payoff'!E10+'Debt Payoff'!E9+'Debt Payoff'!C2,'Debt Payoff'!E5))))</f>
        <v>0</v>
      </c>
      <c r="E225" s="18">
        <f>IF(E224=0,0,MAX(0,E224*(1+'Debt Payoff'!D8/12)-MIN(E224*(1+'Debt Payoff'!D8/12),IF(COUNTIF(B224:D224,"&gt;0")=0,'Debt Payoff'!E8+'Debt Payoff'!E10+'Debt Payoff'!E9+'Debt Payoff'!E5+'Debt Payoff'!C2,'Debt Payoff'!E8))))</f>
        <v>0</v>
      </c>
      <c r="F225" s="18">
        <f>IF(F224=0,0,MAX(0,F224*(1+'Debt Payoff'!D4/12)-MIN(F224*(1+'Debt Payoff'!D4/12),IF(COUNTIF(B224:E224,"&gt;0")=0,'Debt Payoff'!E4+'Debt Payoff'!E10+'Debt Payoff'!E9+'Debt Payoff'!E5+'Debt Payoff'!E8+'Debt Payoff'!C2,'Debt Payoff'!E4))))</f>
        <v>0</v>
      </c>
      <c r="G225" s="18">
        <f>IF(G224=0,0,MAX(0,G224*(1+'Debt Payoff'!D11/12)-MIN(G224*(1+'Debt Payoff'!D11/12),IF(COUNTIF(B224:F224,"&gt;0")=0,'Debt Payoff'!E11+'Debt Payoff'!E10+'Debt Payoff'!E9+'Debt Payoff'!E5+'Debt Payoff'!E8+'Debt Payoff'!E4+'Debt Payoff'!C2,'Debt Payoff'!E11))))</f>
        <v>0</v>
      </c>
      <c r="H225" s="18">
        <f>IF(H224=0,0,MAX(0,H224*(1+'Debt Payoff'!D6/12)-MIN(H224*(1+'Debt Payoff'!D6/12),IF(COUNTIF(B224:G224,"&gt;0")=0,'Debt Payoff'!E6+'Debt Payoff'!E10+'Debt Payoff'!E9+'Debt Payoff'!E5+'Debt Payoff'!E8+'Debt Payoff'!E4+'Debt Payoff'!E11+'Debt Payoff'!C2,'Debt Payoff'!E6))))</f>
        <v>0</v>
      </c>
      <c r="I225" s="18">
        <f>IF(I224=0,0,MAX(0,I224*(1+'Debt Payoff'!D7/12)-MIN(I224*(1+'Debt Payoff'!D7/12),IF(COUNTIF(B224:H224,"&gt;0")=0,'Debt Payoff'!E7+'Debt Payoff'!E10+'Debt Payoff'!E9+'Debt Payoff'!E5+'Debt Payoff'!E8+'Debt Payoff'!E4+'Debt Payoff'!E11+'Debt Payoff'!E6+'Debt Payoff'!C2,'Debt Payoff'!E7))))</f>
        <v>0</v>
      </c>
      <c r="J225" s="18">
        <f>IF(B224=0,0,B224*'Debt Payoff'!D10/12)</f>
        <v>0</v>
      </c>
      <c r="K225" s="18">
        <f>IF(C224=0,0,C224*'Debt Payoff'!D9/12)</f>
        <v>0</v>
      </c>
      <c r="L225" s="18">
        <f>IF(D224=0,0,D224*'Debt Payoff'!D5/12)</f>
        <v>0</v>
      </c>
      <c r="M225" s="18">
        <f>IF(E224=0,0,E224*'Debt Payoff'!D8/12)</f>
        <v>0</v>
      </c>
      <c r="N225" s="18">
        <f>IF(F224=0,0,F224*'Debt Payoff'!D4/12)</f>
        <v>0</v>
      </c>
      <c r="O225" s="18">
        <f>IF(G224=0,0,G224*'Debt Payoff'!D11/12)</f>
        <v>0</v>
      </c>
      <c r="P225" s="18">
        <f>IF(H224=0,0,H224*'Debt Payoff'!D6/12)</f>
        <v>0</v>
      </c>
      <c r="Q225" s="18">
        <f>IF(I224=0,0,I224*'Debt Payoff'!D7/12)</f>
        <v>0</v>
      </c>
    </row>
    <row r="226" spans="1:17" x14ac:dyDescent="0.25">
      <c r="A226">
        <v>224</v>
      </c>
      <c r="B226" s="18">
        <f>IF(B225=0,0,MAX(0,B225*(1+'Debt Payoff'!D10/12)-MIN(B225*(1+'Debt Payoff'!D10/12),'Debt Payoff'!E10+'Debt Payoff'!C2)))</f>
        <v>0</v>
      </c>
      <c r="C226" s="18">
        <f>IF(C225=0,0,MAX(0,C225*(1+'Debt Payoff'!D9/12)-MIN(C225*(1+'Debt Payoff'!D9/12),IF(COUNTIF(B225:B225,"&gt;0")=0,'Debt Payoff'!E9+'Debt Payoff'!E10+'Debt Payoff'!C2,'Debt Payoff'!E9))))</f>
        <v>0</v>
      </c>
      <c r="D226" s="18">
        <f>IF(D225=0,0,MAX(0,D225*(1+'Debt Payoff'!D5/12)-MIN(D225*(1+'Debt Payoff'!D5/12),IF(COUNTIF(B225:C225,"&gt;0")=0,'Debt Payoff'!E5+'Debt Payoff'!E10+'Debt Payoff'!E9+'Debt Payoff'!C2,'Debt Payoff'!E5))))</f>
        <v>0</v>
      </c>
      <c r="E226" s="18">
        <f>IF(E225=0,0,MAX(0,E225*(1+'Debt Payoff'!D8/12)-MIN(E225*(1+'Debt Payoff'!D8/12),IF(COUNTIF(B225:D225,"&gt;0")=0,'Debt Payoff'!E8+'Debt Payoff'!E10+'Debt Payoff'!E9+'Debt Payoff'!E5+'Debt Payoff'!C2,'Debt Payoff'!E8))))</f>
        <v>0</v>
      </c>
      <c r="F226" s="18">
        <f>IF(F225=0,0,MAX(0,F225*(1+'Debt Payoff'!D4/12)-MIN(F225*(1+'Debt Payoff'!D4/12),IF(COUNTIF(B225:E225,"&gt;0")=0,'Debt Payoff'!E4+'Debt Payoff'!E10+'Debt Payoff'!E9+'Debt Payoff'!E5+'Debt Payoff'!E8+'Debt Payoff'!C2,'Debt Payoff'!E4))))</f>
        <v>0</v>
      </c>
      <c r="G226" s="18">
        <f>IF(G225=0,0,MAX(0,G225*(1+'Debt Payoff'!D11/12)-MIN(G225*(1+'Debt Payoff'!D11/12),IF(COUNTIF(B225:F225,"&gt;0")=0,'Debt Payoff'!E11+'Debt Payoff'!E10+'Debt Payoff'!E9+'Debt Payoff'!E5+'Debt Payoff'!E8+'Debt Payoff'!E4+'Debt Payoff'!C2,'Debt Payoff'!E11))))</f>
        <v>0</v>
      </c>
      <c r="H226" s="18">
        <f>IF(H225=0,0,MAX(0,H225*(1+'Debt Payoff'!D6/12)-MIN(H225*(1+'Debt Payoff'!D6/12),IF(COUNTIF(B225:G225,"&gt;0")=0,'Debt Payoff'!E6+'Debt Payoff'!E10+'Debt Payoff'!E9+'Debt Payoff'!E5+'Debt Payoff'!E8+'Debt Payoff'!E4+'Debt Payoff'!E11+'Debt Payoff'!C2,'Debt Payoff'!E6))))</f>
        <v>0</v>
      </c>
      <c r="I226" s="18">
        <f>IF(I225=0,0,MAX(0,I225*(1+'Debt Payoff'!D7/12)-MIN(I225*(1+'Debt Payoff'!D7/12),IF(COUNTIF(B225:H225,"&gt;0")=0,'Debt Payoff'!E7+'Debt Payoff'!E10+'Debt Payoff'!E9+'Debt Payoff'!E5+'Debt Payoff'!E8+'Debt Payoff'!E4+'Debt Payoff'!E11+'Debt Payoff'!E6+'Debt Payoff'!C2,'Debt Payoff'!E7))))</f>
        <v>0</v>
      </c>
      <c r="J226" s="18">
        <f>IF(B225=0,0,B225*'Debt Payoff'!D10/12)</f>
        <v>0</v>
      </c>
      <c r="K226" s="18">
        <f>IF(C225=0,0,C225*'Debt Payoff'!D9/12)</f>
        <v>0</v>
      </c>
      <c r="L226" s="18">
        <f>IF(D225=0,0,D225*'Debt Payoff'!D5/12)</f>
        <v>0</v>
      </c>
      <c r="M226" s="18">
        <f>IF(E225=0,0,E225*'Debt Payoff'!D8/12)</f>
        <v>0</v>
      </c>
      <c r="N226" s="18">
        <f>IF(F225=0,0,F225*'Debt Payoff'!D4/12)</f>
        <v>0</v>
      </c>
      <c r="O226" s="18">
        <f>IF(G225=0,0,G225*'Debt Payoff'!D11/12)</f>
        <v>0</v>
      </c>
      <c r="P226" s="18">
        <f>IF(H225=0,0,H225*'Debt Payoff'!D6/12)</f>
        <v>0</v>
      </c>
      <c r="Q226" s="18">
        <f>IF(I225=0,0,I225*'Debt Payoff'!D7/12)</f>
        <v>0</v>
      </c>
    </row>
    <row r="227" spans="1:17" x14ac:dyDescent="0.25">
      <c r="A227">
        <v>225</v>
      </c>
      <c r="B227" s="18">
        <f>IF(B226=0,0,MAX(0,B226*(1+'Debt Payoff'!D10/12)-MIN(B226*(1+'Debt Payoff'!D10/12),'Debt Payoff'!E10+'Debt Payoff'!C2)))</f>
        <v>0</v>
      </c>
      <c r="C227" s="18">
        <f>IF(C226=0,0,MAX(0,C226*(1+'Debt Payoff'!D9/12)-MIN(C226*(1+'Debt Payoff'!D9/12),IF(COUNTIF(B226:B226,"&gt;0")=0,'Debt Payoff'!E9+'Debt Payoff'!E10+'Debt Payoff'!C2,'Debt Payoff'!E9))))</f>
        <v>0</v>
      </c>
      <c r="D227" s="18">
        <f>IF(D226=0,0,MAX(0,D226*(1+'Debt Payoff'!D5/12)-MIN(D226*(1+'Debt Payoff'!D5/12),IF(COUNTIF(B226:C226,"&gt;0")=0,'Debt Payoff'!E5+'Debt Payoff'!E10+'Debt Payoff'!E9+'Debt Payoff'!C2,'Debt Payoff'!E5))))</f>
        <v>0</v>
      </c>
      <c r="E227" s="18">
        <f>IF(E226=0,0,MAX(0,E226*(1+'Debt Payoff'!D8/12)-MIN(E226*(1+'Debt Payoff'!D8/12),IF(COUNTIF(B226:D226,"&gt;0")=0,'Debt Payoff'!E8+'Debt Payoff'!E10+'Debt Payoff'!E9+'Debt Payoff'!E5+'Debt Payoff'!C2,'Debt Payoff'!E8))))</f>
        <v>0</v>
      </c>
      <c r="F227" s="18">
        <f>IF(F226=0,0,MAX(0,F226*(1+'Debt Payoff'!D4/12)-MIN(F226*(1+'Debt Payoff'!D4/12),IF(COUNTIF(B226:E226,"&gt;0")=0,'Debt Payoff'!E4+'Debt Payoff'!E10+'Debt Payoff'!E9+'Debt Payoff'!E5+'Debt Payoff'!E8+'Debt Payoff'!C2,'Debt Payoff'!E4))))</f>
        <v>0</v>
      </c>
      <c r="G227" s="18">
        <f>IF(G226=0,0,MAX(0,G226*(1+'Debt Payoff'!D11/12)-MIN(G226*(1+'Debt Payoff'!D11/12),IF(COUNTIF(B226:F226,"&gt;0")=0,'Debt Payoff'!E11+'Debt Payoff'!E10+'Debt Payoff'!E9+'Debt Payoff'!E5+'Debt Payoff'!E8+'Debt Payoff'!E4+'Debt Payoff'!C2,'Debt Payoff'!E11))))</f>
        <v>0</v>
      </c>
      <c r="H227" s="18">
        <f>IF(H226=0,0,MAX(0,H226*(1+'Debt Payoff'!D6/12)-MIN(H226*(1+'Debt Payoff'!D6/12),IF(COUNTIF(B226:G226,"&gt;0")=0,'Debt Payoff'!E6+'Debt Payoff'!E10+'Debt Payoff'!E9+'Debt Payoff'!E5+'Debt Payoff'!E8+'Debt Payoff'!E4+'Debt Payoff'!E11+'Debt Payoff'!C2,'Debt Payoff'!E6))))</f>
        <v>0</v>
      </c>
      <c r="I227" s="18">
        <f>IF(I226=0,0,MAX(0,I226*(1+'Debt Payoff'!D7/12)-MIN(I226*(1+'Debt Payoff'!D7/12),IF(COUNTIF(B226:H226,"&gt;0")=0,'Debt Payoff'!E7+'Debt Payoff'!E10+'Debt Payoff'!E9+'Debt Payoff'!E5+'Debt Payoff'!E8+'Debt Payoff'!E4+'Debt Payoff'!E11+'Debt Payoff'!E6+'Debt Payoff'!C2,'Debt Payoff'!E7))))</f>
        <v>0</v>
      </c>
      <c r="J227" s="18">
        <f>IF(B226=0,0,B226*'Debt Payoff'!D10/12)</f>
        <v>0</v>
      </c>
      <c r="K227" s="18">
        <f>IF(C226=0,0,C226*'Debt Payoff'!D9/12)</f>
        <v>0</v>
      </c>
      <c r="L227" s="18">
        <f>IF(D226=0,0,D226*'Debt Payoff'!D5/12)</f>
        <v>0</v>
      </c>
      <c r="M227" s="18">
        <f>IF(E226=0,0,E226*'Debt Payoff'!D8/12)</f>
        <v>0</v>
      </c>
      <c r="N227" s="18">
        <f>IF(F226=0,0,F226*'Debt Payoff'!D4/12)</f>
        <v>0</v>
      </c>
      <c r="O227" s="18">
        <f>IF(G226=0,0,G226*'Debt Payoff'!D11/12)</f>
        <v>0</v>
      </c>
      <c r="P227" s="18">
        <f>IF(H226=0,0,H226*'Debt Payoff'!D6/12)</f>
        <v>0</v>
      </c>
      <c r="Q227" s="18">
        <f>IF(I226=0,0,I226*'Debt Payoff'!D7/12)</f>
        <v>0</v>
      </c>
    </row>
    <row r="228" spans="1:17" x14ac:dyDescent="0.25">
      <c r="A228">
        <v>226</v>
      </c>
      <c r="B228" s="18">
        <f>IF(B227=0,0,MAX(0,B227*(1+'Debt Payoff'!D10/12)-MIN(B227*(1+'Debt Payoff'!D10/12),'Debt Payoff'!E10+'Debt Payoff'!C2)))</f>
        <v>0</v>
      </c>
      <c r="C228" s="18">
        <f>IF(C227=0,0,MAX(0,C227*(1+'Debt Payoff'!D9/12)-MIN(C227*(1+'Debt Payoff'!D9/12),IF(COUNTIF(B227:B227,"&gt;0")=0,'Debt Payoff'!E9+'Debt Payoff'!E10+'Debt Payoff'!C2,'Debt Payoff'!E9))))</f>
        <v>0</v>
      </c>
      <c r="D228" s="18">
        <f>IF(D227=0,0,MAX(0,D227*(1+'Debt Payoff'!D5/12)-MIN(D227*(1+'Debt Payoff'!D5/12),IF(COUNTIF(B227:C227,"&gt;0")=0,'Debt Payoff'!E5+'Debt Payoff'!E10+'Debt Payoff'!E9+'Debt Payoff'!C2,'Debt Payoff'!E5))))</f>
        <v>0</v>
      </c>
      <c r="E228" s="18">
        <f>IF(E227=0,0,MAX(0,E227*(1+'Debt Payoff'!D8/12)-MIN(E227*(1+'Debt Payoff'!D8/12),IF(COUNTIF(B227:D227,"&gt;0")=0,'Debt Payoff'!E8+'Debt Payoff'!E10+'Debt Payoff'!E9+'Debt Payoff'!E5+'Debt Payoff'!C2,'Debt Payoff'!E8))))</f>
        <v>0</v>
      </c>
      <c r="F228" s="18">
        <f>IF(F227=0,0,MAX(0,F227*(1+'Debt Payoff'!D4/12)-MIN(F227*(1+'Debt Payoff'!D4/12),IF(COUNTIF(B227:E227,"&gt;0")=0,'Debt Payoff'!E4+'Debt Payoff'!E10+'Debt Payoff'!E9+'Debt Payoff'!E5+'Debt Payoff'!E8+'Debt Payoff'!C2,'Debt Payoff'!E4))))</f>
        <v>0</v>
      </c>
      <c r="G228" s="18">
        <f>IF(G227=0,0,MAX(0,G227*(1+'Debt Payoff'!D11/12)-MIN(G227*(1+'Debt Payoff'!D11/12),IF(COUNTIF(B227:F227,"&gt;0")=0,'Debt Payoff'!E11+'Debt Payoff'!E10+'Debt Payoff'!E9+'Debt Payoff'!E5+'Debt Payoff'!E8+'Debt Payoff'!E4+'Debt Payoff'!C2,'Debt Payoff'!E11))))</f>
        <v>0</v>
      </c>
      <c r="H228" s="18">
        <f>IF(H227=0,0,MAX(0,H227*(1+'Debt Payoff'!D6/12)-MIN(H227*(1+'Debt Payoff'!D6/12),IF(COUNTIF(B227:G227,"&gt;0")=0,'Debt Payoff'!E6+'Debt Payoff'!E10+'Debt Payoff'!E9+'Debt Payoff'!E5+'Debt Payoff'!E8+'Debt Payoff'!E4+'Debt Payoff'!E11+'Debt Payoff'!C2,'Debt Payoff'!E6))))</f>
        <v>0</v>
      </c>
      <c r="I228" s="18">
        <f>IF(I227=0,0,MAX(0,I227*(1+'Debt Payoff'!D7/12)-MIN(I227*(1+'Debt Payoff'!D7/12),IF(COUNTIF(B227:H227,"&gt;0")=0,'Debt Payoff'!E7+'Debt Payoff'!E10+'Debt Payoff'!E9+'Debt Payoff'!E5+'Debt Payoff'!E8+'Debt Payoff'!E4+'Debt Payoff'!E11+'Debt Payoff'!E6+'Debt Payoff'!C2,'Debt Payoff'!E7))))</f>
        <v>0</v>
      </c>
      <c r="J228" s="18">
        <f>IF(B227=0,0,B227*'Debt Payoff'!D10/12)</f>
        <v>0</v>
      </c>
      <c r="K228" s="18">
        <f>IF(C227=0,0,C227*'Debt Payoff'!D9/12)</f>
        <v>0</v>
      </c>
      <c r="L228" s="18">
        <f>IF(D227=0,0,D227*'Debt Payoff'!D5/12)</f>
        <v>0</v>
      </c>
      <c r="M228" s="18">
        <f>IF(E227=0,0,E227*'Debt Payoff'!D8/12)</f>
        <v>0</v>
      </c>
      <c r="N228" s="18">
        <f>IF(F227=0,0,F227*'Debt Payoff'!D4/12)</f>
        <v>0</v>
      </c>
      <c r="O228" s="18">
        <f>IF(G227=0,0,G227*'Debt Payoff'!D11/12)</f>
        <v>0</v>
      </c>
      <c r="P228" s="18">
        <f>IF(H227=0,0,H227*'Debt Payoff'!D6/12)</f>
        <v>0</v>
      </c>
      <c r="Q228" s="18">
        <f>IF(I227=0,0,I227*'Debt Payoff'!D7/12)</f>
        <v>0</v>
      </c>
    </row>
    <row r="229" spans="1:17" x14ac:dyDescent="0.25">
      <c r="A229">
        <v>227</v>
      </c>
      <c r="B229" s="18">
        <f>IF(B228=0,0,MAX(0,B228*(1+'Debt Payoff'!D10/12)-MIN(B228*(1+'Debt Payoff'!D10/12),'Debt Payoff'!E10+'Debt Payoff'!C2)))</f>
        <v>0</v>
      </c>
      <c r="C229" s="18">
        <f>IF(C228=0,0,MAX(0,C228*(1+'Debt Payoff'!D9/12)-MIN(C228*(1+'Debt Payoff'!D9/12),IF(COUNTIF(B228:B228,"&gt;0")=0,'Debt Payoff'!E9+'Debt Payoff'!E10+'Debt Payoff'!C2,'Debt Payoff'!E9))))</f>
        <v>0</v>
      </c>
      <c r="D229" s="18">
        <f>IF(D228=0,0,MAX(0,D228*(1+'Debt Payoff'!D5/12)-MIN(D228*(1+'Debt Payoff'!D5/12),IF(COUNTIF(B228:C228,"&gt;0")=0,'Debt Payoff'!E5+'Debt Payoff'!E10+'Debt Payoff'!E9+'Debt Payoff'!C2,'Debt Payoff'!E5))))</f>
        <v>0</v>
      </c>
      <c r="E229" s="18">
        <f>IF(E228=0,0,MAX(0,E228*(1+'Debt Payoff'!D8/12)-MIN(E228*(1+'Debt Payoff'!D8/12),IF(COUNTIF(B228:D228,"&gt;0")=0,'Debt Payoff'!E8+'Debt Payoff'!E10+'Debt Payoff'!E9+'Debt Payoff'!E5+'Debt Payoff'!C2,'Debt Payoff'!E8))))</f>
        <v>0</v>
      </c>
      <c r="F229" s="18">
        <f>IF(F228=0,0,MAX(0,F228*(1+'Debt Payoff'!D4/12)-MIN(F228*(1+'Debt Payoff'!D4/12),IF(COUNTIF(B228:E228,"&gt;0")=0,'Debt Payoff'!E4+'Debt Payoff'!E10+'Debt Payoff'!E9+'Debt Payoff'!E5+'Debt Payoff'!E8+'Debt Payoff'!C2,'Debt Payoff'!E4))))</f>
        <v>0</v>
      </c>
      <c r="G229" s="18">
        <f>IF(G228=0,0,MAX(0,G228*(1+'Debt Payoff'!D11/12)-MIN(G228*(1+'Debt Payoff'!D11/12),IF(COUNTIF(B228:F228,"&gt;0")=0,'Debt Payoff'!E11+'Debt Payoff'!E10+'Debt Payoff'!E9+'Debt Payoff'!E5+'Debt Payoff'!E8+'Debt Payoff'!E4+'Debt Payoff'!C2,'Debt Payoff'!E11))))</f>
        <v>0</v>
      </c>
      <c r="H229" s="18">
        <f>IF(H228=0,0,MAX(0,H228*(1+'Debt Payoff'!D6/12)-MIN(H228*(1+'Debt Payoff'!D6/12),IF(COUNTIF(B228:G228,"&gt;0")=0,'Debt Payoff'!E6+'Debt Payoff'!E10+'Debt Payoff'!E9+'Debt Payoff'!E5+'Debt Payoff'!E8+'Debt Payoff'!E4+'Debt Payoff'!E11+'Debt Payoff'!C2,'Debt Payoff'!E6))))</f>
        <v>0</v>
      </c>
      <c r="I229" s="18">
        <f>IF(I228=0,0,MAX(0,I228*(1+'Debt Payoff'!D7/12)-MIN(I228*(1+'Debt Payoff'!D7/12),IF(COUNTIF(B228:H228,"&gt;0")=0,'Debt Payoff'!E7+'Debt Payoff'!E10+'Debt Payoff'!E9+'Debt Payoff'!E5+'Debt Payoff'!E8+'Debt Payoff'!E4+'Debt Payoff'!E11+'Debt Payoff'!E6+'Debt Payoff'!C2,'Debt Payoff'!E7))))</f>
        <v>0</v>
      </c>
      <c r="J229" s="18">
        <f>IF(B228=0,0,B228*'Debt Payoff'!D10/12)</f>
        <v>0</v>
      </c>
      <c r="K229" s="18">
        <f>IF(C228=0,0,C228*'Debt Payoff'!D9/12)</f>
        <v>0</v>
      </c>
      <c r="L229" s="18">
        <f>IF(D228=0,0,D228*'Debt Payoff'!D5/12)</f>
        <v>0</v>
      </c>
      <c r="M229" s="18">
        <f>IF(E228=0,0,E228*'Debt Payoff'!D8/12)</f>
        <v>0</v>
      </c>
      <c r="N229" s="18">
        <f>IF(F228=0,0,F228*'Debt Payoff'!D4/12)</f>
        <v>0</v>
      </c>
      <c r="O229" s="18">
        <f>IF(G228=0,0,G228*'Debt Payoff'!D11/12)</f>
        <v>0</v>
      </c>
      <c r="P229" s="18">
        <f>IF(H228=0,0,H228*'Debt Payoff'!D6/12)</f>
        <v>0</v>
      </c>
      <c r="Q229" s="18">
        <f>IF(I228=0,0,I228*'Debt Payoff'!D7/12)</f>
        <v>0</v>
      </c>
    </row>
    <row r="230" spans="1:17" x14ac:dyDescent="0.25">
      <c r="A230">
        <v>228</v>
      </c>
      <c r="B230" s="18">
        <f>IF(B229=0,0,MAX(0,B229*(1+'Debt Payoff'!D10/12)-MIN(B229*(1+'Debt Payoff'!D10/12),'Debt Payoff'!E10+'Debt Payoff'!C2)))</f>
        <v>0</v>
      </c>
      <c r="C230" s="18">
        <f>IF(C229=0,0,MAX(0,C229*(1+'Debt Payoff'!D9/12)-MIN(C229*(1+'Debt Payoff'!D9/12),IF(COUNTIF(B229:B229,"&gt;0")=0,'Debt Payoff'!E9+'Debt Payoff'!E10+'Debt Payoff'!C2,'Debt Payoff'!E9))))</f>
        <v>0</v>
      </c>
      <c r="D230" s="18">
        <f>IF(D229=0,0,MAX(0,D229*(1+'Debt Payoff'!D5/12)-MIN(D229*(1+'Debt Payoff'!D5/12),IF(COUNTIF(B229:C229,"&gt;0")=0,'Debt Payoff'!E5+'Debt Payoff'!E10+'Debt Payoff'!E9+'Debt Payoff'!C2,'Debt Payoff'!E5))))</f>
        <v>0</v>
      </c>
      <c r="E230" s="18">
        <f>IF(E229=0,0,MAX(0,E229*(1+'Debt Payoff'!D8/12)-MIN(E229*(1+'Debt Payoff'!D8/12),IF(COUNTIF(B229:D229,"&gt;0")=0,'Debt Payoff'!E8+'Debt Payoff'!E10+'Debt Payoff'!E9+'Debt Payoff'!E5+'Debt Payoff'!C2,'Debt Payoff'!E8))))</f>
        <v>0</v>
      </c>
      <c r="F230" s="18">
        <f>IF(F229=0,0,MAX(0,F229*(1+'Debt Payoff'!D4/12)-MIN(F229*(1+'Debt Payoff'!D4/12),IF(COUNTIF(B229:E229,"&gt;0")=0,'Debt Payoff'!E4+'Debt Payoff'!E10+'Debt Payoff'!E9+'Debt Payoff'!E5+'Debt Payoff'!E8+'Debt Payoff'!C2,'Debt Payoff'!E4))))</f>
        <v>0</v>
      </c>
      <c r="G230" s="18">
        <f>IF(G229=0,0,MAX(0,G229*(1+'Debt Payoff'!D11/12)-MIN(G229*(1+'Debt Payoff'!D11/12),IF(COUNTIF(B229:F229,"&gt;0")=0,'Debt Payoff'!E11+'Debt Payoff'!E10+'Debt Payoff'!E9+'Debt Payoff'!E5+'Debt Payoff'!E8+'Debt Payoff'!E4+'Debt Payoff'!C2,'Debt Payoff'!E11))))</f>
        <v>0</v>
      </c>
      <c r="H230" s="18">
        <f>IF(H229=0,0,MAX(0,H229*(1+'Debt Payoff'!D6/12)-MIN(H229*(1+'Debt Payoff'!D6/12),IF(COUNTIF(B229:G229,"&gt;0")=0,'Debt Payoff'!E6+'Debt Payoff'!E10+'Debt Payoff'!E9+'Debt Payoff'!E5+'Debt Payoff'!E8+'Debt Payoff'!E4+'Debt Payoff'!E11+'Debt Payoff'!C2,'Debt Payoff'!E6))))</f>
        <v>0</v>
      </c>
      <c r="I230" s="18">
        <f>IF(I229=0,0,MAX(0,I229*(1+'Debt Payoff'!D7/12)-MIN(I229*(1+'Debt Payoff'!D7/12),IF(COUNTIF(B229:H229,"&gt;0")=0,'Debt Payoff'!E7+'Debt Payoff'!E10+'Debt Payoff'!E9+'Debt Payoff'!E5+'Debt Payoff'!E8+'Debt Payoff'!E4+'Debt Payoff'!E11+'Debt Payoff'!E6+'Debt Payoff'!C2,'Debt Payoff'!E7))))</f>
        <v>0</v>
      </c>
      <c r="J230" s="18">
        <f>IF(B229=0,0,B229*'Debt Payoff'!D10/12)</f>
        <v>0</v>
      </c>
      <c r="K230" s="18">
        <f>IF(C229=0,0,C229*'Debt Payoff'!D9/12)</f>
        <v>0</v>
      </c>
      <c r="L230" s="18">
        <f>IF(D229=0,0,D229*'Debt Payoff'!D5/12)</f>
        <v>0</v>
      </c>
      <c r="M230" s="18">
        <f>IF(E229=0,0,E229*'Debt Payoff'!D8/12)</f>
        <v>0</v>
      </c>
      <c r="N230" s="18">
        <f>IF(F229=0,0,F229*'Debt Payoff'!D4/12)</f>
        <v>0</v>
      </c>
      <c r="O230" s="18">
        <f>IF(G229=0,0,G229*'Debt Payoff'!D11/12)</f>
        <v>0</v>
      </c>
      <c r="P230" s="18">
        <f>IF(H229=0,0,H229*'Debt Payoff'!D6/12)</f>
        <v>0</v>
      </c>
      <c r="Q230" s="18">
        <f>IF(I229=0,0,I229*'Debt Payoff'!D7/12)</f>
        <v>0</v>
      </c>
    </row>
    <row r="231" spans="1:17" x14ac:dyDescent="0.25">
      <c r="A231">
        <v>229</v>
      </c>
      <c r="B231" s="18">
        <f>IF(B230=0,0,MAX(0,B230*(1+'Debt Payoff'!D10/12)-MIN(B230*(1+'Debt Payoff'!D10/12),'Debt Payoff'!E10+'Debt Payoff'!C2)))</f>
        <v>0</v>
      </c>
      <c r="C231" s="18">
        <f>IF(C230=0,0,MAX(0,C230*(1+'Debt Payoff'!D9/12)-MIN(C230*(1+'Debt Payoff'!D9/12),IF(COUNTIF(B230:B230,"&gt;0")=0,'Debt Payoff'!E9+'Debt Payoff'!E10+'Debt Payoff'!C2,'Debt Payoff'!E9))))</f>
        <v>0</v>
      </c>
      <c r="D231" s="18">
        <f>IF(D230=0,0,MAX(0,D230*(1+'Debt Payoff'!D5/12)-MIN(D230*(1+'Debt Payoff'!D5/12),IF(COUNTIF(B230:C230,"&gt;0")=0,'Debt Payoff'!E5+'Debt Payoff'!E10+'Debt Payoff'!E9+'Debt Payoff'!C2,'Debt Payoff'!E5))))</f>
        <v>0</v>
      </c>
      <c r="E231" s="18">
        <f>IF(E230=0,0,MAX(0,E230*(1+'Debt Payoff'!D8/12)-MIN(E230*(1+'Debt Payoff'!D8/12),IF(COUNTIF(B230:D230,"&gt;0")=0,'Debt Payoff'!E8+'Debt Payoff'!E10+'Debt Payoff'!E9+'Debt Payoff'!E5+'Debt Payoff'!C2,'Debt Payoff'!E8))))</f>
        <v>0</v>
      </c>
      <c r="F231" s="18">
        <f>IF(F230=0,0,MAX(0,F230*(1+'Debt Payoff'!D4/12)-MIN(F230*(1+'Debt Payoff'!D4/12),IF(COUNTIF(B230:E230,"&gt;0")=0,'Debt Payoff'!E4+'Debt Payoff'!E10+'Debt Payoff'!E9+'Debt Payoff'!E5+'Debt Payoff'!E8+'Debt Payoff'!C2,'Debt Payoff'!E4))))</f>
        <v>0</v>
      </c>
      <c r="G231" s="18">
        <f>IF(G230=0,0,MAX(0,G230*(1+'Debt Payoff'!D11/12)-MIN(G230*(1+'Debt Payoff'!D11/12),IF(COUNTIF(B230:F230,"&gt;0")=0,'Debt Payoff'!E11+'Debt Payoff'!E10+'Debt Payoff'!E9+'Debt Payoff'!E5+'Debt Payoff'!E8+'Debt Payoff'!E4+'Debt Payoff'!C2,'Debt Payoff'!E11))))</f>
        <v>0</v>
      </c>
      <c r="H231" s="18">
        <f>IF(H230=0,0,MAX(0,H230*(1+'Debt Payoff'!D6/12)-MIN(H230*(1+'Debt Payoff'!D6/12),IF(COUNTIF(B230:G230,"&gt;0")=0,'Debt Payoff'!E6+'Debt Payoff'!E10+'Debt Payoff'!E9+'Debt Payoff'!E5+'Debt Payoff'!E8+'Debt Payoff'!E4+'Debt Payoff'!E11+'Debt Payoff'!C2,'Debt Payoff'!E6))))</f>
        <v>0</v>
      </c>
      <c r="I231" s="18">
        <f>IF(I230=0,0,MAX(0,I230*(1+'Debt Payoff'!D7/12)-MIN(I230*(1+'Debt Payoff'!D7/12),IF(COUNTIF(B230:H230,"&gt;0")=0,'Debt Payoff'!E7+'Debt Payoff'!E10+'Debt Payoff'!E9+'Debt Payoff'!E5+'Debt Payoff'!E8+'Debt Payoff'!E4+'Debt Payoff'!E11+'Debt Payoff'!E6+'Debt Payoff'!C2,'Debt Payoff'!E7))))</f>
        <v>0</v>
      </c>
      <c r="J231" s="18">
        <f>IF(B230=0,0,B230*'Debt Payoff'!D10/12)</f>
        <v>0</v>
      </c>
      <c r="K231" s="18">
        <f>IF(C230=0,0,C230*'Debt Payoff'!D9/12)</f>
        <v>0</v>
      </c>
      <c r="L231" s="18">
        <f>IF(D230=0,0,D230*'Debt Payoff'!D5/12)</f>
        <v>0</v>
      </c>
      <c r="M231" s="18">
        <f>IF(E230=0,0,E230*'Debt Payoff'!D8/12)</f>
        <v>0</v>
      </c>
      <c r="N231" s="18">
        <f>IF(F230=0,0,F230*'Debt Payoff'!D4/12)</f>
        <v>0</v>
      </c>
      <c r="O231" s="18">
        <f>IF(G230=0,0,G230*'Debt Payoff'!D11/12)</f>
        <v>0</v>
      </c>
      <c r="P231" s="18">
        <f>IF(H230=0,0,H230*'Debt Payoff'!D6/12)</f>
        <v>0</v>
      </c>
      <c r="Q231" s="18">
        <f>IF(I230=0,0,I230*'Debt Payoff'!D7/12)</f>
        <v>0</v>
      </c>
    </row>
    <row r="232" spans="1:17" x14ac:dyDescent="0.25">
      <c r="A232">
        <v>230</v>
      </c>
      <c r="B232" s="18">
        <f>IF(B231=0,0,MAX(0,B231*(1+'Debt Payoff'!D10/12)-MIN(B231*(1+'Debt Payoff'!D10/12),'Debt Payoff'!E10+'Debt Payoff'!C2)))</f>
        <v>0</v>
      </c>
      <c r="C232" s="18">
        <f>IF(C231=0,0,MAX(0,C231*(1+'Debt Payoff'!D9/12)-MIN(C231*(1+'Debt Payoff'!D9/12),IF(COUNTIF(B231:B231,"&gt;0")=0,'Debt Payoff'!E9+'Debt Payoff'!E10+'Debt Payoff'!C2,'Debt Payoff'!E9))))</f>
        <v>0</v>
      </c>
      <c r="D232" s="18">
        <f>IF(D231=0,0,MAX(0,D231*(1+'Debt Payoff'!D5/12)-MIN(D231*(1+'Debt Payoff'!D5/12),IF(COUNTIF(B231:C231,"&gt;0")=0,'Debt Payoff'!E5+'Debt Payoff'!E10+'Debt Payoff'!E9+'Debt Payoff'!C2,'Debt Payoff'!E5))))</f>
        <v>0</v>
      </c>
      <c r="E232" s="18">
        <f>IF(E231=0,0,MAX(0,E231*(1+'Debt Payoff'!D8/12)-MIN(E231*(1+'Debt Payoff'!D8/12),IF(COUNTIF(B231:D231,"&gt;0")=0,'Debt Payoff'!E8+'Debt Payoff'!E10+'Debt Payoff'!E9+'Debt Payoff'!E5+'Debt Payoff'!C2,'Debt Payoff'!E8))))</f>
        <v>0</v>
      </c>
      <c r="F232" s="18">
        <f>IF(F231=0,0,MAX(0,F231*(1+'Debt Payoff'!D4/12)-MIN(F231*(1+'Debt Payoff'!D4/12),IF(COUNTIF(B231:E231,"&gt;0")=0,'Debt Payoff'!E4+'Debt Payoff'!E10+'Debt Payoff'!E9+'Debt Payoff'!E5+'Debt Payoff'!E8+'Debt Payoff'!C2,'Debt Payoff'!E4))))</f>
        <v>0</v>
      </c>
      <c r="G232" s="18">
        <f>IF(G231=0,0,MAX(0,G231*(1+'Debt Payoff'!D11/12)-MIN(G231*(1+'Debt Payoff'!D11/12),IF(COUNTIF(B231:F231,"&gt;0")=0,'Debt Payoff'!E11+'Debt Payoff'!E10+'Debt Payoff'!E9+'Debt Payoff'!E5+'Debt Payoff'!E8+'Debt Payoff'!E4+'Debt Payoff'!C2,'Debt Payoff'!E11))))</f>
        <v>0</v>
      </c>
      <c r="H232" s="18">
        <f>IF(H231=0,0,MAX(0,H231*(1+'Debt Payoff'!D6/12)-MIN(H231*(1+'Debt Payoff'!D6/12),IF(COUNTIF(B231:G231,"&gt;0")=0,'Debt Payoff'!E6+'Debt Payoff'!E10+'Debt Payoff'!E9+'Debt Payoff'!E5+'Debt Payoff'!E8+'Debt Payoff'!E4+'Debt Payoff'!E11+'Debt Payoff'!C2,'Debt Payoff'!E6))))</f>
        <v>0</v>
      </c>
      <c r="I232" s="18">
        <f>IF(I231=0,0,MAX(0,I231*(1+'Debt Payoff'!D7/12)-MIN(I231*(1+'Debt Payoff'!D7/12),IF(COUNTIF(B231:H231,"&gt;0")=0,'Debt Payoff'!E7+'Debt Payoff'!E10+'Debt Payoff'!E9+'Debt Payoff'!E5+'Debt Payoff'!E8+'Debt Payoff'!E4+'Debt Payoff'!E11+'Debt Payoff'!E6+'Debt Payoff'!C2,'Debt Payoff'!E7))))</f>
        <v>0</v>
      </c>
      <c r="J232" s="18">
        <f>IF(B231=0,0,B231*'Debt Payoff'!D10/12)</f>
        <v>0</v>
      </c>
      <c r="K232" s="18">
        <f>IF(C231=0,0,C231*'Debt Payoff'!D9/12)</f>
        <v>0</v>
      </c>
      <c r="L232" s="18">
        <f>IF(D231=0,0,D231*'Debt Payoff'!D5/12)</f>
        <v>0</v>
      </c>
      <c r="M232" s="18">
        <f>IF(E231=0,0,E231*'Debt Payoff'!D8/12)</f>
        <v>0</v>
      </c>
      <c r="N232" s="18">
        <f>IF(F231=0,0,F231*'Debt Payoff'!D4/12)</f>
        <v>0</v>
      </c>
      <c r="O232" s="18">
        <f>IF(G231=0,0,G231*'Debt Payoff'!D11/12)</f>
        <v>0</v>
      </c>
      <c r="P232" s="18">
        <f>IF(H231=0,0,H231*'Debt Payoff'!D6/12)</f>
        <v>0</v>
      </c>
      <c r="Q232" s="18">
        <f>IF(I231=0,0,I231*'Debt Payoff'!D7/12)</f>
        <v>0</v>
      </c>
    </row>
    <row r="233" spans="1:17" x14ac:dyDescent="0.25">
      <c r="A233">
        <v>231</v>
      </c>
      <c r="B233" s="18">
        <f>IF(B232=0,0,MAX(0,B232*(1+'Debt Payoff'!D10/12)-MIN(B232*(1+'Debt Payoff'!D10/12),'Debt Payoff'!E10+'Debt Payoff'!C2)))</f>
        <v>0</v>
      </c>
      <c r="C233" s="18">
        <f>IF(C232=0,0,MAX(0,C232*(1+'Debt Payoff'!D9/12)-MIN(C232*(1+'Debt Payoff'!D9/12),IF(COUNTIF(B232:B232,"&gt;0")=0,'Debt Payoff'!E9+'Debt Payoff'!E10+'Debt Payoff'!C2,'Debt Payoff'!E9))))</f>
        <v>0</v>
      </c>
      <c r="D233" s="18">
        <f>IF(D232=0,0,MAX(0,D232*(1+'Debt Payoff'!D5/12)-MIN(D232*(1+'Debt Payoff'!D5/12),IF(COUNTIF(B232:C232,"&gt;0")=0,'Debt Payoff'!E5+'Debt Payoff'!E10+'Debt Payoff'!E9+'Debt Payoff'!C2,'Debt Payoff'!E5))))</f>
        <v>0</v>
      </c>
      <c r="E233" s="18">
        <f>IF(E232=0,0,MAX(0,E232*(1+'Debt Payoff'!D8/12)-MIN(E232*(1+'Debt Payoff'!D8/12),IF(COUNTIF(B232:D232,"&gt;0")=0,'Debt Payoff'!E8+'Debt Payoff'!E10+'Debt Payoff'!E9+'Debt Payoff'!E5+'Debt Payoff'!C2,'Debt Payoff'!E8))))</f>
        <v>0</v>
      </c>
      <c r="F233" s="18">
        <f>IF(F232=0,0,MAX(0,F232*(1+'Debt Payoff'!D4/12)-MIN(F232*(1+'Debt Payoff'!D4/12),IF(COUNTIF(B232:E232,"&gt;0")=0,'Debt Payoff'!E4+'Debt Payoff'!E10+'Debt Payoff'!E9+'Debt Payoff'!E5+'Debt Payoff'!E8+'Debt Payoff'!C2,'Debt Payoff'!E4))))</f>
        <v>0</v>
      </c>
      <c r="G233" s="18">
        <f>IF(G232=0,0,MAX(0,G232*(1+'Debt Payoff'!D11/12)-MIN(G232*(1+'Debt Payoff'!D11/12),IF(COUNTIF(B232:F232,"&gt;0")=0,'Debt Payoff'!E11+'Debt Payoff'!E10+'Debt Payoff'!E9+'Debt Payoff'!E5+'Debt Payoff'!E8+'Debt Payoff'!E4+'Debt Payoff'!C2,'Debt Payoff'!E11))))</f>
        <v>0</v>
      </c>
      <c r="H233" s="18">
        <f>IF(H232=0,0,MAX(0,H232*(1+'Debt Payoff'!D6/12)-MIN(H232*(1+'Debt Payoff'!D6/12),IF(COUNTIF(B232:G232,"&gt;0")=0,'Debt Payoff'!E6+'Debt Payoff'!E10+'Debt Payoff'!E9+'Debt Payoff'!E5+'Debt Payoff'!E8+'Debt Payoff'!E4+'Debt Payoff'!E11+'Debt Payoff'!C2,'Debt Payoff'!E6))))</f>
        <v>0</v>
      </c>
      <c r="I233" s="18">
        <f>IF(I232=0,0,MAX(0,I232*(1+'Debt Payoff'!D7/12)-MIN(I232*(1+'Debt Payoff'!D7/12),IF(COUNTIF(B232:H232,"&gt;0")=0,'Debt Payoff'!E7+'Debt Payoff'!E10+'Debt Payoff'!E9+'Debt Payoff'!E5+'Debt Payoff'!E8+'Debt Payoff'!E4+'Debt Payoff'!E11+'Debt Payoff'!E6+'Debt Payoff'!C2,'Debt Payoff'!E7))))</f>
        <v>0</v>
      </c>
      <c r="J233" s="18">
        <f>IF(B232=0,0,B232*'Debt Payoff'!D10/12)</f>
        <v>0</v>
      </c>
      <c r="K233" s="18">
        <f>IF(C232=0,0,C232*'Debt Payoff'!D9/12)</f>
        <v>0</v>
      </c>
      <c r="L233" s="18">
        <f>IF(D232=0,0,D232*'Debt Payoff'!D5/12)</f>
        <v>0</v>
      </c>
      <c r="M233" s="18">
        <f>IF(E232=0,0,E232*'Debt Payoff'!D8/12)</f>
        <v>0</v>
      </c>
      <c r="N233" s="18">
        <f>IF(F232=0,0,F232*'Debt Payoff'!D4/12)</f>
        <v>0</v>
      </c>
      <c r="O233" s="18">
        <f>IF(G232=0,0,G232*'Debt Payoff'!D11/12)</f>
        <v>0</v>
      </c>
      <c r="P233" s="18">
        <f>IF(H232=0,0,H232*'Debt Payoff'!D6/12)</f>
        <v>0</v>
      </c>
      <c r="Q233" s="18">
        <f>IF(I232=0,0,I232*'Debt Payoff'!D7/12)</f>
        <v>0</v>
      </c>
    </row>
    <row r="234" spans="1:17" x14ac:dyDescent="0.25">
      <c r="A234">
        <v>232</v>
      </c>
      <c r="B234" s="18">
        <f>IF(B233=0,0,MAX(0,B233*(1+'Debt Payoff'!D10/12)-MIN(B233*(1+'Debt Payoff'!D10/12),'Debt Payoff'!E10+'Debt Payoff'!C2)))</f>
        <v>0</v>
      </c>
      <c r="C234" s="18">
        <f>IF(C233=0,0,MAX(0,C233*(1+'Debt Payoff'!D9/12)-MIN(C233*(1+'Debt Payoff'!D9/12),IF(COUNTIF(B233:B233,"&gt;0")=0,'Debt Payoff'!E9+'Debt Payoff'!E10+'Debt Payoff'!C2,'Debt Payoff'!E9))))</f>
        <v>0</v>
      </c>
      <c r="D234" s="18">
        <f>IF(D233=0,0,MAX(0,D233*(1+'Debt Payoff'!D5/12)-MIN(D233*(1+'Debt Payoff'!D5/12),IF(COUNTIF(B233:C233,"&gt;0")=0,'Debt Payoff'!E5+'Debt Payoff'!E10+'Debt Payoff'!E9+'Debt Payoff'!C2,'Debt Payoff'!E5))))</f>
        <v>0</v>
      </c>
      <c r="E234" s="18">
        <f>IF(E233=0,0,MAX(0,E233*(1+'Debt Payoff'!D8/12)-MIN(E233*(1+'Debt Payoff'!D8/12),IF(COUNTIF(B233:D233,"&gt;0")=0,'Debt Payoff'!E8+'Debt Payoff'!E10+'Debt Payoff'!E9+'Debt Payoff'!E5+'Debt Payoff'!C2,'Debt Payoff'!E8))))</f>
        <v>0</v>
      </c>
      <c r="F234" s="18">
        <f>IF(F233=0,0,MAX(0,F233*(1+'Debt Payoff'!D4/12)-MIN(F233*(1+'Debt Payoff'!D4/12),IF(COUNTIF(B233:E233,"&gt;0")=0,'Debt Payoff'!E4+'Debt Payoff'!E10+'Debt Payoff'!E9+'Debt Payoff'!E5+'Debt Payoff'!E8+'Debt Payoff'!C2,'Debt Payoff'!E4))))</f>
        <v>0</v>
      </c>
      <c r="G234" s="18">
        <f>IF(G233=0,0,MAX(0,G233*(1+'Debt Payoff'!D11/12)-MIN(G233*(1+'Debt Payoff'!D11/12),IF(COUNTIF(B233:F233,"&gt;0")=0,'Debt Payoff'!E11+'Debt Payoff'!E10+'Debt Payoff'!E9+'Debt Payoff'!E5+'Debt Payoff'!E8+'Debt Payoff'!E4+'Debt Payoff'!C2,'Debt Payoff'!E11))))</f>
        <v>0</v>
      </c>
      <c r="H234" s="18">
        <f>IF(H233=0,0,MAX(0,H233*(1+'Debt Payoff'!D6/12)-MIN(H233*(1+'Debt Payoff'!D6/12),IF(COUNTIF(B233:G233,"&gt;0")=0,'Debt Payoff'!E6+'Debt Payoff'!E10+'Debt Payoff'!E9+'Debt Payoff'!E5+'Debt Payoff'!E8+'Debt Payoff'!E4+'Debt Payoff'!E11+'Debt Payoff'!C2,'Debt Payoff'!E6))))</f>
        <v>0</v>
      </c>
      <c r="I234" s="18">
        <f>IF(I233=0,0,MAX(0,I233*(1+'Debt Payoff'!D7/12)-MIN(I233*(1+'Debt Payoff'!D7/12),IF(COUNTIF(B233:H233,"&gt;0")=0,'Debt Payoff'!E7+'Debt Payoff'!E10+'Debt Payoff'!E9+'Debt Payoff'!E5+'Debt Payoff'!E8+'Debt Payoff'!E4+'Debt Payoff'!E11+'Debt Payoff'!E6+'Debt Payoff'!C2,'Debt Payoff'!E7))))</f>
        <v>0</v>
      </c>
      <c r="J234" s="18">
        <f>IF(B233=0,0,B233*'Debt Payoff'!D10/12)</f>
        <v>0</v>
      </c>
      <c r="K234" s="18">
        <f>IF(C233=0,0,C233*'Debt Payoff'!D9/12)</f>
        <v>0</v>
      </c>
      <c r="L234" s="18">
        <f>IF(D233=0,0,D233*'Debt Payoff'!D5/12)</f>
        <v>0</v>
      </c>
      <c r="M234" s="18">
        <f>IF(E233=0,0,E233*'Debt Payoff'!D8/12)</f>
        <v>0</v>
      </c>
      <c r="N234" s="18">
        <f>IF(F233=0,0,F233*'Debt Payoff'!D4/12)</f>
        <v>0</v>
      </c>
      <c r="O234" s="18">
        <f>IF(G233=0,0,G233*'Debt Payoff'!D11/12)</f>
        <v>0</v>
      </c>
      <c r="P234" s="18">
        <f>IF(H233=0,0,H233*'Debt Payoff'!D6/12)</f>
        <v>0</v>
      </c>
      <c r="Q234" s="18">
        <f>IF(I233=0,0,I233*'Debt Payoff'!D7/12)</f>
        <v>0</v>
      </c>
    </row>
    <row r="235" spans="1:17" x14ac:dyDescent="0.25">
      <c r="A235">
        <v>233</v>
      </c>
      <c r="B235" s="18">
        <f>IF(B234=0,0,MAX(0,B234*(1+'Debt Payoff'!D10/12)-MIN(B234*(1+'Debt Payoff'!D10/12),'Debt Payoff'!E10+'Debt Payoff'!C2)))</f>
        <v>0</v>
      </c>
      <c r="C235" s="18">
        <f>IF(C234=0,0,MAX(0,C234*(1+'Debt Payoff'!D9/12)-MIN(C234*(1+'Debt Payoff'!D9/12),IF(COUNTIF(B234:B234,"&gt;0")=0,'Debt Payoff'!E9+'Debt Payoff'!E10+'Debt Payoff'!C2,'Debt Payoff'!E9))))</f>
        <v>0</v>
      </c>
      <c r="D235" s="18">
        <f>IF(D234=0,0,MAX(0,D234*(1+'Debt Payoff'!D5/12)-MIN(D234*(1+'Debt Payoff'!D5/12),IF(COUNTIF(B234:C234,"&gt;0")=0,'Debt Payoff'!E5+'Debt Payoff'!E10+'Debt Payoff'!E9+'Debt Payoff'!C2,'Debt Payoff'!E5))))</f>
        <v>0</v>
      </c>
      <c r="E235" s="18">
        <f>IF(E234=0,0,MAX(0,E234*(1+'Debt Payoff'!D8/12)-MIN(E234*(1+'Debt Payoff'!D8/12),IF(COUNTIF(B234:D234,"&gt;0")=0,'Debt Payoff'!E8+'Debt Payoff'!E10+'Debt Payoff'!E9+'Debt Payoff'!E5+'Debt Payoff'!C2,'Debt Payoff'!E8))))</f>
        <v>0</v>
      </c>
      <c r="F235" s="18">
        <f>IF(F234=0,0,MAX(0,F234*(1+'Debt Payoff'!D4/12)-MIN(F234*(1+'Debt Payoff'!D4/12),IF(COUNTIF(B234:E234,"&gt;0")=0,'Debt Payoff'!E4+'Debt Payoff'!E10+'Debt Payoff'!E9+'Debt Payoff'!E5+'Debt Payoff'!E8+'Debt Payoff'!C2,'Debt Payoff'!E4))))</f>
        <v>0</v>
      </c>
      <c r="G235" s="18">
        <f>IF(G234=0,0,MAX(0,G234*(1+'Debt Payoff'!D11/12)-MIN(G234*(1+'Debt Payoff'!D11/12),IF(COUNTIF(B234:F234,"&gt;0")=0,'Debt Payoff'!E11+'Debt Payoff'!E10+'Debt Payoff'!E9+'Debt Payoff'!E5+'Debt Payoff'!E8+'Debt Payoff'!E4+'Debt Payoff'!C2,'Debt Payoff'!E11))))</f>
        <v>0</v>
      </c>
      <c r="H235" s="18">
        <f>IF(H234=0,0,MAX(0,H234*(1+'Debt Payoff'!D6/12)-MIN(H234*(1+'Debt Payoff'!D6/12),IF(COUNTIF(B234:G234,"&gt;0")=0,'Debt Payoff'!E6+'Debt Payoff'!E10+'Debt Payoff'!E9+'Debt Payoff'!E5+'Debt Payoff'!E8+'Debt Payoff'!E4+'Debt Payoff'!E11+'Debt Payoff'!C2,'Debt Payoff'!E6))))</f>
        <v>0</v>
      </c>
      <c r="I235" s="18">
        <f>IF(I234=0,0,MAX(0,I234*(1+'Debt Payoff'!D7/12)-MIN(I234*(1+'Debt Payoff'!D7/12),IF(COUNTIF(B234:H234,"&gt;0")=0,'Debt Payoff'!E7+'Debt Payoff'!E10+'Debt Payoff'!E9+'Debt Payoff'!E5+'Debt Payoff'!E8+'Debt Payoff'!E4+'Debt Payoff'!E11+'Debt Payoff'!E6+'Debt Payoff'!C2,'Debt Payoff'!E7))))</f>
        <v>0</v>
      </c>
      <c r="J235" s="18">
        <f>IF(B234=0,0,B234*'Debt Payoff'!D10/12)</f>
        <v>0</v>
      </c>
      <c r="K235" s="18">
        <f>IF(C234=0,0,C234*'Debt Payoff'!D9/12)</f>
        <v>0</v>
      </c>
      <c r="L235" s="18">
        <f>IF(D234=0,0,D234*'Debt Payoff'!D5/12)</f>
        <v>0</v>
      </c>
      <c r="M235" s="18">
        <f>IF(E234=0,0,E234*'Debt Payoff'!D8/12)</f>
        <v>0</v>
      </c>
      <c r="N235" s="18">
        <f>IF(F234=0,0,F234*'Debt Payoff'!D4/12)</f>
        <v>0</v>
      </c>
      <c r="O235" s="18">
        <f>IF(G234=0,0,G234*'Debt Payoff'!D11/12)</f>
        <v>0</v>
      </c>
      <c r="P235" s="18">
        <f>IF(H234=0,0,H234*'Debt Payoff'!D6/12)</f>
        <v>0</v>
      </c>
      <c r="Q235" s="18">
        <f>IF(I234=0,0,I234*'Debt Payoff'!D7/12)</f>
        <v>0</v>
      </c>
    </row>
    <row r="236" spans="1:17" x14ac:dyDescent="0.25">
      <c r="A236">
        <v>234</v>
      </c>
      <c r="B236" s="18">
        <f>IF(B235=0,0,MAX(0,B235*(1+'Debt Payoff'!D10/12)-MIN(B235*(1+'Debt Payoff'!D10/12),'Debt Payoff'!E10+'Debt Payoff'!C2)))</f>
        <v>0</v>
      </c>
      <c r="C236" s="18">
        <f>IF(C235=0,0,MAX(0,C235*(1+'Debt Payoff'!D9/12)-MIN(C235*(1+'Debt Payoff'!D9/12),IF(COUNTIF(B235:B235,"&gt;0")=0,'Debt Payoff'!E9+'Debt Payoff'!E10+'Debt Payoff'!C2,'Debt Payoff'!E9))))</f>
        <v>0</v>
      </c>
      <c r="D236" s="18">
        <f>IF(D235=0,0,MAX(0,D235*(1+'Debt Payoff'!D5/12)-MIN(D235*(1+'Debt Payoff'!D5/12),IF(COUNTIF(B235:C235,"&gt;0")=0,'Debt Payoff'!E5+'Debt Payoff'!E10+'Debt Payoff'!E9+'Debt Payoff'!C2,'Debt Payoff'!E5))))</f>
        <v>0</v>
      </c>
      <c r="E236" s="18">
        <f>IF(E235=0,0,MAX(0,E235*(1+'Debt Payoff'!D8/12)-MIN(E235*(1+'Debt Payoff'!D8/12),IF(COUNTIF(B235:D235,"&gt;0")=0,'Debt Payoff'!E8+'Debt Payoff'!E10+'Debt Payoff'!E9+'Debt Payoff'!E5+'Debt Payoff'!C2,'Debt Payoff'!E8))))</f>
        <v>0</v>
      </c>
      <c r="F236" s="18">
        <f>IF(F235=0,0,MAX(0,F235*(1+'Debt Payoff'!D4/12)-MIN(F235*(1+'Debt Payoff'!D4/12),IF(COUNTIF(B235:E235,"&gt;0")=0,'Debt Payoff'!E4+'Debt Payoff'!E10+'Debt Payoff'!E9+'Debt Payoff'!E5+'Debt Payoff'!E8+'Debt Payoff'!C2,'Debt Payoff'!E4))))</f>
        <v>0</v>
      </c>
      <c r="G236" s="18">
        <f>IF(G235=0,0,MAX(0,G235*(1+'Debt Payoff'!D11/12)-MIN(G235*(1+'Debt Payoff'!D11/12),IF(COUNTIF(B235:F235,"&gt;0")=0,'Debt Payoff'!E11+'Debt Payoff'!E10+'Debt Payoff'!E9+'Debt Payoff'!E5+'Debt Payoff'!E8+'Debt Payoff'!E4+'Debt Payoff'!C2,'Debt Payoff'!E11))))</f>
        <v>0</v>
      </c>
      <c r="H236" s="18">
        <f>IF(H235=0,0,MAX(0,H235*(1+'Debt Payoff'!D6/12)-MIN(H235*(1+'Debt Payoff'!D6/12),IF(COUNTIF(B235:G235,"&gt;0")=0,'Debt Payoff'!E6+'Debt Payoff'!E10+'Debt Payoff'!E9+'Debt Payoff'!E5+'Debt Payoff'!E8+'Debt Payoff'!E4+'Debt Payoff'!E11+'Debt Payoff'!C2,'Debt Payoff'!E6))))</f>
        <v>0</v>
      </c>
      <c r="I236" s="18">
        <f>IF(I235=0,0,MAX(0,I235*(1+'Debt Payoff'!D7/12)-MIN(I235*(1+'Debt Payoff'!D7/12),IF(COUNTIF(B235:H235,"&gt;0")=0,'Debt Payoff'!E7+'Debt Payoff'!E10+'Debt Payoff'!E9+'Debt Payoff'!E5+'Debt Payoff'!E8+'Debt Payoff'!E4+'Debt Payoff'!E11+'Debt Payoff'!E6+'Debt Payoff'!C2,'Debt Payoff'!E7))))</f>
        <v>0</v>
      </c>
      <c r="J236" s="18">
        <f>IF(B235=0,0,B235*'Debt Payoff'!D10/12)</f>
        <v>0</v>
      </c>
      <c r="K236" s="18">
        <f>IF(C235=0,0,C235*'Debt Payoff'!D9/12)</f>
        <v>0</v>
      </c>
      <c r="L236" s="18">
        <f>IF(D235=0,0,D235*'Debt Payoff'!D5/12)</f>
        <v>0</v>
      </c>
      <c r="M236" s="18">
        <f>IF(E235=0,0,E235*'Debt Payoff'!D8/12)</f>
        <v>0</v>
      </c>
      <c r="N236" s="18">
        <f>IF(F235=0,0,F235*'Debt Payoff'!D4/12)</f>
        <v>0</v>
      </c>
      <c r="O236" s="18">
        <f>IF(G235=0,0,G235*'Debt Payoff'!D11/12)</f>
        <v>0</v>
      </c>
      <c r="P236" s="18">
        <f>IF(H235=0,0,H235*'Debt Payoff'!D6/12)</f>
        <v>0</v>
      </c>
      <c r="Q236" s="18">
        <f>IF(I235=0,0,I235*'Debt Payoff'!D7/12)</f>
        <v>0</v>
      </c>
    </row>
    <row r="237" spans="1:17" x14ac:dyDescent="0.25">
      <c r="A237">
        <v>235</v>
      </c>
      <c r="B237" s="18">
        <f>IF(B236=0,0,MAX(0,B236*(1+'Debt Payoff'!D10/12)-MIN(B236*(1+'Debt Payoff'!D10/12),'Debt Payoff'!E10+'Debt Payoff'!C2)))</f>
        <v>0</v>
      </c>
      <c r="C237" s="18">
        <f>IF(C236=0,0,MAX(0,C236*(1+'Debt Payoff'!D9/12)-MIN(C236*(1+'Debt Payoff'!D9/12),IF(COUNTIF(B236:B236,"&gt;0")=0,'Debt Payoff'!E9+'Debt Payoff'!E10+'Debt Payoff'!C2,'Debt Payoff'!E9))))</f>
        <v>0</v>
      </c>
      <c r="D237" s="18">
        <f>IF(D236=0,0,MAX(0,D236*(1+'Debt Payoff'!D5/12)-MIN(D236*(1+'Debt Payoff'!D5/12),IF(COUNTIF(B236:C236,"&gt;0")=0,'Debt Payoff'!E5+'Debt Payoff'!E10+'Debt Payoff'!E9+'Debt Payoff'!C2,'Debt Payoff'!E5))))</f>
        <v>0</v>
      </c>
      <c r="E237" s="18">
        <f>IF(E236=0,0,MAX(0,E236*(1+'Debt Payoff'!D8/12)-MIN(E236*(1+'Debt Payoff'!D8/12),IF(COUNTIF(B236:D236,"&gt;0")=0,'Debt Payoff'!E8+'Debt Payoff'!E10+'Debt Payoff'!E9+'Debt Payoff'!E5+'Debt Payoff'!C2,'Debt Payoff'!E8))))</f>
        <v>0</v>
      </c>
      <c r="F237" s="18">
        <f>IF(F236=0,0,MAX(0,F236*(1+'Debt Payoff'!D4/12)-MIN(F236*(1+'Debt Payoff'!D4/12),IF(COUNTIF(B236:E236,"&gt;0")=0,'Debt Payoff'!E4+'Debt Payoff'!E10+'Debt Payoff'!E9+'Debt Payoff'!E5+'Debt Payoff'!E8+'Debt Payoff'!C2,'Debt Payoff'!E4))))</f>
        <v>0</v>
      </c>
      <c r="G237" s="18">
        <f>IF(G236=0,0,MAX(0,G236*(1+'Debt Payoff'!D11/12)-MIN(G236*(1+'Debt Payoff'!D11/12),IF(COUNTIF(B236:F236,"&gt;0")=0,'Debt Payoff'!E11+'Debt Payoff'!E10+'Debt Payoff'!E9+'Debt Payoff'!E5+'Debt Payoff'!E8+'Debt Payoff'!E4+'Debt Payoff'!C2,'Debt Payoff'!E11))))</f>
        <v>0</v>
      </c>
      <c r="H237" s="18">
        <f>IF(H236=0,0,MAX(0,H236*(1+'Debt Payoff'!D6/12)-MIN(H236*(1+'Debt Payoff'!D6/12),IF(COUNTIF(B236:G236,"&gt;0")=0,'Debt Payoff'!E6+'Debt Payoff'!E10+'Debt Payoff'!E9+'Debt Payoff'!E5+'Debt Payoff'!E8+'Debt Payoff'!E4+'Debt Payoff'!E11+'Debt Payoff'!C2,'Debt Payoff'!E6))))</f>
        <v>0</v>
      </c>
      <c r="I237" s="18">
        <f>IF(I236=0,0,MAX(0,I236*(1+'Debt Payoff'!D7/12)-MIN(I236*(1+'Debt Payoff'!D7/12),IF(COUNTIF(B236:H236,"&gt;0")=0,'Debt Payoff'!E7+'Debt Payoff'!E10+'Debt Payoff'!E9+'Debt Payoff'!E5+'Debt Payoff'!E8+'Debt Payoff'!E4+'Debt Payoff'!E11+'Debt Payoff'!E6+'Debt Payoff'!C2,'Debt Payoff'!E7))))</f>
        <v>0</v>
      </c>
      <c r="J237" s="18">
        <f>IF(B236=0,0,B236*'Debt Payoff'!D10/12)</f>
        <v>0</v>
      </c>
      <c r="K237" s="18">
        <f>IF(C236=0,0,C236*'Debt Payoff'!D9/12)</f>
        <v>0</v>
      </c>
      <c r="L237" s="18">
        <f>IF(D236=0,0,D236*'Debt Payoff'!D5/12)</f>
        <v>0</v>
      </c>
      <c r="M237" s="18">
        <f>IF(E236=0,0,E236*'Debt Payoff'!D8/12)</f>
        <v>0</v>
      </c>
      <c r="N237" s="18">
        <f>IF(F236=0,0,F236*'Debt Payoff'!D4/12)</f>
        <v>0</v>
      </c>
      <c r="O237" s="18">
        <f>IF(G236=0,0,G236*'Debt Payoff'!D11/12)</f>
        <v>0</v>
      </c>
      <c r="P237" s="18">
        <f>IF(H236=0,0,H236*'Debt Payoff'!D6/12)</f>
        <v>0</v>
      </c>
      <c r="Q237" s="18">
        <f>IF(I236=0,0,I236*'Debt Payoff'!D7/12)</f>
        <v>0</v>
      </c>
    </row>
    <row r="238" spans="1:17" x14ac:dyDescent="0.25">
      <c r="A238">
        <v>236</v>
      </c>
      <c r="B238" s="18">
        <f>IF(B237=0,0,MAX(0,B237*(1+'Debt Payoff'!D10/12)-MIN(B237*(1+'Debt Payoff'!D10/12),'Debt Payoff'!E10+'Debt Payoff'!C2)))</f>
        <v>0</v>
      </c>
      <c r="C238" s="18">
        <f>IF(C237=0,0,MAX(0,C237*(1+'Debt Payoff'!D9/12)-MIN(C237*(1+'Debt Payoff'!D9/12),IF(COUNTIF(B237:B237,"&gt;0")=0,'Debt Payoff'!E9+'Debt Payoff'!E10+'Debt Payoff'!C2,'Debt Payoff'!E9))))</f>
        <v>0</v>
      </c>
      <c r="D238" s="18">
        <f>IF(D237=0,0,MAX(0,D237*(1+'Debt Payoff'!D5/12)-MIN(D237*(1+'Debt Payoff'!D5/12),IF(COUNTIF(B237:C237,"&gt;0")=0,'Debt Payoff'!E5+'Debt Payoff'!E10+'Debt Payoff'!E9+'Debt Payoff'!C2,'Debt Payoff'!E5))))</f>
        <v>0</v>
      </c>
      <c r="E238" s="18">
        <f>IF(E237=0,0,MAX(0,E237*(1+'Debt Payoff'!D8/12)-MIN(E237*(1+'Debt Payoff'!D8/12),IF(COUNTIF(B237:D237,"&gt;0")=0,'Debt Payoff'!E8+'Debt Payoff'!E10+'Debt Payoff'!E9+'Debt Payoff'!E5+'Debt Payoff'!C2,'Debt Payoff'!E8))))</f>
        <v>0</v>
      </c>
      <c r="F238" s="18">
        <f>IF(F237=0,0,MAX(0,F237*(1+'Debt Payoff'!D4/12)-MIN(F237*(1+'Debt Payoff'!D4/12),IF(COUNTIF(B237:E237,"&gt;0")=0,'Debt Payoff'!E4+'Debt Payoff'!E10+'Debt Payoff'!E9+'Debt Payoff'!E5+'Debt Payoff'!E8+'Debt Payoff'!C2,'Debt Payoff'!E4))))</f>
        <v>0</v>
      </c>
      <c r="G238" s="18">
        <f>IF(G237=0,0,MAX(0,G237*(1+'Debt Payoff'!D11/12)-MIN(G237*(1+'Debt Payoff'!D11/12),IF(COUNTIF(B237:F237,"&gt;0")=0,'Debt Payoff'!E11+'Debt Payoff'!E10+'Debt Payoff'!E9+'Debt Payoff'!E5+'Debt Payoff'!E8+'Debt Payoff'!E4+'Debt Payoff'!C2,'Debt Payoff'!E11))))</f>
        <v>0</v>
      </c>
      <c r="H238" s="18">
        <f>IF(H237=0,0,MAX(0,H237*(1+'Debt Payoff'!D6/12)-MIN(H237*(1+'Debt Payoff'!D6/12),IF(COUNTIF(B237:G237,"&gt;0")=0,'Debt Payoff'!E6+'Debt Payoff'!E10+'Debt Payoff'!E9+'Debt Payoff'!E5+'Debt Payoff'!E8+'Debt Payoff'!E4+'Debt Payoff'!E11+'Debt Payoff'!C2,'Debt Payoff'!E6))))</f>
        <v>0</v>
      </c>
      <c r="I238" s="18">
        <f>IF(I237=0,0,MAX(0,I237*(1+'Debt Payoff'!D7/12)-MIN(I237*(1+'Debt Payoff'!D7/12),IF(COUNTIF(B237:H237,"&gt;0")=0,'Debt Payoff'!E7+'Debt Payoff'!E10+'Debt Payoff'!E9+'Debt Payoff'!E5+'Debt Payoff'!E8+'Debt Payoff'!E4+'Debt Payoff'!E11+'Debt Payoff'!E6+'Debt Payoff'!C2,'Debt Payoff'!E7))))</f>
        <v>0</v>
      </c>
      <c r="J238" s="18">
        <f>IF(B237=0,0,B237*'Debt Payoff'!D10/12)</f>
        <v>0</v>
      </c>
      <c r="K238" s="18">
        <f>IF(C237=0,0,C237*'Debt Payoff'!D9/12)</f>
        <v>0</v>
      </c>
      <c r="L238" s="18">
        <f>IF(D237=0,0,D237*'Debt Payoff'!D5/12)</f>
        <v>0</v>
      </c>
      <c r="M238" s="18">
        <f>IF(E237=0,0,E237*'Debt Payoff'!D8/12)</f>
        <v>0</v>
      </c>
      <c r="N238" s="18">
        <f>IF(F237=0,0,F237*'Debt Payoff'!D4/12)</f>
        <v>0</v>
      </c>
      <c r="O238" s="18">
        <f>IF(G237=0,0,G237*'Debt Payoff'!D11/12)</f>
        <v>0</v>
      </c>
      <c r="P238" s="18">
        <f>IF(H237=0,0,H237*'Debt Payoff'!D6/12)</f>
        <v>0</v>
      </c>
      <c r="Q238" s="18">
        <f>IF(I237=0,0,I237*'Debt Payoff'!D7/12)</f>
        <v>0</v>
      </c>
    </row>
    <row r="239" spans="1:17" x14ac:dyDescent="0.25">
      <c r="A239">
        <v>237</v>
      </c>
      <c r="B239" s="18">
        <f>IF(B238=0,0,MAX(0,B238*(1+'Debt Payoff'!D10/12)-MIN(B238*(1+'Debt Payoff'!D10/12),'Debt Payoff'!E10+'Debt Payoff'!C2)))</f>
        <v>0</v>
      </c>
      <c r="C239" s="18">
        <f>IF(C238=0,0,MAX(0,C238*(1+'Debt Payoff'!D9/12)-MIN(C238*(1+'Debt Payoff'!D9/12),IF(COUNTIF(B238:B238,"&gt;0")=0,'Debt Payoff'!E9+'Debt Payoff'!E10+'Debt Payoff'!C2,'Debt Payoff'!E9))))</f>
        <v>0</v>
      </c>
      <c r="D239" s="18">
        <f>IF(D238=0,0,MAX(0,D238*(1+'Debt Payoff'!D5/12)-MIN(D238*(1+'Debt Payoff'!D5/12),IF(COUNTIF(B238:C238,"&gt;0")=0,'Debt Payoff'!E5+'Debt Payoff'!E10+'Debt Payoff'!E9+'Debt Payoff'!C2,'Debt Payoff'!E5))))</f>
        <v>0</v>
      </c>
      <c r="E239" s="18">
        <f>IF(E238=0,0,MAX(0,E238*(1+'Debt Payoff'!D8/12)-MIN(E238*(1+'Debt Payoff'!D8/12),IF(COUNTIF(B238:D238,"&gt;0")=0,'Debt Payoff'!E8+'Debt Payoff'!E10+'Debt Payoff'!E9+'Debt Payoff'!E5+'Debt Payoff'!C2,'Debt Payoff'!E8))))</f>
        <v>0</v>
      </c>
      <c r="F239" s="18">
        <f>IF(F238=0,0,MAX(0,F238*(1+'Debt Payoff'!D4/12)-MIN(F238*(1+'Debt Payoff'!D4/12),IF(COUNTIF(B238:E238,"&gt;0")=0,'Debt Payoff'!E4+'Debt Payoff'!E10+'Debt Payoff'!E9+'Debt Payoff'!E5+'Debt Payoff'!E8+'Debt Payoff'!C2,'Debt Payoff'!E4))))</f>
        <v>0</v>
      </c>
      <c r="G239" s="18">
        <f>IF(G238=0,0,MAX(0,G238*(1+'Debt Payoff'!D11/12)-MIN(G238*(1+'Debt Payoff'!D11/12),IF(COUNTIF(B238:F238,"&gt;0")=0,'Debt Payoff'!E11+'Debt Payoff'!E10+'Debt Payoff'!E9+'Debt Payoff'!E5+'Debt Payoff'!E8+'Debt Payoff'!E4+'Debt Payoff'!C2,'Debt Payoff'!E11))))</f>
        <v>0</v>
      </c>
      <c r="H239" s="18">
        <f>IF(H238=0,0,MAX(0,H238*(1+'Debt Payoff'!D6/12)-MIN(H238*(1+'Debt Payoff'!D6/12),IF(COUNTIF(B238:G238,"&gt;0")=0,'Debt Payoff'!E6+'Debt Payoff'!E10+'Debt Payoff'!E9+'Debt Payoff'!E5+'Debt Payoff'!E8+'Debt Payoff'!E4+'Debt Payoff'!E11+'Debt Payoff'!C2,'Debt Payoff'!E6))))</f>
        <v>0</v>
      </c>
      <c r="I239" s="18">
        <f>IF(I238=0,0,MAX(0,I238*(1+'Debt Payoff'!D7/12)-MIN(I238*(1+'Debt Payoff'!D7/12),IF(COUNTIF(B238:H238,"&gt;0")=0,'Debt Payoff'!E7+'Debt Payoff'!E10+'Debt Payoff'!E9+'Debt Payoff'!E5+'Debt Payoff'!E8+'Debt Payoff'!E4+'Debt Payoff'!E11+'Debt Payoff'!E6+'Debt Payoff'!C2,'Debt Payoff'!E7))))</f>
        <v>0</v>
      </c>
      <c r="J239" s="18">
        <f>IF(B238=0,0,B238*'Debt Payoff'!D10/12)</f>
        <v>0</v>
      </c>
      <c r="K239" s="18">
        <f>IF(C238=0,0,C238*'Debt Payoff'!D9/12)</f>
        <v>0</v>
      </c>
      <c r="L239" s="18">
        <f>IF(D238=0,0,D238*'Debt Payoff'!D5/12)</f>
        <v>0</v>
      </c>
      <c r="M239" s="18">
        <f>IF(E238=0,0,E238*'Debt Payoff'!D8/12)</f>
        <v>0</v>
      </c>
      <c r="N239" s="18">
        <f>IF(F238=0,0,F238*'Debt Payoff'!D4/12)</f>
        <v>0</v>
      </c>
      <c r="O239" s="18">
        <f>IF(G238=0,0,G238*'Debt Payoff'!D11/12)</f>
        <v>0</v>
      </c>
      <c r="P239" s="18">
        <f>IF(H238=0,0,H238*'Debt Payoff'!D6/12)</f>
        <v>0</v>
      </c>
      <c r="Q239" s="18">
        <f>IF(I238=0,0,I238*'Debt Payoff'!D7/12)</f>
        <v>0</v>
      </c>
    </row>
    <row r="240" spans="1:17" x14ac:dyDescent="0.25">
      <c r="A240">
        <v>238</v>
      </c>
      <c r="B240" s="18">
        <f>IF(B239=0,0,MAX(0,B239*(1+'Debt Payoff'!D10/12)-MIN(B239*(1+'Debt Payoff'!D10/12),'Debt Payoff'!E10+'Debt Payoff'!C2)))</f>
        <v>0</v>
      </c>
      <c r="C240" s="18">
        <f>IF(C239=0,0,MAX(0,C239*(1+'Debt Payoff'!D9/12)-MIN(C239*(1+'Debt Payoff'!D9/12),IF(COUNTIF(B239:B239,"&gt;0")=0,'Debt Payoff'!E9+'Debt Payoff'!E10+'Debt Payoff'!C2,'Debt Payoff'!E9))))</f>
        <v>0</v>
      </c>
      <c r="D240" s="18">
        <f>IF(D239=0,0,MAX(0,D239*(1+'Debt Payoff'!D5/12)-MIN(D239*(1+'Debt Payoff'!D5/12),IF(COUNTIF(B239:C239,"&gt;0")=0,'Debt Payoff'!E5+'Debt Payoff'!E10+'Debt Payoff'!E9+'Debt Payoff'!C2,'Debt Payoff'!E5))))</f>
        <v>0</v>
      </c>
      <c r="E240" s="18">
        <f>IF(E239=0,0,MAX(0,E239*(1+'Debt Payoff'!D8/12)-MIN(E239*(1+'Debt Payoff'!D8/12),IF(COUNTIF(B239:D239,"&gt;0")=0,'Debt Payoff'!E8+'Debt Payoff'!E10+'Debt Payoff'!E9+'Debt Payoff'!E5+'Debt Payoff'!C2,'Debt Payoff'!E8))))</f>
        <v>0</v>
      </c>
      <c r="F240" s="18">
        <f>IF(F239=0,0,MAX(0,F239*(1+'Debt Payoff'!D4/12)-MIN(F239*(1+'Debt Payoff'!D4/12),IF(COUNTIF(B239:E239,"&gt;0")=0,'Debt Payoff'!E4+'Debt Payoff'!E10+'Debt Payoff'!E9+'Debt Payoff'!E5+'Debt Payoff'!E8+'Debt Payoff'!C2,'Debt Payoff'!E4))))</f>
        <v>0</v>
      </c>
      <c r="G240" s="18">
        <f>IF(G239=0,0,MAX(0,G239*(1+'Debt Payoff'!D11/12)-MIN(G239*(1+'Debt Payoff'!D11/12),IF(COUNTIF(B239:F239,"&gt;0")=0,'Debt Payoff'!E11+'Debt Payoff'!E10+'Debt Payoff'!E9+'Debt Payoff'!E5+'Debt Payoff'!E8+'Debt Payoff'!E4+'Debt Payoff'!C2,'Debt Payoff'!E11))))</f>
        <v>0</v>
      </c>
      <c r="H240" s="18">
        <f>IF(H239=0,0,MAX(0,H239*(1+'Debt Payoff'!D6/12)-MIN(H239*(1+'Debt Payoff'!D6/12),IF(COUNTIF(B239:G239,"&gt;0")=0,'Debt Payoff'!E6+'Debt Payoff'!E10+'Debt Payoff'!E9+'Debt Payoff'!E5+'Debt Payoff'!E8+'Debt Payoff'!E4+'Debt Payoff'!E11+'Debt Payoff'!C2,'Debt Payoff'!E6))))</f>
        <v>0</v>
      </c>
      <c r="I240" s="18">
        <f>IF(I239=0,0,MAX(0,I239*(1+'Debt Payoff'!D7/12)-MIN(I239*(1+'Debt Payoff'!D7/12),IF(COUNTIF(B239:H239,"&gt;0")=0,'Debt Payoff'!E7+'Debt Payoff'!E10+'Debt Payoff'!E9+'Debt Payoff'!E5+'Debt Payoff'!E8+'Debt Payoff'!E4+'Debt Payoff'!E11+'Debt Payoff'!E6+'Debt Payoff'!C2,'Debt Payoff'!E7))))</f>
        <v>0</v>
      </c>
      <c r="J240" s="18">
        <f>IF(B239=0,0,B239*'Debt Payoff'!D10/12)</f>
        <v>0</v>
      </c>
      <c r="K240" s="18">
        <f>IF(C239=0,0,C239*'Debt Payoff'!D9/12)</f>
        <v>0</v>
      </c>
      <c r="L240" s="18">
        <f>IF(D239=0,0,D239*'Debt Payoff'!D5/12)</f>
        <v>0</v>
      </c>
      <c r="M240" s="18">
        <f>IF(E239=0,0,E239*'Debt Payoff'!D8/12)</f>
        <v>0</v>
      </c>
      <c r="N240" s="18">
        <f>IF(F239=0,0,F239*'Debt Payoff'!D4/12)</f>
        <v>0</v>
      </c>
      <c r="O240" s="18">
        <f>IF(G239=0,0,G239*'Debt Payoff'!D11/12)</f>
        <v>0</v>
      </c>
      <c r="P240" s="18">
        <f>IF(H239=0,0,H239*'Debt Payoff'!D6/12)</f>
        <v>0</v>
      </c>
      <c r="Q240" s="18">
        <f>IF(I239=0,0,I239*'Debt Payoff'!D7/12)</f>
        <v>0</v>
      </c>
    </row>
    <row r="241" spans="1:17" x14ac:dyDescent="0.25">
      <c r="A241">
        <v>239</v>
      </c>
      <c r="B241" s="18">
        <f>IF(B240=0,0,MAX(0,B240*(1+'Debt Payoff'!D10/12)-MIN(B240*(1+'Debt Payoff'!D10/12),'Debt Payoff'!E10+'Debt Payoff'!C2)))</f>
        <v>0</v>
      </c>
      <c r="C241" s="18">
        <f>IF(C240=0,0,MAX(0,C240*(1+'Debt Payoff'!D9/12)-MIN(C240*(1+'Debt Payoff'!D9/12),IF(COUNTIF(B240:B240,"&gt;0")=0,'Debt Payoff'!E9+'Debt Payoff'!E10+'Debt Payoff'!C2,'Debt Payoff'!E9))))</f>
        <v>0</v>
      </c>
      <c r="D241" s="18">
        <f>IF(D240=0,0,MAX(0,D240*(1+'Debt Payoff'!D5/12)-MIN(D240*(1+'Debt Payoff'!D5/12),IF(COUNTIF(B240:C240,"&gt;0")=0,'Debt Payoff'!E5+'Debt Payoff'!E10+'Debt Payoff'!E9+'Debt Payoff'!C2,'Debt Payoff'!E5))))</f>
        <v>0</v>
      </c>
      <c r="E241" s="18">
        <f>IF(E240=0,0,MAX(0,E240*(1+'Debt Payoff'!D8/12)-MIN(E240*(1+'Debt Payoff'!D8/12),IF(COUNTIF(B240:D240,"&gt;0")=0,'Debt Payoff'!E8+'Debt Payoff'!E10+'Debt Payoff'!E9+'Debt Payoff'!E5+'Debt Payoff'!C2,'Debt Payoff'!E8))))</f>
        <v>0</v>
      </c>
      <c r="F241" s="18">
        <f>IF(F240=0,0,MAX(0,F240*(1+'Debt Payoff'!D4/12)-MIN(F240*(1+'Debt Payoff'!D4/12),IF(COUNTIF(B240:E240,"&gt;0")=0,'Debt Payoff'!E4+'Debt Payoff'!E10+'Debt Payoff'!E9+'Debt Payoff'!E5+'Debt Payoff'!E8+'Debt Payoff'!C2,'Debt Payoff'!E4))))</f>
        <v>0</v>
      </c>
      <c r="G241" s="18">
        <f>IF(G240=0,0,MAX(0,G240*(1+'Debt Payoff'!D11/12)-MIN(G240*(1+'Debt Payoff'!D11/12),IF(COUNTIF(B240:F240,"&gt;0")=0,'Debt Payoff'!E11+'Debt Payoff'!E10+'Debt Payoff'!E9+'Debt Payoff'!E5+'Debt Payoff'!E8+'Debt Payoff'!E4+'Debt Payoff'!C2,'Debt Payoff'!E11))))</f>
        <v>0</v>
      </c>
      <c r="H241" s="18">
        <f>IF(H240=0,0,MAX(0,H240*(1+'Debt Payoff'!D6/12)-MIN(H240*(1+'Debt Payoff'!D6/12),IF(COUNTIF(B240:G240,"&gt;0")=0,'Debt Payoff'!E6+'Debt Payoff'!E10+'Debt Payoff'!E9+'Debt Payoff'!E5+'Debt Payoff'!E8+'Debt Payoff'!E4+'Debt Payoff'!E11+'Debt Payoff'!C2,'Debt Payoff'!E6))))</f>
        <v>0</v>
      </c>
      <c r="I241" s="18">
        <f>IF(I240=0,0,MAX(0,I240*(1+'Debt Payoff'!D7/12)-MIN(I240*(1+'Debt Payoff'!D7/12),IF(COUNTIF(B240:H240,"&gt;0")=0,'Debt Payoff'!E7+'Debt Payoff'!E10+'Debt Payoff'!E9+'Debt Payoff'!E5+'Debt Payoff'!E8+'Debt Payoff'!E4+'Debt Payoff'!E11+'Debt Payoff'!E6+'Debt Payoff'!C2,'Debt Payoff'!E7))))</f>
        <v>0</v>
      </c>
      <c r="J241" s="18">
        <f>IF(B240=0,0,B240*'Debt Payoff'!D10/12)</f>
        <v>0</v>
      </c>
      <c r="K241" s="18">
        <f>IF(C240=0,0,C240*'Debt Payoff'!D9/12)</f>
        <v>0</v>
      </c>
      <c r="L241" s="18">
        <f>IF(D240=0,0,D240*'Debt Payoff'!D5/12)</f>
        <v>0</v>
      </c>
      <c r="M241" s="18">
        <f>IF(E240=0,0,E240*'Debt Payoff'!D8/12)</f>
        <v>0</v>
      </c>
      <c r="N241" s="18">
        <f>IF(F240=0,0,F240*'Debt Payoff'!D4/12)</f>
        <v>0</v>
      </c>
      <c r="O241" s="18">
        <f>IF(G240=0,0,G240*'Debt Payoff'!D11/12)</f>
        <v>0</v>
      </c>
      <c r="P241" s="18">
        <f>IF(H240=0,0,H240*'Debt Payoff'!D6/12)</f>
        <v>0</v>
      </c>
      <c r="Q241" s="18">
        <f>IF(I240=0,0,I240*'Debt Payoff'!D7/12)</f>
        <v>0</v>
      </c>
    </row>
    <row r="242" spans="1:17" x14ac:dyDescent="0.25">
      <c r="A242">
        <v>240</v>
      </c>
      <c r="B242" s="18">
        <f>IF(B241=0,0,MAX(0,B241*(1+'Debt Payoff'!D10/12)-MIN(B241*(1+'Debt Payoff'!D10/12),'Debt Payoff'!E10+'Debt Payoff'!C2)))</f>
        <v>0</v>
      </c>
      <c r="C242" s="18">
        <f>IF(C241=0,0,MAX(0,C241*(1+'Debt Payoff'!D9/12)-MIN(C241*(1+'Debt Payoff'!D9/12),IF(COUNTIF(B241:B241,"&gt;0")=0,'Debt Payoff'!E9+'Debt Payoff'!E10+'Debt Payoff'!C2,'Debt Payoff'!E9))))</f>
        <v>0</v>
      </c>
      <c r="D242" s="18">
        <f>IF(D241=0,0,MAX(0,D241*(1+'Debt Payoff'!D5/12)-MIN(D241*(1+'Debt Payoff'!D5/12),IF(COUNTIF(B241:C241,"&gt;0")=0,'Debt Payoff'!E5+'Debt Payoff'!E10+'Debt Payoff'!E9+'Debt Payoff'!C2,'Debt Payoff'!E5))))</f>
        <v>0</v>
      </c>
      <c r="E242" s="18">
        <f>IF(E241=0,0,MAX(0,E241*(1+'Debt Payoff'!D8/12)-MIN(E241*(1+'Debt Payoff'!D8/12),IF(COUNTIF(B241:D241,"&gt;0")=0,'Debt Payoff'!E8+'Debt Payoff'!E10+'Debt Payoff'!E9+'Debt Payoff'!E5+'Debt Payoff'!C2,'Debt Payoff'!E8))))</f>
        <v>0</v>
      </c>
      <c r="F242" s="18">
        <f>IF(F241=0,0,MAX(0,F241*(1+'Debt Payoff'!D4/12)-MIN(F241*(1+'Debt Payoff'!D4/12),IF(COUNTIF(B241:E241,"&gt;0")=0,'Debt Payoff'!E4+'Debt Payoff'!E10+'Debt Payoff'!E9+'Debt Payoff'!E5+'Debt Payoff'!E8+'Debt Payoff'!C2,'Debt Payoff'!E4))))</f>
        <v>0</v>
      </c>
      <c r="G242" s="18">
        <f>IF(G241=0,0,MAX(0,G241*(1+'Debt Payoff'!D11/12)-MIN(G241*(1+'Debt Payoff'!D11/12),IF(COUNTIF(B241:F241,"&gt;0")=0,'Debt Payoff'!E11+'Debt Payoff'!E10+'Debt Payoff'!E9+'Debt Payoff'!E5+'Debt Payoff'!E8+'Debt Payoff'!E4+'Debt Payoff'!C2,'Debt Payoff'!E11))))</f>
        <v>0</v>
      </c>
      <c r="H242" s="18">
        <f>IF(H241=0,0,MAX(0,H241*(1+'Debt Payoff'!D6/12)-MIN(H241*(1+'Debt Payoff'!D6/12),IF(COUNTIF(B241:G241,"&gt;0")=0,'Debt Payoff'!E6+'Debt Payoff'!E10+'Debt Payoff'!E9+'Debt Payoff'!E5+'Debt Payoff'!E8+'Debt Payoff'!E4+'Debt Payoff'!E11+'Debt Payoff'!C2,'Debt Payoff'!E6))))</f>
        <v>0</v>
      </c>
      <c r="I242" s="18">
        <f>IF(I241=0,0,MAX(0,I241*(1+'Debt Payoff'!D7/12)-MIN(I241*(1+'Debt Payoff'!D7/12),IF(COUNTIF(B241:H241,"&gt;0")=0,'Debt Payoff'!E7+'Debt Payoff'!E10+'Debt Payoff'!E9+'Debt Payoff'!E5+'Debt Payoff'!E8+'Debt Payoff'!E4+'Debt Payoff'!E11+'Debt Payoff'!E6+'Debt Payoff'!C2,'Debt Payoff'!E7))))</f>
        <v>0</v>
      </c>
      <c r="J242" s="18">
        <f>IF(B241=0,0,B241*'Debt Payoff'!D10/12)</f>
        <v>0</v>
      </c>
      <c r="K242" s="18">
        <f>IF(C241=0,0,C241*'Debt Payoff'!D9/12)</f>
        <v>0</v>
      </c>
      <c r="L242" s="18">
        <f>IF(D241=0,0,D241*'Debt Payoff'!D5/12)</f>
        <v>0</v>
      </c>
      <c r="M242" s="18">
        <f>IF(E241=0,0,E241*'Debt Payoff'!D8/12)</f>
        <v>0</v>
      </c>
      <c r="N242" s="18">
        <f>IF(F241=0,0,F241*'Debt Payoff'!D4/12)</f>
        <v>0</v>
      </c>
      <c r="O242" s="18">
        <f>IF(G241=0,0,G241*'Debt Payoff'!D11/12)</f>
        <v>0</v>
      </c>
      <c r="P242" s="18">
        <f>IF(H241=0,0,H241*'Debt Payoff'!D6/12)</f>
        <v>0</v>
      </c>
      <c r="Q242" s="18">
        <f>IF(I241=0,0,I241*'Debt Payoff'!D7/12)</f>
        <v>0</v>
      </c>
    </row>
    <row r="243" spans="1:17" x14ac:dyDescent="0.25">
      <c r="A243">
        <v>241</v>
      </c>
      <c r="B243" s="18">
        <f>IF(B242=0,0,MAX(0,B242*(1+'Debt Payoff'!D10/12)-MIN(B242*(1+'Debt Payoff'!D10/12),'Debt Payoff'!E10+'Debt Payoff'!C2)))</f>
        <v>0</v>
      </c>
      <c r="C243" s="18">
        <f>IF(C242=0,0,MAX(0,C242*(1+'Debt Payoff'!D9/12)-MIN(C242*(1+'Debt Payoff'!D9/12),IF(COUNTIF(B242:B242,"&gt;0")=0,'Debt Payoff'!E9+'Debt Payoff'!E10+'Debt Payoff'!C2,'Debt Payoff'!E9))))</f>
        <v>0</v>
      </c>
      <c r="D243" s="18">
        <f>IF(D242=0,0,MAX(0,D242*(1+'Debt Payoff'!D5/12)-MIN(D242*(1+'Debt Payoff'!D5/12),IF(COUNTIF(B242:C242,"&gt;0")=0,'Debt Payoff'!E5+'Debt Payoff'!E10+'Debt Payoff'!E9+'Debt Payoff'!C2,'Debt Payoff'!E5))))</f>
        <v>0</v>
      </c>
      <c r="E243" s="18">
        <f>IF(E242=0,0,MAX(0,E242*(1+'Debt Payoff'!D8/12)-MIN(E242*(1+'Debt Payoff'!D8/12),IF(COUNTIF(B242:D242,"&gt;0")=0,'Debt Payoff'!E8+'Debt Payoff'!E10+'Debt Payoff'!E9+'Debt Payoff'!E5+'Debt Payoff'!C2,'Debt Payoff'!E8))))</f>
        <v>0</v>
      </c>
      <c r="F243" s="18">
        <f>IF(F242=0,0,MAX(0,F242*(1+'Debt Payoff'!D4/12)-MIN(F242*(1+'Debt Payoff'!D4/12),IF(COUNTIF(B242:E242,"&gt;0")=0,'Debt Payoff'!E4+'Debt Payoff'!E10+'Debt Payoff'!E9+'Debt Payoff'!E5+'Debt Payoff'!E8+'Debt Payoff'!C2,'Debt Payoff'!E4))))</f>
        <v>0</v>
      </c>
      <c r="G243" s="18">
        <f>IF(G242=0,0,MAX(0,G242*(1+'Debt Payoff'!D11/12)-MIN(G242*(1+'Debt Payoff'!D11/12),IF(COUNTIF(B242:F242,"&gt;0")=0,'Debt Payoff'!E11+'Debt Payoff'!E10+'Debt Payoff'!E9+'Debt Payoff'!E5+'Debt Payoff'!E8+'Debt Payoff'!E4+'Debt Payoff'!C2,'Debt Payoff'!E11))))</f>
        <v>0</v>
      </c>
      <c r="H243" s="18">
        <f>IF(H242=0,0,MAX(0,H242*(1+'Debt Payoff'!D6/12)-MIN(H242*(1+'Debt Payoff'!D6/12),IF(COUNTIF(B242:G242,"&gt;0")=0,'Debt Payoff'!E6+'Debt Payoff'!E10+'Debt Payoff'!E9+'Debt Payoff'!E5+'Debt Payoff'!E8+'Debt Payoff'!E4+'Debt Payoff'!E11+'Debt Payoff'!C2,'Debt Payoff'!E6))))</f>
        <v>0</v>
      </c>
      <c r="I243" s="18">
        <f>IF(I242=0,0,MAX(0,I242*(1+'Debt Payoff'!D7/12)-MIN(I242*(1+'Debt Payoff'!D7/12),IF(COUNTIF(B242:H242,"&gt;0")=0,'Debt Payoff'!E7+'Debt Payoff'!E10+'Debt Payoff'!E9+'Debt Payoff'!E5+'Debt Payoff'!E8+'Debt Payoff'!E4+'Debt Payoff'!E11+'Debt Payoff'!E6+'Debt Payoff'!C2,'Debt Payoff'!E7))))</f>
        <v>0</v>
      </c>
      <c r="J243" s="18">
        <f>IF(B242=0,0,B242*'Debt Payoff'!D10/12)</f>
        <v>0</v>
      </c>
      <c r="K243" s="18">
        <f>IF(C242=0,0,C242*'Debt Payoff'!D9/12)</f>
        <v>0</v>
      </c>
      <c r="L243" s="18">
        <f>IF(D242=0,0,D242*'Debt Payoff'!D5/12)</f>
        <v>0</v>
      </c>
      <c r="M243" s="18">
        <f>IF(E242=0,0,E242*'Debt Payoff'!D8/12)</f>
        <v>0</v>
      </c>
      <c r="N243" s="18">
        <f>IF(F242=0,0,F242*'Debt Payoff'!D4/12)</f>
        <v>0</v>
      </c>
      <c r="O243" s="18">
        <f>IF(G242=0,0,G242*'Debt Payoff'!D11/12)</f>
        <v>0</v>
      </c>
      <c r="P243" s="18">
        <f>IF(H242=0,0,H242*'Debt Payoff'!D6/12)</f>
        <v>0</v>
      </c>
      <c r="Q243" s="18">
        <f>IF(I242=0,0,I242*'Debt Payoff'!D7/12)</f>
        <v>0</v>
      </c>
    </row>
    <row r="244" spans="1:17" x14ac:dyDescent="0.25">
      <c r="A244">
        <v>242</v>
      </c>
      <c r="B244" s="18">
        <f>IF(B243=0,0,MAX(0,B243*(1+'Debt Payoff'!D10/12)-MIN(B243*(1+'Debt Payoff'!D10/12),'Debt Payoff'!E10+'Debt Payoff'!C2)))</f>
        <v>0</v>
      </c>
      <c r="C244" s="18">
        <f>IF(C243=0,0,MAX(0,C243*(1+'Debt Payoff'!D9/12)-MIN(C243*(1+'Debt Payoff'!D9/12),IF(COUNTIF(B243:B243,"&gt;0")=0,'Debt Payoff'!E9+'Debt Payoff'!E10+'Debt Payoff'!C2,'Debt Payoff'!E9))))</f>
        <v>0</v>
      </c>
      <c r="D244" s="18">
        <f>IF(D243=0,0,MAX(0,D243*(1+'Debt Payoff'!D5/12)-MIN(D243*(1+'Debt Payoff'!D5/12),IF(COUNTIF(B243:C243,"&gt;0")=0,'Debt Payoff'!E5+'Debt Payoff'!E10+'Debt Payoff'!E9+'Debt Payoff'!C2,'Debt Payoff'!E5))))</f>
        <v>0</v>
      </c>
      <c r="E244" s="18">
        <f>IF(E243=0,0,MAX(0,E243*(1+'Debt Payoff'!D8/12)-MIN(E243*(1+'Debt Payoff'!D8/12),IF(COUNTIF(B243:D243,"&gt;0")=0,'Debt Payoff'!E8+'Debt Payoff'!E10+'Debt Payoff'!E9+'Debt Payoff'!E5+'Debt Payoff'!C2,'Debt Payoff'!E8))))</f>
        <v>0</v>
      </c>
      <c r="F244" s="18">
        <f>IF(F243=0,0,MAX(0,F243*(1+'Debt Payoff'!D4/12)-MIN(F243*(1+'Debt Payoff'!D4/12),IF(COUNTIF(B243:E243,"&gt;0")=0,'Debt Payoff'!E4+'Debt Payoff'!E10+'Debt Payoff'!E9+'Debt Payoff'!E5+'Debt Payoff'!E8+'Debt Payoff'!C2,'Debt Payoff'!E4))))</f>
        <v>0</v>
      </c>
      <c r="G244" s="18">
        <f>IF(G243=0,0,MAX(0,G243*(1+'Debt Payoff'!D11/12)-MIN(G243*(1+'Debt Payoff'!D11/12),IF(COUNTIF(B243:F243,"&gt;0")=0,'Debt Payoff'!E11+'Debt Payoff'!E10+'Debt Payoff'!E9+'Debt Payoff'!E5+'Debt Payoff'!E8+'Debt Payoff'!E4+'Debt Payoff'!C2,'Debt Payoff'!E11))))</f>
        <v>0</v>
      </c>
      <c r="H244" s="18">
        <f>IF(H243=0,0,MAX(0,H243*(1+'Debt Payoff'!D6/12)-MIN(H243*(1+'Debt Payoff'!D6/12),IF(COUNTIF(B243:G243,"&gt;0")=0,'Debt Payoff'!E6+'Debt Payoff'!E10+'Debt Payoff'!E9+'Debt Payoff'!E5+'Debt Payoff'!E8+'Debt Payoff'!E4+'Debt Payoff'!E11+'Debt Payoff'!C2,'Debt Payoff'!E6))))</f>
        <v>0</v>
      </c>
      <c r="I244" s="18">
        <f>IF(I243=0,0,MAX(0,I243*(1+'Debt Payoff'!D7/12)-MIN(I243*(1+'Debt Payoff'!D7/12),IF(COUNTIF(B243:H243,"&gt;0")=0,'Debt Payoff'!E7+'Debt Payoff'!E10+'Debt Payoff'!E9+'Debt Payoff'!E5+'Debt Payoff'!E8+'Debt Payoff'!E4+'Debt Payoff'!E11+'Debt Payoff'!E6+'Debt Payoff'!C2,'Debt Payoff'!E7))))</f>
        <v>0</v>
      </c>
      <c r="J244" s="18">
        <f>IF(B243=0,0,B243*'Debt Payoff'!D10/12)</f>
        <v>0</v>
      </c>
      <c r="K244" s="18">
        <f>IF(C243=0,0,C243*'Debt Payoff'!D9/12)</f>
        <v>0</v>
      </c>
      <c r="L244" s="18">
        <f>IF(D243=0,0,D243*'Debt Payoff'!D5/12)</f>
        <v>0</v>
      </c>
      <c r="M244" s="18">
        <f>IF(E243=0,0,E243*'Debt Payoff'!D8/12)</f>
        <v>0</v>
      </c>
      <c r="N244" s="18">
        <f>IF(F243=0,0,F243*'Debt Payoff'!D4/12)</f>
        <v>0</v>
      </c>
      <c r="O244" s="18">
        <f>IF(G243=0,0,G243*'Debt Payoff'!D11/12)</f>
        <v>0</v>
      </c>
      <c r="P244" s="18">
        <f>IF(H243=0,0,H243*'Debt Payoff'!D6/12)</f>
        <v>0</v>
      </c>
      <c r="Q244" s="18">
        <f>IF(I243=0,0,I243*'Debt Payoff'!D7/12)</f>
        <v>0</v>
      </c>
    </row>
    <row r="245" spans="1:17" x14ac:dyDescent="0.25">
      <c r="A245">
        <v>243</v>
      </c>
      <c r="B245" s="18">
        <f>IF(B244=0,0,MAX(0,B244*(1+'Debt Payoff'!D10/12)-MIN(B244*(1+'Debt Payoff'!D10/12),'Debt Payoff'!E10+'Debt Payoff'!C2)))</f>
        <v>0</v>
      </c>
      <c r="C245" s="18">
        <f>IF(C244=0,0,MAX(0,C244*(1+'Debt Payoff'!D9/12)-MIN(C244*(1+'Debt Payoff'!D9/12),IF(COUNTIF(B244:B244,"&gt;0")=0,'Debt Payoff'!E9+'Debt Payoff'!E10+'Debt Payoff'!C2,'Debt Payoff'!E9))))</f>
        <v>0</v>
      </c>
      <c r="D245" s="18">
        <f>IF(D244=0,0,MAX(0,D244*(1+'Debt Payoff'!D5/12)-MIN(D244*(1+'Debt Payoff'!D5/12),IF(COUNTIF(B244:C244,"&gt;0")=0,'Debt Payoff'!E5+'Debt Payoff'!E10+'Debt Payoff'!E9+'Debt Payoff'!C2,'Debt Payoff'!E5))))</f>
        <v>0</v>
      </c>
      <c r="E245" s="18">
        <f>IF(E244=0,0,MAX(0,E244*(1+'Debt Payoff'!D8/12)-MIN(E244*(1+'Debt Payoff'!D8/12),IF(COUNTIF(B244:D244,"&gt;0")=0,'Debt Payoff'!E8+'Debt Payoff'!E10+'Debt Payoff'!E9+'Debt Payoff'!E5+'Debt Payoff'!C2,'Debt Payoff'!E8))))</f>
        <v>0</v>
      </c>
      <c r="F245" s="18">
        <f>IF(F244=0,0,MAX(0,F244*(1+'Debt Payoff'!D4/12)-MIN(F244*(1+'Debt Payoff'!D4/12),IF(COUNTIF(B244:E244,"&gt;0")=0,'Debt Payoff'!E4+'Debt Payoff'!E10+'Debt Payoff'!E9+'Debt Payoff'!E5+'Debt Payoff'!E8+'Debt Payoff'!C2,'Debt Payoff'!E4))))</f>
        <v>0</v>
      </c>
      <c r="G245" s="18">
        <f>IF(G244=0,0,MAX(0,G244*(1+'Debt Payoff'!D11/12)-MIN(G244*(1+'Debt Payoff'!D11/12),IF(COUNTIF(B244:F244,"&gt;0")=0,'Debt Payoff'!E11+'Debt Payoff'!E10+'Debt Payoff'!E9+'Debt Payoff'!E5+'Debt Payoff'!E8+'Debt Payoff'!E4+'Debt Payoff'!C2,'Debt Payoff'!E11))))</f>
        <v>0</v>
      </c>
      <c r="H245" s="18">
        <f>IF(H244=0,0,MAX(0,H244*(1+'Debt Payoff'!D6/12)-MIN(H244*(1+'Debt Payoff'!D6/12),IF(COUNTIF(B244:G244,"&gt;0")=0,'Debt Payoff'!E6+'Debt Payoff'!E10+'Debt Payoff'!E9+'Debt Payoff'!E5+'Debt Payoff'!E8+'Debt Payoff'!E4+'Debt Payoff'!E11+'Debt Payoff'!C2,'Debt Payoff'!E6))))</f>
        <v>0</v>
      </c>
      <c r="I245" s="18">
        <f>IF(I244=0,0,MAX(0,I244*(1+'Debt Payoff'!D7/12)-MIN(I244*(1+'Debt Payoff'!D7/12),IF(COUNTIF(B244:H244,"&gt;0")=0,'Debt Payoff'!E7+'Debt Payoff'!E10+'Debt Payoff'!E9+'Debt Payoff'!E5+'Debt Payoff'!E8+'Debt Payoff'!E4+'Debt Payoff'!E11+'Debt Payoff'!E6+'Debt Payoff'!C2,'Debt Payoff'!E7))))</f>
        <v>0</v>
      </c>
      <c r="J245" s="18">
        <f>IF(B244=0,0,B244*'Debt Payoff'!D10/12)</f>
        <v>0</v>
      </c>
      <c r="K245" s="18">
        <f>IF(C244=0,0,C244*'Debt Payoff'!D9/12)</f>
        <v>0</v>
      </c>
      <c r="L245" s="18">
        <f>IF(D244=0,0,D244*'Debt Payoff'!D5/12)</f>
        <v>0</v>
      </c>
      <c r="M245" s="18">
        <f>IF(E244=0,0,E244*'Debt Payoff'!D8/12)</f>
        <v>0</v>
      </c>
      <c r="N245" s="18">
        <f>IF(F244=0,0,F244*'Debt Payoff'!D4/12)</f>
        <v>0</v>
      </c>
      <c r="O245" s="18">
        <f>IF(G244=0,0,G244*'Debt Payoff'!D11/12)</f>
        <v>0</v>
      </c>
      <c r="P245" s="18">
        <f>IF(H244=0,0,H244*'Debt Payoff'!D6/12)</f>
        <v>0</v>
      </c>
      <c r="Q245" s="18">
        <f>IF(I244=0,0,I244*'Debt Payoff'!D7/12)</f>
        <v>0</v>
      </c>
    </row>
    <row r="246" spans="1:17" x14ac:dyDescent="0.25">
      <c r="A246">
        <v>244</v>
      </c>
      <c r="B246" s="18">
        <f>IF(B245=0,0,MAX(0,B245*(1+'Debt Payoff'!D10/12)-MIN(B245*(1+'Debt Payoff'!D10/12),'Debt Payoff'!E10+'Debt Payoff'!C2)))</f>
        <v>0</v>
      </c>
      <c r="C246" s="18">
        <f>IF(C245=0,0,MAX(0,C245*(1+'Debt Payoff'!D9/12)-MIN(C245*(1+'Debt Payoff'!D9/12),IF(COUNTIF(B245:B245,"&gt;0")=0,'Debt Payoff'!E9+'Debt Payoff'!E10+'Debt Payoff'!C2,'Debt Payoff'!E9))))</f>
        <v>0</v>
      </c>
      <c r="D246" s="18">
        <f>IF(D245=0,0,MAX(0,D245*(1+'Debt Payoff'!D5/12)-MIN(D245*(1+'Debt Payoff'!D5/12),IF(COUNTIF(B245:C245,"&gt;0")=0,'Debt Payoff'!E5+'Debt Payoff'!E10+'Debt Payoff'!E9+'Debt Payoff'!C2,'Debt Payoff'!E5))))</f>
        <v>0</v>
      </c>
      <c r="E246" s="18">
        <f>IF(E245=0,0,MAX(0,E245*(1+'Debt Payoff'!D8/12)-MIN(E245*(1+'Debt Payoff'!D8/12),IF(COUNTIF(B245:D245,"&gt;0")=0,'Debt Payoff'!E8+'Debt Payoff'!E10+'Debt Payoff'!E9+'Debt Payoff'!E5+'Debt Payoff'!C2,'Debt Payoff'!E8))))</f>
        <v>0</v>
      </c>
      <c r="F246" s="18">
        <f>IF(F245=0,0,MAX(0,F245*(1+'Debt Payoff'!D4/12)-MIN(F245*(1+'Debt Payoff'!D4/12),IF(COUNTIF(B245:E245,"&gt;0")=0,'Debt Payoff'!E4+'Debt Payoff'!E10+'Debt Payoff'!E9+'Debt Payoff'!E5+'Debt Payoff'!E8+'Debt Payoff'!C2,'Debt Payoff'!E4))))</f>
        <v>0</v>
      </c>
      <c r="G246" s="18">
        <f>IF(G245=0,0,MAX(0,G245*(1+'Debt Payoff'!D11/12)-MIN(G245*(1+'Debt Payoff'!D11/12),IF(COUNTIF(B245:F245,"&gt;0")=0,'Debt Payoff'!E11+'Debt Payoff'!E10+'Debt Payoff'!E9+'Debt Payoff'!E5+'Debt Payoff'!E8+'Debt Payoff'!E4+'Debt Payoff'!C2,'Debt Payoff'!E11))))</f>
        <v>0</v>
      </c>
      <c r="H246" s="18">
        <f>IF(H245=0,0,MAX(0,H245*(1+'Debt Payoff'!D6/12)-MIN(H245*(1+'Debt Payoff'!D6/12),IF(COUNTIF(B245:G245,"&gt;0")=0,'Debt Payoff'!E6+'Debt Payoff'!E10+'Debt Payoff'!E9+'Debt Payoff'!E5+'Debt Payoff'!E8+'Debt Payoff'!E4+'Debt Payoff'!E11+'Debt Payoff'!C2,'Debt Payoff'!E6))))</f>
        <v>0</v>
      </c>
      <c r="I246" s="18">
        <f>IF(I245=0,0,MAX(0,I245*(1+'Debt Payoff'!D7/12)-MIN(I245*(1+'Debt Payoff'!D7/12),IF(COUNTIF(B245:H245,"&gt;0")=0,'Debt Payoff'!E7+'Debt Payoff'!E10+'Debt Payoff'!E9+'Debt Payoff'!E5+'Debt Payoff'!E8+'Debt Payoff'!E4+'Debt Payoff'!E11+'Debt Payoff'!E6+'Debt Payoff'!C2,'Debt Payoff'!E7))))</f>
        <v>0</v>
      </c>
      <c r="J246" s="18">
        <f>IF(B245=0,0,B245*'Debt Payoff'!D10/12)</f>
        <v>0</v>
      </c>
      <c r="K246" s="18">
        <f>IF(C245=0,0,C245*'Debt Payoff'!D9/12)</f>
        <v>0</v>
      </c>
      <c r="L246" s="18">
        <f>IF(D245=0,0,D245*'Debt Payoff'!D5/12)</f>
        <v>0</v>
      </c>
      <c r="M246" s="18">
        <f>IF(E245=0,0,E245*'Debt Payoff'!D8/12)</f>
        <v>0</v>
      </c>
      <c r="N246" s="18">
        <f>IF(F245=0,0,F245*'Debt Payoff'!D4/12)</f>
        <v>0</v>
      </c>
      <c r="O246" s="18">
        <f>IF(G245=0,0,G245*'Debt Payoff'!D11/12)</f>
        <v>0</v>
      </c>
      <c r="P246" s="18">
        <f>IF(H245=0,0,H245*'Debt Payoff'!D6/12)</f>
        <v>0</v>
      </c>
      <c r="Q246" s="18">
        <f>IF(I245=0,0,I245*'Debt Payoff'!D7/12)</f>
        <v>0</v>
      </c>
    </row>
    <row r="247" spans="1:17" x14ac:dyDescent="0.25">
      <c r="A247">
        <v>245</v>
      </c>
      <c r="B247" s="18">
        <f>IF(B246=0,0,MAX(0,B246*(1+'Debt Payoff'!D10/12)-MIN(B246*(1+'Debt Payoff'!D10/12),'Debt Payoff'!E10+'Debt Payoff'!C2)))</f>
        <v>0</v>
      </c>
      <c r="C247" s="18">
        <f>IF(C246=0,0,MAX(0,C246*(1+'Debt Payoff'!D9/12)-MIN(C246*(1+'Debt Payoff'!D9/12),IF(COUNTIF(B246:B246,"&gt;0")=0,'Debt Payoff'!E9+'Debt Payoff'!E10+'Debt Payoff'!C2,'Debt Payoff'!E9))))</f>
        <v>0</v>
      </c>
      <c r="D247" s="18">
        <f>IF(D246=0,0,MAX(0,D246*(1+'Debt Payoff'!D5/12)-MIN(D246*(1+'Debt Payoff'!D5/12),IF(COUNTIF(B246:C246,"&gt;0")=0,'Debt Payoff'!E5+'Debt Payoff'!E10+'Debt Payoff'!E9+'Debt Payoff'!C2,'Debt Payoff'!E5))))</f>
        <v>0</v>
      </c>
      <c r="E247" s="18">
        <f>IF(E246=0,0,MAX(0,E246*(1+'Debt Payoff'!D8/12)-MIN(E246*(1+'Debt Payoff'!D8/12),IF(COUNTIF(B246:D246,"&gt;0")=0,'Debt Payoff'!E8+'Debt Payoff'!E10+'Debt Payoff'!E9+'Debt Payoff'!E5+'Debt Payoff'!C2,'Debt Payoff'!E8))))</f>
        <v>0</v>
      </c>
      <c r="F247" s="18">
        <f>IF(F246=0,0,MAX(0,F246*(1+'Debt Payoff'!D4/12)-MIN(F246*(1+'Debt Payoff'!D4/12),IF(COUNTIF(B246:E246,"&gt;0")=0,'Debt Payoff'!E4+'Debt Payoff'!E10+'Debt Payoff'!E9+'Debt Payoff'!E5+'Debt Payoff'!E8+'Debt Payoff'!C2,'Debt Payoff'!E4))))</f>
        <v>0</v>
      </c>
      <c r="G247" s="18">
        <f>IF(G246=0,0,MAX(0,G246*(1+'Debt Payoff'!D11/12)-MIN(G246*(1+'Debt Payoff'!D11/12),IF(COUNTIF(B246:F246,"&gt;0")=0,'Debt Payoff'!E11+'Debt Payoff'!E10+'Debt Payoff'!E9+'Debt Payoff'!E5+'Debt Payoff'!E8+'Debt Payoff'!E4+'Debt Payoff'!C2,'Debt Payoff'!E11))))</f>
        <v>0</v>
      </c>
      <c r="H247" s="18">
        <f>IF(H246=0,0,MAX(0,H246*(1+'Debt Payoff'!D6/12)-MIN(H246*(1+'Debt Payoff'!D6/12),IF(COUNTIF(B246:G246,"&gt;0")=0,'Debt Payoff'!E6+'Debt Payoff'!E10+'Debt Payoff'!E9+'Debt Payoff'!E5+'Debt Payoff'!E8+'Debt Payoff'!E4+'Debt Payoff'!E11+'Debt Payoff'!C2,'Debt Payoff'!E6))))</f>
        <v>0</v>
      </c>
      <c r="I247" s="18">
        <f>IF(I246=0,0,MAX(0,I246*(1+'Debt Payoff'!D7/12)-MIN(I246*(1+'Debt Payoff'!D7/12),IF(COUNTIF(B246:H246,"&gt;0")=0,'Debt Payoff'!E7+'Debt Payoff'!E10+'Debt Payoff'!E9+'Debt Payoff'!E5+'Debt Payoff'!E8+'Debt Payoff'!E4+'Debt Payoff'!E11+'Debt Payoff'!E6+'Debt Payoff'!C2,'Debt Payoff'!E7))))</f>
        <v>0</v>
      </c>
      <c r="J247" s="18">
        <f>IF(B246=0,0,B246*'Debt Payoff'!D10/12)</f>
        <v>0</v>
      </c>
      <c r="K247" s="18">
        <f>IF(C246=0,0,C246*'Debt Payoff'!D9/12)</f>
        <v>0</v>
      </c>
      <c r="L247" s="18">
        <f>IF(D246=0,0,D246*'Debt Payoff'!D5/12)</f>
        <v>0</v>
      </c>
      <c r="M247" s="18">
        <f>IF(E246=0,0,E246*'Debt Payoff'!D8/12)</f>
        <v>0</v>
      </c>
      <c r="N247" s="18">
        <f>IF(F246=0,0,F246*'Debt Payoff'!D4/12)</f>
        <v>0</v>
      </c>
      <c r="O247" s="18">
        <f>IF(G246=0,0,G246*'Debt Payoff'!D11/12)</f>
        <v>0</v>
      </c>
      <c r="P247" s="18">
        <f>IF(H246=0,0,H246*'Debt Payoff'!D6/12)</f>
        <v>0</v>
      </c>
      <c r="Q247" s="18">
        <f>IF(I246=0,0,I246*'Debt Payoff'!D7/12)</f>
        <v>0</v>
      </c>
    </row>
    <row r="248" spans="1:17" x14ac:dyDescent="0.25">
      <c r="A248">
        <v>246</v>
      </c>
      <c r="B248" s="18">
        <f>IF(B247=0,0,MAX(0,B247*(1+'Debt Payoff'!D10/12)-MIN(B247*(1+'Debt Payoff'!D10/12),'Debt Payoff'!E10+'Debt Payoff'!C2)))</f>
        <v>0</v>
      </c>
      <c r="C248" s="18">
        <f>IF(C247=0,0,MAX(0,C247*(1+'Debt Payoff'!D9/12)-MIN(C247*(1+'Debt Payoff'!D9/12),IF(COUNTIF(B247:B247,"&gt;0")=0,'Debt Payoff'!E9+'Debt Payoff'!E10+'Debt Payoff'!C2,'Debt Payoff'!E9))))</f>
        <v>0</v>
      </c>
      <c r="D248" s="18">
        <f>IF(D247=0,0,MAX(0,D247*(1+'Debt Payoff'!D5/12)-MIN(D247*(1+'Debt Payoff'!D5/12),IF(COUNTIF(B247:C247,"&gt;0")=0,'Debt Payoff'!E5+'Debt Payoff'!E10+'Debt Payoff'!E9+'Debt Payoff'!C2,'Debt Payoff'!E5))))</f>
        <v>0</v>
      </c>
      <c r="E248" s="18">
        <f>IF(E247=0,0,MAX(0,E247*(1+'Debt Payoff'!D8/12)-MIN(E247*(1+'Debt Payoff'!D8/12),IF(COUNTIF(B247:D247,"&gt;0")=0,'Debt Payoff'!E8+'Debt Payoff'!E10+'Debt Payoff'!E9+'Debt Payoff'!E5+'Debt Payoff'!C2,'Debt Payoff'!E8))))</f>
        <v>0</v>
      </c>
      <c r="F248" s="18">
        <f>IF(F247=0,0,MAX(0,F247*(1+'Debt Payoff'!D4/12)-MIN(F247*(1+'Debt Payoff'!D4/12),IF(COUNTIF(B247:E247,"&gt;0")=0,'Debt Payoff'!E4+'Debt Payoff'!E10+'Debt Payoff'!E9+'Debt Payoff'!E5+'Debt Payoff'!E8+'Debt Payoff'!C2,'Debt Payoff'!E4))))</f>
        <v>0</v>
      </c>
      <c r="G248" s="18">
        <f>IF(G247=0,0,MAX(0,G247*(1+'Debt Payoff'!D11/12)-MIN(G247*(1+'Debt Payoff'!D11/12),IF(COUNTIF(B247:F247,"&gt;0")=0,'Debt Payoff'!E11+'Debt Payoff'!E10+'Debt Payoff'!E9+'Debt Payoff'!E5+'Debt Payoff'!E8+'Debt Payoff'!E4+'Debt Payoff'!C2,'Debt Payoff'!E11))))</f>
        <v>0</v>
      </c>
      <c r="H248" s="18">
        <f>IF(H247=0,0,MAX(0,H247*(1+'Debt Payoff'!D6/12)-MIN(H247*(1+'Debt Payoff'!D6/12),IF(COUNTIF(B247:G247,"&gt;0")=0,'Debt Payoff'!E6+'Debt Payoff'!E10+'Debt Payoff'!E9+'Debt Payoff'!E5+'Debt Payoff'!E8+'Debt Payoff'!E4+'Debt Payoff'!E11+'Debt Payoff'!C2,'Debt Payoff'!E6))))</f>
        <v>0</v>
      </c>
      <c r="I248" s="18">
        <f>IF(I247=0,0,MAX(0,I247*(1+'Debt Payoff'!D7/12)-MIN(I247*(1+'Debt Payoff'!D7/12),IF(COUNTIF(B247:H247,"&gt;0")=0,'Debt Payoff'!E7+'Debt Payoff'!E10+'Debt Payoff'!E9+'Debt Payoff'!E5+'Debt Payoff'!E8+'Debt Payoff'!E4+'Debt Payoff'!E11+'Debt Payoff'!E6+'Debt Payoff'!C2,'Debt Payoff'!E7))))</f>
        <v>0</v>
      </c>
      <c r="J248" s="18">
        <f>IF(B247=0,0,B247*'Debt Payoff'!D10/12)</f>
        <v>0</v>
      </c>
      <c r="K248" s="18">
        <f>IF(C247=0,0,C247*'Debt Payoff'!D9/12)</f>
        <v>0</v>
      </c>
      <c r="L248" s="18">
        <f>IF(D247=0,0,D247*'Debt Payoff'!D5/12)</f>
        <v>0</v>
      </c>
      <c r="M248" s="18">
        <f>IF(E247=0,0,E247*'Debt Payoff'!D8/12)</f>
        <v>0</v>
      </c>
      <c r="N248" s="18">
        <f>IF(F247=0,0,F247*'Debt Payoff'!D4/12)</f>
        <v>0</v>
      </c>
      <c r="O248" s="18">
        <f>IF(G247=0,0,G247*'Debt Payoff'!D11/12)</f>
        <v>0</v>
      </c>
      <c r="P248" s="18">
        <f>IF(H247=0,0,H247*'Debt Payoff'!D6/12)</f>
        <v>0</v>
      </c>
      <c r="Q248" s="18">
        <f>IF(I247=0,0,I247*'Debt Payoff'!D7/12)</f>
        <v>0</v>
      </c>
    </row>
    <row r="249" spans="1:17" x14ac:dyDescent="0.25">
      <c r="A249">
        <v>247</v>
      </c>
      <c r="B249" s="18">
        <f>IF(B248=0,0,MAX(0,B248*(1+'Debt Payoff'!D10/12)-MIN(B248*(1+'Debt Payoff'!D10/12),'Debt Payoff'!E10+'Debt Payoff'!C2)))</f>
        <v>0</v>
      </c>
      <c r="C249" s="18">
        <f>IF(C248=0,0,MAX(0,C248*(1+'Debt Payoff'!D9/12)-MIN(C248*(1+'Debt Payoff'!D9/12),IF(COUNTIF(B248:B248,"&gt;0")=0,'Debt Payoff'!E9+'Debt Payoff'!E10+'Debt Payoff'!C2,'Debt Payoff'!E9))))</f>
        <v>0</v>
      </c>
      <c r="D249" s="18">
        <f>IF(D248=0,0,MAX(0,D248*(1+'Debt Payoff'!D5/12)-MIN(D248*(1+'Debt Payoff'!D5/12),IF(COUNTIF(B248:C248,"&gt;0")=0,'Debt Payoff'!E5+'Debt Payoff'!E10+'Debt Payoff'!E9+'Debt Payoff'!C2,'Debt Payoff'!E5))))</f>
        <v>0</v>
      </c>
      <c r="E249" s="18">
        <f>IF(E248=0,0,MAX(0,E248*(1+'Debt Payoff'!D8/12)-MIN(E248*(1+'Debt Payoff'!D8/12),IF(COUNTIF(B248:D248,"&gt;0")=0,'Debt Payoff'!E8+'Debt Payoff'!E10+'Debt Payoff'!E9+'Debt Payoff'!E5+'Debt Payoff'!C2,'Debt Payoff'!E8))))</f>
        <v>0</v>
      </c>
      <c r="F249" s="18">
        <f>IF(F248=0,0,MAX(0,F248*(1+'Debt Payoff'!D4/12)-MIN(F248*(1+'Debt Payoff'!D4/12),IF(COUNTIF(B248:E248,"&gt;0")=0,'Debt Payoff'!E4+'Debt Payoff'!E10+'Debt Payoff'!E9+'Debt Payoff'!E5+'Debt Payoff'!E8+'Debt Payoff'!C2,'Debt Payoff'!E4))))</f>
        <v>0</v>
      </c>
      <c r="G249" s="18">
        <f>IF(G248=0,0,MAX(0,G248*(1+'Debt Payoff'!D11/12)-MIN(G248*(1+'Debt Payoff'!D11/12),IF(COUNTIF(B248:F248,"&gt;0")=0,'Debt Payoff'!E11+'Debt Payoff'!E10+'Debt Payoff'!E9+'Debt Payoff'!E5+'Debt Payoff'!E8+'Debt Payoff'!E4+'Debt Payoff'!C2,'Debt Payoff'!E11))))</f>
        <v>0</v>
      </c>
      <c r="H249" s="18">
        <f>IF(H248=0,0,MAX(0,H248*(1+'Debt Payoff'!D6/12)-MIN(H248*(1+'Debt Payoff'!D6/12),IF(COUNTIF(B248:G248,"&gt;0")=0,'Debt Payoff'!E6+'Debt Payoff'!E10+'Debt Payoff'!E9+'Debt Payoff'!E5+'Debt Payoff'!E8+'Debt Payoff'!E4+'Debt Payoff'!E11+'Debt Payoff'!C2,'Debt Payoff'!E6))))</f>
        <v>0</v>
      </c>
      <c r="I249" s="18">
        <f>IF(I248=0,0,MAX(0,I248*(1+'Debt Payoff'!D7/12)-MIN(I248*(1+'Debt Payoff'!D7/12),IF(COUNTIF(B248:H248,"&gt;0")=0,'Debt Payoff'!E7+'Debt Payoff'!E10+'Debt Payoff'!E9+'Debt Payoff'!E5+'Debt Payoff'!E8+'Debt Payoff'!E4+'Debt Payoff'!E11+'Debt Payoff'!E6+'Debt Payoff'!C2,'Debt Payoff'!E7))))</f>
        <v>0</v>
      </c>
      <c r="J249" s="18">
        <f>IF(B248=0,0,B248*'Debt Payoff'!D10/12)</f>
        <v>0</v>
      </c>
      <c r="K249" s="18">
        <f>IF(C248=0,0,C248*'Debt Payoff'!D9/12)</f>
        <v>0</v>
      </c>
      <c r="L249" s="18">
        <f>IF(D248=0,0,D248*'Debt Payoff'!D5/12)</f>
        <v>0</v>
      </c>
      <c r="M249" s="18">
        <f>IF(E248=0,0,E248*'Debt Payoff'!D8/12)</f>
        <v>0</v>
      </c>
      <c r="N249" s="18">
        <f>IF(F248=0,0,F248*'Debt Payoff'!D4/12)</f>
        <v>0</v>
      </c>
      <c r="O249" s="18">
        <f>IF(G248=0,0,G248*'Debt Payoff'!D11/12)</f>
        <v>0</v>
      </c>
      <c r="P249" s="18">
        <f>IF(H248=0,0,H248*'Debt Payoff'!D6/12)</f>
        <v>0</v>
      </c>
      <c r="Q249" s="18">
        <f>IF(I248=0,0,I248*'Debt Payoff'!D7/12)</f>
        <v>0</v>
      </c>
    </row>
    <row r="250" spans="1:17" x14ac:dyDescent="0.25">
      <c r="A250">
        <v>248</v>
      </c>
      <c r="B250" s="18">
        <f>IF(B249=0,0,MAX(0,B249*(1+'Debt Payoff'!D10/12)-MIN(B249*(1+'Debt Payoff'!D10/12),'Debt Payoff'!E10+'Debt Payoff'!C2)))</f>
        <v>0</v>
      </c>
      <c r="C250" s="18">
        <f>IF(C249=0,0,MAX(0,C249*(1+'Debt Payoff'!D9/12)-MIN(C249*(1+'Debt Payoff'!D9/12),IF(COUNTIF(B249:B249,"&gt;0")=0,'Debt Payoff'!E9+'Debt Payoff'!E10+'Debt Payoff'!C2,'Debt Payoff'!E9))))</f>
        <v>0</v>
      </c>
      <c r="D250" s="18">
        <f>IF(D249=0,0,MAX(0,D249*(1+'Debt Payoff'!D5/12)-MIN(D249*(1+'Debt Payoff'!D5/12),IF(COUNTIF(B249:C249,"&gt;0")=0,'Debt Payoff'!E5+'Debt Payoff'!E10+'Debt Payoff'!E9+'Debt Payoff'!C2,'Debt Payoff'!E5))))</f>
        <v>0</v>
      </c>
      <c r="E250" s="18">
        <f>IF(E249=0,0,MAX(0,E249*(1+'Debt Payoff'!D8/12)-MIN(E249*(1+'Debt Payoff'!D8/12),IF(COUNTIF(B249:D249,"&gt;0")=0,'Debt Payoff'!E8+'Debt Payoff'!E10+'Debt Payoff'!E9+'Debt Payoff'!E5+'Debt Payoff'!C2,'Debt Payoff'!E8))))</f>
        <v>0</v>
      </c>
      <c r="F250" s="18">
        <f>IF(F249=0,0,MAX(0,F249*(1+'Debt Payoff'!D4/12)-MIN(F249*(1+'Debt Payoff'!D4/12),IF(COUNTIF(B249:E249,"&gt;0")=0,'Debt Payoff'!E4+'Debt Payoff'!E10+'Debt Payoff'!E9+'Debt Payoff'!E5+'Debt Payoff'!E8+'Debt Payoff'!C2,'Debt Payoff'!E4))))</f>
        <v>0</v>
      </c>
      <c r="G250" s="18">
        <f>IF(G249=0,0,MAX(0,G249*(1+'Debt Payoff'!D11/12)-MIN(G249*(1+'Debt Payoff'!D11/12),IF(COUNTIF(B249:F249,"&gt;0")=0,'Debt Payoff'!E11+'Debt Payoff'!E10+'Debt Payoff'!E9+'Debt Payoff'!E5+'Debt Payoff'!E8+'Debt Payoff'!E4+'Debt Payoff'!C2,'Debt Payoff'!E11))))</f>
        <v>0</v>
      </c>
      <c r="H250" s="18">
        <f>IF(H249=0,0,MAX(0,H249*(1+'Debt Payoff'!D6/12)-MIN(H249*(1+'Debt Payoff'!D6/12),IF(COUNTIF(B249:G249,"&gt;0")=0,'Debt Payoff'!E6+'Debt Payoff'!E10+'Debt Payoff'!E9+'Debt Payoff'!E5+'Debt Payoff'!E8+'Debt Payoff'!E4+'Debt Payoff'!E11+'Debt Payoff'!C2,'Debt Payoff'!E6))))</f>
        <v>0</v>
      </c>
      <c r="I250" s="18">
        <f>IF(I249=0,0,MAX(0,I249*(1+'Debt Payoff'!D7/12)-MIN(I249*(1+'Debt Payoff'!D7/12),IF(COUNTIF(B249:H249,"&gt;0")=0,'Debt Payoff'!E7+'Debt Payoff'!E10+'Debt Payoff'!E9+'Debt Payoff'!E5+'Debt Payoff'!E8+'Debt Payoff'!E4+'Debt Payoff'!E11+'Debt Payoff'!E6+'Debt Payoff'!C2,'Debt Payoff'!E7))))</f>
        <v>0</v>
      </c>
      <c r="J250" s="18">
        <f>IF(B249=0,0,B249*'Debt Payoff'!D10/12)</f>
        <v>0</v>
      </c>
      <c r="K250" s="18">
        <f>IF(C249=0,0,C249*'Debt Payoff'!D9/12)</f>
        <v>0</v>
      </c>
      <c r="L250" s="18">
        <f>IF(D249=0,0,D249*'Debt Payoff'!D5/12)</f>
        <v>0</v>
      </c>
      <c r="M250" s="18">
        <f>IF(E249=0,0,E249*'Debt Payoff'!D8/12)</f>
        <v>0</v>
      </c>
      <c r="N250" s="18">
        <f>IF(F249=0,0,F249*'Debt Payoff'!D4/12)</f>
        <v>0</v>
      </c>
      <c r="O250" s="18">
        <f>IF(G249=0,0,G249*'Debt Payoff'!D11/12)</f>
        <v>0</v>
      </c>
      <c r="P250" s="18">
        <f>IF(H249=0,0,H249*'Debt Payoff'!D6/12)</f>
        <v>0</v>
      </c>
      <c r="Q250" s="18">
        <f>IF(I249=0,0,I249*'Debt Payoff'!D7/12)</f>
        <v>0</v>
      </c>
    </row>
    <row r="251" spans="1:17" x14ac:dyDescent="0.25">
      <c r="A251">
        <v>249</v>
      </c>
      <c r="B251" s="18">
        <f>IF(B250=0,0,MAX(0,B250*(1+'Debt Payoff'!D10/12)-MIN(B250*(1+'Debt Payoff'!D10/12),'Debt Payoff'!E10+'Debt Payoff'!C2)))</f>
        <v>0</v>
      </c>
      <c r="C251" s="18">
        <f>IF(C250=0,0,MAX(0,C250*(1+'Debt Payoff'!D9/12)-MIN(C250*(1+'Debt Payoff'!D9/12),IF(COUNTIF(B250:B250,"&gt;0")=0,'Debt Payoff'!E9+'Debt Payoff'!E10+'Debt Payoff'!C2,'Debt Payoff'!E9))))</f>
        <v>0</v>
      </c>
      <c r="D251" s="18">
        <f>IF(D250=0,0,MAX(0,D250*(1+'Debt Payoff'!D5/12)-MIN(D250*(1+'Debt Payoff'!D5/12),IF(COUNTIF(B250:C250,"&gt;0")=0,'Debt Payoff'!E5+'Debt Payoff'!E10+'Debt Payoff'!E9+'Debt Payoff'!C2,'Debt Payoff'!E5))))</f>
        <v>0</v>
      </c>
      <c r="E251" s="18">
        <f>IF(E250=0,0,MAX(0,E250*(1+'Debt Payoff'!D8/12)-MIN(E250*(1+'Debt Payoff'!D8/12),IF(COUNTIF(B250:D250,"&gt;0")=0,'Debt Payoff'!E8+'Debt Payoff'!E10+'Debt Payoff'!E9+'Debt Payoff'!E5+'Debt Payoff'!C2,'Debt Payoff'!E8))))</f>
        <v>0</v>
      </c>
      <c r="F251" s="18">
        <f>IF(F250=0,0,MAX(0,F250*(1+'Debt Payoff'!D4/12)-MIN(F250*(1+'Debt Payoff'!D4/12),IF(COUNTIF(B250:E250,"&gt;0")=0,'Debt Payoff'!E4+'Debt Payoff'!E10+'Debt Payoff'!E9+'Debt Payoff'!E5+'Debt Payoff'!E8+'Debt Payoff'!C2,'Debt Payoff'!E4))))</f>
        <v>0</v>
      </c>
      <c r="G251" s="18">
        <f>IF(G250=0,0,MAX(0,G250*(1+'Debt Payoff'!D11/12)-MIN(G250*(1+'Debt Payoff'!D11/12),IF(COUNTIF(B250:F250,"&gt;0")=0,'Debt Payoff'!E11+'Debt Payoff'!E10+'Debt Payoff'!E9+'Debt Payoff'!E5+'Debt Payoff'!E8+'Debt Payoff'!E4+'Debt Payoff'!C2,'Debt Payoff'!E11))))</f>
        <v>0</v>
      </c>
      <c r="H251" s="18">
        <f>IF(H250=0,0,MAX(0,H250*(1+'Debt Payoff'!D6/12)-MIN(H250*(1+'Debt Payoff'!D6/12),IF(COUNTIF(B250:G250,"&gt;0")=0,'Debt Payoff'!E6+'Debt Payoff'!E10+'Debt Payoff'!E9+'Debt Payoff'!E5+'Debt Payoff'!E8+'Debt Payoff'!E4+'Debt Payoff'!E11+'Debt Payoff'!C2,'Debt Payoff'!E6))))</f>
        <v>0</v>
      </c>
      <c r="I251" s="18">
        <f>IF(I250=0,0,MAX(0,I250*(1+'Debt Payoff'!D7/12)-MIN(I250*(1+'Debt Payoff'!D7/12),IF(COUNTIF(B250:H250,"&gt;0")=0,'Debt Payoff'!E7+'Debt Payoff'!E10+'Debt Payoff'!E9+'Debt Payoff'!E5+'Debt Payoff'!E8+'Debt Payoff'!E4+'Debt Payoff'!E11+'Debt Payoff'!E6+'Debt Payoff'!C2,'Debt Payoff'!E7))))</f>
        <v>0</v>
      </c>
      <c r="J251" s="18">
        <f>IF(B250=0,0,B250*'Debt Payoff'!D10/12)</f>
        <v>0</v>
      </c>
      <c r="K251" s="18">
        <f>IF(C250=0,0,C250*'Debt Payoff'!D9/12)</f>
        <v>0</v>
      </c>
      <c r="L251" s="18">
        <f>IF(D250=0,0,D250*'Debt Payoff'!D5/12)</f>
        <v>0</v>
      </c>
      <c r="M251" s="18">
        <f>IF(E250=0,0,E250*'Debt Payoff'!D8/12)</f>
        <v>0</v>
      </c>
      <c r="N251" s="18">
        <f>IF(F250=0,0,F250*'Debt Payoff'!D4/12)</f>
        <v>0</v>
      </c>
      <c r="O251" s="18">
        <f>IF(G250=0,0,G250*'Debt Payoff'!D11/12)</f>
        <v>0</v>
      </c>
      <c r="P251" s="18">
        <f>IF(H250=0,0,H250*'Debt Payoff'!D6/12)</f>
        <v>0</v>
      </c>
      <c r="Q251" s="18">
        <f>IF(I250=0,0,I250*'Debt Payoff'!D7/12)</f>
        <v>0</v>
      </c>
    </row>
    <row r="252" spans="1:17" x14ac:dyDescent="0.25">
      <c r="A252">
        <v>250</v>
      </c>
      <c r="B252" s="18">
        <f>IF(B251=0,0,MAX(0,B251*(1+'Debt Payoff'!D10/12)-MIN(B251*(1+'Debt Payoff'!D10/12),'Debt Payoff'!E10+'Debt Payoff'!C2)))</f>
        <v>0</v>
      </c>
      <c r="C252" s="18">
        <f>IF(C251=0,0,MAX(0,C251*(1+'Debt Payoff'!D9/12)-MIN(C251*(1+'Debt Payoff'!D9/12),IF(COUNTIF(B251:B251,"&gt;0")=0,'Debt Payoff'!E9+'Debt Payoff'!E10+'Debt Payoff'!C2,'Debt Payoff'!E9))))</f>
        <v>0</v>
      </c>
      <c r="D252" s="18">
        <f>IF(D251=0,0,MAX(0,D251*(1+'Debt Payoff'!D5/12)-MIN(D251*(1+'Debt Payoff'!D5/12),IF(COUNTIF(B251:C251,"&gt;0")=0,'Debt Payoff'!E5+'Debt Payoff'!E10+'Debt Payoff'!E9+'Debt Payoff'!C2,'Debt Payoff'!E5))))</f>
        <v>0</v>
      </c>
      <c r="E252" s="18">
        <f>IF(E251=0,0,MAX(0,E251*(1+'Debt Payoff'!D8/12)-MIN(E251*(1+'Debt Payoff'!D8/12),IF(COUNTIF(B251:D251,"&gt;0")=0,'Debt Payoff'!E8+'Debt Payoff'!E10+'Debt Payoff'!E9+'Debt Payoff'!E5+'Debt Payoff'!C2,'Debt Payoff'!E8))))</f>
        <v>0</v>
      </c>
      <c r="F252" s="18">
        <f>IF(F251=0,0,MAX(0,F251*(1+'Debt Payoff'!D4/12)-MIN(F251*(1+'Debt Payoff'!D4/12),IF(COUNTIF(B251:E251,"&gt;0")=0,'Debt Payoff'!E4+'Debt Payoff'!E10+'Debt Payoff'!E9+'Debt Payoff'!E5+'Debt Payoff'!E8+'Debt Payoff'!C2,'Debt Payoff'!E4))))</f>
        <v>0</v>
      </c>
      <c r="G252" s="18">
        <f>IF(G251=0,0,MAX(0,G251*(1+'Debt Payoff'!D11/12)-MIN(G251*(1+'Debt Payoff'!D11/12),IF(COUNTIF(B251:F251,"&gt;0")=0,'Debt Payoff'!E11+'Debt Payoff'!E10+'Debt Payoff'!E9+'Debt Payoff'!E5+'Debt Payoff'!E8+'Debt Payoff'!E4+'Debt Payoff'!C2,'Debt Payoff'!E11))))</f>
        <v>0</v>
      </c>
      <c r="H252" s="18">
        <f>IF(H251=0,0,MAX(0,H251*(1+'Debt Payoff'!D6/12)-MIN(H251*(1+'Debt Payoff'!D6/12),IF(COUNTIF(B251:G251,"&gt;0")=0,'Debt Payoff'!E6+'Debt Payoff'!E10+'Debt Payoff'!E9+'Debt Payoff'!E5+'Debt Payoff'!E8+'Debt Payoff'!E4+'Debt Payoff'!E11+'Debt Payoff'!C2,'Debt Payoff'!E6))))</f>
        <v>0</v>
      </c>
      <c r="I252" s="18">
        <f>IF(I251=0,0,MAX(0,I251*(1+'Debt Payoff'!D7/12)-MIN(I251*(1+'Debt Payoff'!D7/12),IF(COUNTIF(B251:H251,"&gt;0")=0,'Debt Payoff'!E7+'Debt Payoff'!E10+'Debt Payoff'!E9+'Debt Payoff'!E5+'Debt Payoff'!E8+'Debt Payoff'!E4+'Debt Payoff'!E11+'Debt Payoff'!E6+'Debt Payoff'!C2,'Debt Payoff'!E7))))</f>
        <v>0</v>
      </c>
      <c r="J252" s="18">
        <f>IF(B251=0,0,B251*'Debt Payoff'!D10/12)</f>
        <v>0</v>
      </c>
      <c r="K252" s="18">
        <f>IF(C251=0,0,C251*'Debt Payoff'!D9/12)</f>
        <v>0</v>
      </c>
      <c r="L252" s="18">
        <f>IF(D251=0,0,D251*'Debt Payoff'!D5/12)</f>
        <v>0</v>
      </c>
      <c r="M252" s="18">
        <f>IF(E251=0,0,E251*'Debt Payoff'!D8/12)</f>
        <v>0</v>
      </c>
      <c r="N252" s="18">
        <f>IF(F251=0,0,F251*'Debt Payoff'!D4/12)</f>
        <v>0</v>
      </c>
      <c r="O252" s="18">
        <f>IF(G251=0,0,G251*'Debt Payoff'!D11/12)</f>
        <v>0</v>
      </c>
      <c r="P252" s="18">
        <f>IF(H251=0,0,H251*'Debt Payoff'!D6/12)</f>
        <v>0</v>
      </c>
      <c r="Q252" s="18">
        <f>IF(I251=0,0,I251*'Debt Payoff'!D7/12)</f>
        <v>0</v>
      </c>
    </row>
    <row r="253" spans="1:17" x14ac:dyDescent="0.25">
      <c r="A253">
        <v>251</v>
      </c>
      <c r="B253" s="18">
        <f>IF(B252=0,0,MAX(0,B252*(1+'Debt Payoff'!D10/12)-MIN(B252*(1+'Debt Payoff'!D10/12),'Debt Payoff'!E10+'Debt Payoff'!C2)))</f>
        <v>0</v>
      </c>
      <c r="C253" s="18">
        <f>IF(C252=0,0,MAX(0,C252*(1+'Debt Payoff'!D9/12)-MIN(C252*(1+'Debt Payoff'!D9/12),IF(COUNTIF(B252:B252,"&gt;0")=0,'Debt Payoff'!E9+'Debt Payoff'!E10+'Debt Payoff'!C2,'Debt Payoff'!E9))))</f>
        <v>0</v>
      </c>
      <c r="D253" s="18">
        <f>IF(D252=0,0,MAX(0,D252*(1+'Debt Payoff'!D5/12)-MIN(D252*(1+'Debt Payoff'!D5/12),IF(COUNTIF(B252:C252,"&gt;0")=0,'Debt Payoff'!E5+'Debt Payoff'!E10+'Debt Payoff'!E9+'Debt Payoff'!C2,'Debt Payoff'!E5))))</f>
        <v>0</v>
      </c>
      <c r="E253" s="18">
        <f>IF(E252=0,0,MAX(0,E252*(1+'Debt Payoff'!D8/12)-MIN(E252*(1+'Debt Payoff'!D8/12),IF(COUNTIF(B252:D252,"&gt;0")=0,'Debt Payoff'!E8+'Debt Payoff'!E10+'Debt Payoff'!E9+'Debt Payoff'!E5+'Debt Payoff'!C2,'Debt Payoff'!E8))))</f>
        <v>0</v>
      </c>
      <c r="F253" s="18">
        <f>IF(F252=0,0,MAX(0,F252*(1+'Debt Payoff'!D4/12)-MIN(F252*(1+'Debt Payoff'!D4/12),IF(COUNTIF(B252:E252,"&gt;0")=0,'Debt Payoff'!E4+'Debt Payoff'!E10+'Debt Payoff'!E9+'Debt Payoff'!E5+'Debt Payoff'!E8+'Debt Payoff'!C2,'Debt Payoff'!E4))))</f>
        <v>0</v>
      </c>
      <c r="G253" s="18">
        <f>IF(G252=0,0,MAX(0,G252*(1+'Debt Payoff'!D11/12)-MIN(G252*(1+'Debt Payoff'!D11/12),IF(COUNTIF(B252:F252,"&gt;0")=0,'Debt Payoff'!E11+'Debt Payoff'!E10+'Debt Payoff'!E9+'Debt Payoff'!E5+'Debt Payoff'!E8+'Debt Payoff'!E4+'Debt Payoff'!C2,'Debt Payoff'!E11))))</f>
        <v>0</v>
      </c>
      <c r="H253" s="18">
        <f>IF(H252=0,0,MAX(0,H252*(1+'Debt Payoff'!D6/12)-MIN(H252*(1+'Debt Payoff'!D6/12),IF(COUNTIF(B252:G252,"&gt;0")=0,'Debt Payoff'!E6+'Debt Payoff'!E10+'Debt Payoff'!E9+'Debt Payoff'!E5+'Debt Payoff'!E8+'Debt Payoff'!E4+'Debt Payoff'!E11+'Debt Payoff'!C2,'Debt Payoff'!E6))))</f>
        <v>0</v>
      </c>
      <c r="I253" s="18">
        <f>IF(I252=0,0,MAX(0,I252*(1+'Debt Payoff'!D7/12)-MIN(I252*(1+'Debt Payoff'!D7/12),IF(COUNTIF(B252:H252,"&gt;0")=0,'Debt Payoff'!E7+'Debt Payoff'!E10+'Debt Payoff'!E9+'Debt Payoff'!E5+'Debt Payoff'!E8+'Debt Payoff'!E4+'Debt Payoff'!E11+'Debt Payoff'!E6+'Debt Payoff'!C2,'Debt Payoff'!E7))))</f>
        <v>0</v>
      </c>
      <c r="J253" s="18">
        <f>IF(B252=0,0,B252*'Debt Payoff'!D10/12)</f>
        <v>0</v>
      </c>
      <c r="K253" s="18">
        <f>IF(C252=0,0,C252*'Debt Payoff'!D9/12)</f>
        <v>0</v>
      </c>
      <c r="L253" s="18">
        <f>IF(D252=0,0,D252*'Debt Payoff'!D5/12)</f>
        <v>0</v>
      </c>
      <c r="M253" s="18">
        <f>IF(E252=0,0,E252*'Debt Payoff'!D8/12)</f>
        <v>0</v>
      </c>
      <c r="N253" s="18">
        <f>IF(F252=0,0,F252*'Debt Payoff'!D4/12)</f>
        <v>0</v>
      </c>
      <c r="O253" s="18">
        <f>IF(G252=0,0,G252*'Debt Payoff'!D11/12)</f>
        <v>0</v>
      </c>
      <c r="P253" s="18">
        <f>IF(H252=0,0,H252*'Debt Payoff'!D6/12)</f>
        <v>0</v>
      </c>
      <c r="Q253" s="18">
        <f>IF(I252=0,0,I252*'Debt Payoff'!D7/12)</f>
        <v>0</v>
      </c>
    </row>
    <row r="254" spans="1:17" x14ac:dyDescent="0.25">
      <c r="A254">
        <v>252</v>
      </c>
      <c r="B254" s="18">
        <f>IF(B253=0,0,MAX(0,B253*(1+'Debt Payoff'!D10/12)-MIN(B253*(1+'Debt Payoff'!D10/12),'Debt Payoff'!E10+'Debt Payoff'!C2)))</f>
        <v>0</v>
      </c>
      <c r="C254" s="18">
        <f>IF(C253=0,0,MAX(0,C253*(1+'Debt Payoff'!D9/12)-MIN(C253*(1+'Debt Payoff'!D9/12),IF(COUNTIF(B253:B253,"&gt;0")=0,'Debt Payoff'!E9+'Debt Payoff'!E10+'Debt Payoff'!C2,'Debt Payoff'!E9))))</f>
        <v>0</v>
      </c>
      <c r="D254" s="18">
        <f>IF(D253=0,0,MAX(0,D253*(1+'Debt Payoff'!D5/12)-MIN(D253*(1+'Debt Payoff'!D5/12),IF(COUNTIF(B253:C253,"&gt;0")=0,'Debt Payoff'!E5+'Debt Payoff'!E10+'Debt Payoff'!E9+'Debt Payoff'!C2,'Debt Payoff'!E5))))</f>
        <v>0</v>
      </c>
      <c r="E254" s="18">
        <f>IF(E253=0,0,MAX(0,E253*(1+'Debt Payoff'!D8/12)-MIN(E253*(1+'Debt Payoff'!D8/12),IF(COUNTIF(B253:D253,"&gt;0")=0,'Debt Payoff'!E8+'Debt Payoff'!E10+'Debt Payoff'!E9+'Debt Payoff'!E5+'Debt Payoff'!C2,'Debt Payoff'!E8))))</f>
        <v>0</v>
      </c>
      <c r="F254" s="18">
        <f>IF(F253=0,0,MAX(0,F253*(1+'Debt Payoff'!D4/12)-MIN(F253*(1+'Debt Payoff'!D4/12),IF(COUNTIF(B253:E253,"&gt;0")=0,'Debt Payoff'!E4+'Debt Payoff'!E10+'Debt Payoff'!E9+'Debt Payoff'!E5+'Debt Payoff'!E8+'Debt Payoff'!C2,'Debt Payoff'!E4))))</f>
        <v>0</v>
      </c>
      <c r="G254" s="18">
        <f>IF(G253=0,0,MAX(0,G253*(1+'Debt Payoff'!D11/12)-MIN(G253*(1+'Debt Payoff'!D11/12),IF(COUNTIF(B253:F253,"&gt;0")=0,'Debt Payoff'!E11+'Debt Payoff'!E10+'Debt Payoff'!E9+'Debt Payoff'!E5+'Debt Payoff'!E8+'Debt Payoff'!E4+'Debt Payoff'!C2,'Debt Payoff'!E11))))</f>
        <v>0</v>
      </c>
      <c r="H254" s="18">
        <f>IF(H253=0,0,MAX(0,H253*(1+'Debt Payoff'!D6/12)-MIN(H253*(1+'Debt Payoff'!D6/12),IF(COUNTIF(B253:G253,"&gt;0")=0,'Debt Payoff'!E6+'Debt Payoff'!E10+'Debt Payoff'!E9+'Debt Payoff'!E5+'Debt Payoff'!E8+'Debt Payoff'!E4+'Debt Payoff'!E11+'Debt Payoff'!C2,'Debt Payoff'!E6))))</f>
        <v>0</v>
      </c>
      <c r="I254" s="18">
        <f>IF(I253=0,0,MAX(0,I253*(1+'Debt Payoff'!D7/12)-MIN(I253*(1+'Debt Payoff'!D7/12),IF(COUNTIF(B253:H253,"&gt;0")=0,'Debt Payoff'!E7+'Debt Payoff'!E10+'Debt Payoff'!E9+'Debt Payoff'!E5+'Debt Payoff'!E8+'Debt Payoff'!E4+'Debt Payoff'!E11+'Debt Payoff'!E6+'Debt Payoff'!C2,'Debt Payoff'!E7))))</f>
        <v>0</v>
      </c>
      <c r="J254" s="18">
        <f>IF(B253=0,0,B253*'Debt Payoff'!D10/12)</f>
        <v>0</v>
      </c>
      <c r="K254" s="18">
        <f>IF(C253=0,0,C253*'Debt Payoff'!D9/12)</f>
        <v>0</v>
      </c>
      <c r="L254" s="18">
        <f>IF(D253=0,0,D253*'Debt Payoff'!D5/12)</f>
        <v>0</v>
      </c>
      <c r="M254" s="18">
        <f>IF(E253=0,0,E253*'Debt Payoff'!D8/12)</f>
        <v>0</v>
      </c>
      <c r="N254" s="18">
        <f>IF(F253=0,0,F253*'Debt Payoff'!D4/12)</f>
        <v>0</v>
      </c>
      <c r="O254" s="18">
        <f>IF(G253=0,0,G253*'Debt Payoff'!D11/12)</f>
        <v>0</v>
      </c>
      <c r="P254" s="18">
        <f>IF(H253=0,0,H253*'Debt Payoff'!D6/12)</f>
        <v>0</v>
      </c>
      <c r="Q254" s="18">
        <f>IF(I253=0,0,I253*'Debt Payoff'!D7/12)</f>
        <v>0</v>
      </c>
    </row>
    <row r="255" spans="1:17" x14ac:dyDescent="0.25">
      <c r="A255">
        <v>253</v>
      </c>
      <c r="B255" s="18">
        <f>IF(B254=0,0,MAX(0,B254*(1+'Debt Payoff'!D10/12)-MIN(B254*(1+'Debt Payoff'!D10/12),'Debt Payoff'!E10+'Debt Payoff'!C2)))</f>
        <v>0</v>
      </c>
      <c r="C255" s="18">
        <f>IF(C254=0,0,MAX(0,C254*(1+'Debt Payoff'!D9/12)-MIN(C254*(1+'Debt Payoff'!D9/12),IF(COUNTIF(B254:B254,"&gt;0")=0,'Debt Payoff'!E9+'Debt Payoff'!E10+'Debt Payoff'!C2,'Debt Payoff'!E9))))</f>
        <v>0</v>
      </c>
      <c r="D255" s="18">
        <f>IF(D254=0,0,MAX(0,D254*(1+'Debt Payoff'!D5/12)-MIN(D254*(1+'Debt Payoff'!D5/12),IF(COUNTIF(B254:C254,"&gt;0")=0,'Debt Payoff'!E5+'Debt Payoff'!E10+'Debt Payoff'!E9+'Debt Payoff'!C2,'Debt Payoff'!E5))))</f>
        <v>0</v>
      </c>
      <c r="E255" s="18">
        <f>IF(E254=0,0,MAX(0,E254*(1+'Debt Payoff'!D8/12)-MIN(E254*(1+'Debt Payoff'!D8/12),IF(COUNTIF(B254:D254,"&gt;0")=0,'Debt Payoff'!E8+'Debt Payoff'!E10+'Debt Payoff'!E9+'Debt Payoff'!E5+'Debt Payoff'!C2,'Debt Payoff'!E8))))</f>
        <v>0</v>
      </c>
      <c r="F255" s="18">
        <f>IF(F254=0,0,MAX(0,F254*(1+'Debt Payoff'!D4/12)-MIN(F254*(1+'Debt Payoff'!D4/12),IF(COUNTIF(B254:E254,"&gt;0")=0,'Debt Payoff'!E4+'Debt Payoff'!E10+'Debt Payoff'!E9+'Debt Payoff'!E5+'Debt Payoff'!E8+'Debt Payoff'!C2,'Debt Payoff'!E4))))</f>
        <v>0</v>
      </c>
      <c r="G255" s="18">
        <f>IF(G254=0,0,MAX(0,G254*(1+'Debt Payoff'!D11/12)-MIN(G254*(1+'Debt Payoff'!D11/12),IF(COUNTIF(B254:F254,"&gt;0")=0,'Debt Payoff'!E11+'Debt Payoff'!E10+'Debt Payoff'!E9+'Debt Payoff'!E5+'Debt Payoff'!E8+'Debt Payoff'!E4+'Debt Payoff'!C2,'Debt Payoff'!E11))))</f>
        <v>0</v>
      </c>
      <c r="H255" s="18">
        <f>IF(H254=0,0,MAX(0,H254*(1+'Debt Payoff'!D6/12)-MIN(H254*(1+'Debt Payoff'!D6/12),IF(COUNTIF(B254:G254,"&gt;0")=0,'Debt Payoff'!E6+'Debt Payoff'!E10+'Debt Payoff'!E9+'Debt Payoff'!E5+'Debt Payoff'!E8+'Debt Payoff'!E4+'Debt Payoff'!E11+'Debt Payoff'!C2,'Debt Payoff'!E6))))</f>
        <v>0</v>
      </c>
      <c r="I255" s="18">
        <f>IF(I254=0,0,MAX(0,I254*(1+'Debt Payoff'!D7/12)-MIN(I254*(1+'Debt Payoff'!D7/12),IF(COUNTIF(B254:H254,"&gt;0")=0,'Debt Payoff'!E7+'Debt Payoff'!E10+'Debt Payoff'!E9+'Debt Payoff'!E5+'Debt Payoff'!E8+'Debt Payoff'!E4+'Debt Payoff'!E11+'Debt Payoff'!E6+'Debt Payoff'!C2,'Debt Payoff'!E7))))</f>
        <v>0</v>
      </c>
      <c r="J255" s="18">
        <f>IF(B254=0,0,B254*'Debt Payoff'!D10/12)</f>
        <v>0</v>
      </c>
      <c r="K255" s="18">
        <f>IF(C254=0,0,C254*'Debt Payoff'!D9/12)</f>
        <v>0</v>
      </c>
      <c r="L255" s="18">
        <f>IF(D254=0,0,D254*'Debt Payoff'!D5/12)</f>
        <v>0</v>
      </c>
      <c r="M255" s="18">
        <f>IF(E254=0,0,E254*'Debt Payoff'!D8/12)</f>
        <v>0</v>
      </c>
      <c r="N255" s="18">
        <f>IF(F254=0,0,F254*'Debt Payoff'!D4/12)</f>
        <v>0</v>
      </c>
      <c r="O255" s="18">
        <f>IF(G254=0,0,G254*'Debt Payoff'!D11/12)</f>
        <v>0</v>
      </c>
      <c r="P255" s="18">
        <f>IF(H254=0,0,H254*'Debt Payoff'!D6/12)</f>
        <v>0</v>
      </c>
      <c r="Q255" s="18">
        <f>IF(I254=0,0,I254*'Debt Payoff'!D7/12)</f>
        <v>0</v>
      </c>
    </row>
    <row r="256" spans="1:17" x14ac:dyDescent="0.25">
      <c r="A256">
        <v>254</v>
      </c>
      <c r="B256" s="18">
        <f>IF(B255=0,0,MAX(0,B255*(1+'Debt Payoff'!D10/12)-MIN(B255*(1+'Debt Payoff'!D10/12),'Debt Payoff'!E10+'Debt Payoff'!C2)))</f>
        <v>0</v>
      </c>
      <c r="C256" s="18">
        <f>IF(C255=0,0,MAX(0,C255*(1+'Debt Payoff'!D9/12)-MIN(C255*(1+'Debt Payoff'!D9/12),IF(COUNTIF(B255:B255,"&gt;0")=0,'Debt Payoff'!E9+'Debt Payoff'!E10+'Debt Payoff'!C2,'Debt Payoff'!E9))))</f>
        <v>0</v>
      </c>
      <c r="D256" s="18">
        <f>IF(D255=0,0,MAX(0,D255*(1+'Debt Payoff'!D5/12)-MIN(D255*(1+'Debt Payoff'!D5/12),IF(COUNTIF(B255:C255,"&gt;0")=0,'Debt Payoff'!E5+'Debt Payoff'!E10+'Debt Payoff'!E9+'Debt Payoff'!C2,'Debt Payoff'!E5))))</f>
        <v>0</v>
      </c>
      <c r="E256" s="18">
        <f>IF(E255=0,0,MAX(0,E255*(1+'Debt Payoff'!D8/12)-MIN(E255*(1+'Debt Payoff'!D8/12),IF(COUNTIF(B255:D255,"&gt;0")=0,'Debt Payoff'!E8+'Debt Payoff'!E10+'Debt Payoff'!E9+'Debt Payoff'!E5+'Debt Payoff'!C2,'Debt Payoff'!E8))))</f>
        <v>0</v>
      </c>
      <c r="F256" s="18">
        <f>IF(F255=0,0,MAX(0,F255*(1+'Debt Payoff'!D4/12)-MIN(F255*(1+'Debt Payoff'!D4/12),IF(COUNTIF(B255:E255,"&gt;0")=0,'Debt Payoff'!E4+'Debt Payoff'!E10+'Debt Payoff'!E9+'Debt Payoff'!E5+'Debt Payoff'!E8+'Debt Payoff'!C2,'Debt Payoff'!E4))))</f>
        <v>0</v>
      </c>
      <c r="G256" s="18">
        <f>IF(G255=0,0,MAX(0,G255*(1+'Debt Payoff'!D11/12)-MIN(G255*(1+'Debt Payoff'!D11/12),IF(COUNTIF(B255:F255,"&gt;0")=0,'Debt Payoff'!E11+'Debt Payoff'!E10+'Debt Payoff'!E9+'Debt Payoff'!E5+'Debt Payoff'!E8+'Debt Payoff'!E4+'Debt Payoff'!C2,'Debt Payoff'!E11))))</f>
        <v>0</v>
      </c>
      <c r="H256" s="18">
        <f>IF(H255=0,0,MAX(0,H255*(1+'Debt Payoff'!D6/12)-MIN(H255*(1+'Debt Payoff'!D6/12),IF(COUNTIF(B255:G255,"&gt;0")=0,'Debt Payoff'!E6+'Debt Payoff'!E10+'Debt Payoff'!E9+'Debt Payoff'!E5+'Debt Payoff'!E8+'Debt Payoff'!E4+'Debt Payoff'!E11+'Debt Payoff'!C2,'Debt Payoff'!E6))))</f>
        <v>0</v>
      </c>
      <c r="I256" s="18">
        <f>IF(I255=0,0,MAX(0,I255*(1+'Debt Payoff'!D7/12)-MIN(I255*(1+'Debt Payoff'!D7/12),IF(COUNTIF(B255:H255,"&gt;0")=0,'Debt Payoff'!E7+'Debt Payoff'!E10+'Debt Payoff'!E9+'Debt Payoff'!E5+'Debt Payoff'!E8+'Debt Payoff'!E4+'Debt Payoff'!E11+'Debt Payoff'!E6+'Debt Payoff'!C2,'Debt Payoff'!E7))))</f>
        <v>0</v>
      </c>
      <c r="J256" s="18">
        <f>IF(B255=0,0,B255*'Debt Payoff'!D10/12)</f>
        <v>0</v>
      </c>
      <c r="K256" s="18">
        <f>IF(C255=0,0,C255*'Debt Payoff'!D9/12)</f>
        <v>0</v>
      </c>
      <c r="L256" s="18">
        <f>IF(D255=0,0,D255*'Debt Payoff'!D5/12)</f>
        <v>0</v>
      </c>
      <c r="M256" s="18">
        <f>IF(E255=0,0,E255*'Debt Payoff'!D8/12)</f>
        <v>0</v>
      </c>
      <c r="N256" s="18">
        <f>IF(F255=0,0,F255*'Debt Payoff'!D4/12)</f>
        <v>0</v>
      </c>
      <c r="O256" s="18">
        <f>IF(G255=0,0,G255*'Debt Payoff'!D11/12)</f>
        <v>0</v>
      </c>
      <c r="P256" s="18">
        <f>IF(H255=0,0,H255*'Debt Payoff'!D6/12)</f>
        <v>0</v>
      </c>
      <c r="Q256" s="18">
        <f>IF(I255=0,0,I255*'Debt Payoff'!D7/12)</f>
        <v>0</v>
      </c>
    </row>
    <row r="257" spans="1:17" x14ac:dyDescent="0.25">
      <c r="A257">
        <v>255</v>
      </c>
      <c r="B257" s="18">
        <f>IF(B256=0,0,MAX(0,B256*(1+'Debt Payoff'!D10/12)-MIN(B256*(1+'Debt Payoff'!D10/12),'Debt Payoff'!E10+'Debt Payoff'!C2)))</f>
        <v>0</v>
      </c>
      <c r="C257" s="18">
        <f>IF(C256=0,0,MAX(0,C256*(1+'Debt Payoff'!D9/12)-MIN(C256*(1+'Debt Payoff'!D9/12),IF(COUNTIF(B256:B256,"&gt;0")=0,'Debt Payoff'!E9+'Debt Payoff'!E10+'Debt Payoff'!C2,'Debt Payoff'!E9))))</f>
        <v>0</v>
      </c>
      <c r="D257" s="18">
        <f>IF(D256=0,0,MAX(0,D256*(1+'Debt Payoff'!D5/12)-MIN(D256*(1+'Debt Payoff'!D5/12),IF(COUNTIF(B256:C256,"&gt;0")=0,'Debt Payoff'!E5+'Debt Payoff'!E10+'Debt Payoff'!E9+'Debt Payoff'!C2,'Debt Payoff'!E5))))</f>
        <v>0</v>
      </c>
      <c r="E257" s="18">
        <f>IF(E256=0,0,MAX(0,E256*(1+'Debt Payoff'!D8/12)-MIN(E256*(1+'Debt Payoff'!D8/12),IF(COUNTIF(B256:D256,"&gt;0")=0,'Debt Payoff'!E8+'Debt Payoff'!E10+'Debt Payoff'!E9+'Debt Payoff'!E5+'Debt Payoff'!C2,'Debt Payoff'!E8))))</f>
        <v>0</v>
      </c>
      <c r="F257" s="18">
        <f>IF(F256=0,0,MAX(0,F256*(1+'Debt Payoff'!D4/12)-MIN(F256*(1+'Debt Payoff'!D4/12),IF(COUNTIF(B256:E256,"&gt;0")=0,'Debt Payoff'!E4+'Debt Payoff'!E10+'Debt Payoff'!E9+'Debt Payoff'!E5+'Debt Payoff'!E8+'Debt Payoff'!C2,'Debt Payoff'!E4))))</f>
        <v>0</v>
      </c>
      <c r="G257" s="18">
        <f>IF(G256=0,0,MAX(0,G256*(1+'Debt Payoff'!D11/12)-MIN(G256*(1+'Debt Payoff'!D11/12),IF(COUNTIF(B256:F256,"&gt;0")=0,'Debt Payoff'!E11+'Debt Payoff'!E10+'Debt Payoff'!E9+'Debt Payoff'!E5+'Debt Payoff'!E8+'Debt Payoff'!E4+'Debt Payoff'!C2,'Debt Payoff'!E11))))</f>
        <v>0</v>
      </c>
      <c r="H257" s="18">
        <f>IF(H256=0,0,MAX(0,H256*(1+'Debt Payoff'!D6/12)-MIN(H256*(1+'Debt Payoff'!D6/12),IF(COUNTIF(B256:G256,"&gt;0")=0,'Debt Payoff'!E6+'Debt Payoff'!E10+'Debt Payoff'!E9+'Debt Payoff'!E5+'Debt Payoff'!E8+'Debt Payoff'!E4+'Debt Payoff'!E11+'Debt Payoff'!C2,'Debt Payoff'!E6))))</f>
        <v>0</v>
      </c>
      <c r="I257" s="18">
        <f>IF(I256=0,0,MAX(0,I256*(1+'Debt Payoff'!D7/12)-MIN(I256*(1+'Debt Payoff'!D7/12),IF(COUNTIF(B256:H256,"&gt;0")=0,'Debt Payoff'!E7+'Debt Payoff'!E10+'Debt Payoff'!E9+'Debt Payoff'!E5+'Debt Payoff'!E8+'Debt Payoff'!E4+'Debt Payoff'!E11+'Debt Payoff'!E6+'Debt Payoff'!C2,'Debt Payoff'!E7))))</f>
        <v>0</v>
      </c>
      <c r="J257" s="18">
        <f>IF(B256=0,0,B256*'Debt Payoff'!D10/12)</f>
        <v>0</v>
      </c>
      <c r="K257" s="18">
        <f>IF(C256=0,0,C256*'Debt Payoff'!D9/12)</f>
        <v>0</v>
      </c>
      <c r="L257" s="18">
        <f>IF(D256=0,0,D256*'Debt Payoff'!D5/12)</f>
        <v>0</v>
      </c>
      <c r="M257" s="18">
        <f>IF(E256=0,0,E256*'Debt Payoff'!D8/12)</f>
        <v>0</v>
      </c>
      <c r="N257" s="18">
        <f>IF(F256=0,0,F256*'Debt Payoff'!D4/12)</f>
        <v>0</v>
      </c>
      <c r="O257" s="18">
        <f>IF(G256=0,0,G256*'Debt Payoff'!D11/12)</f>
        <v>0</v>
      </c>
      <c r="P257" s="18">
        <f>IF(H256=0,0,H256*'Debt Payoff'!D6/12)</f>
        <v>0</v>
      </c>
      <c r="Q257" s="18">
        <f>IF(I256=0,0,I256*'Debt Payoff'!D7/12)</f>
        <v>0</v>
      </c>
    </row>
    <row r="258" spans="1:17" x14ac:dyDescent="0.25">
      <c r="A258">
        <v>256</v>
      </c>
      <c r="B258" s="18">
        <f>IF(B257=0,0,MAX(0,B257*(1+'Debt Payoff'!D10/12)-MIN(B257*(1+'Debt Payoff'!D10/12),'Debt Payoff'!E10+'Debt Payoff'!C2)))</f>
        <v>0</v>
      </c>
      <c r="C258" s="18">
        <f>IF(C257=0,0,MAX(0,C257*(1+'Debt Payoff'!D9/12)-MIN(C257*(1+'Debt Payoff'!D9/12),IF(COUNTIF(B257:B257,"&gt;0")=0,'Debt Payoff'!E9+'Debt Payoff'!E10+'Debt Payoff'!C2,'Debt Payoff'!E9))))</f>
        <v>0</v>
      </c>
      <c r="D258" s="18">
        <f>IF(D257=0,0,MAX(0,D257*(1+'Debt Payoff'!D5/12)-MIN(D257*(1+'Debt Payoff'!D5/12),IF(COUNTIF(B257:C257,"&gt;0")=0,'Debt Payoff'!E5+'Debt Payoff'!E10+'Debt Payoff'!E9+'Debt Payoff'!C2,'Debt Payoff'!E5))))</f>
        <v>0</v>
      </c>
      <c r="E258" s="18">
        <f>IF(E257=0,0,MAX(0,E257*(1+'Debt Payoff'!D8/12)-MIN(E257*(1+'Debt Payoff'!D8/12),IF(COUNTIF(B257:D257,"&gt;0")=0,'Debt Payoff'!E8+'Debt Payoff'!E10+'Debt Payoff'!E9+'Debt Payoff'!E5+'Debt Payoff'!C2,'Debt Payoff'!E8))))</f>
        <v>0</v>
      </c>
      <c r="F258" s="18">
        <f>IF(F257=0,0,MAX(0,F257*(1+'Debt Payoff'!D4/12)-MIN(F257*(1+'Debt Payoff'!D4/12),IF(COUNTIF(B257:E257,"&gt;0")=0,'Debt Payoff'!E4+'Debt Payoff'!E10+'Debt Payoff'!E9+'Debt Payoff'!E5+'Debt Payoff'!E8+'Debt Payoff'!C2,'Debt Payoff'!E4))))</f>
        <v>0</v>
      </c>
      <c r="G258" s="18">
        <f>IF(G257=0,0,MAX(0,G257*(1+'Debt Payoff'!D11/12)-MIN(G257*(1+'Debt Payoff'!D11/12),IF(COUNTIF(B257:F257,"&gt;0")=0,'Debt Payoff'!E11+'Debt Payoff'!E10+'Debt Payoff'!E9+'Debt Payoff'!E5+'Debt Payoff'!E8+'Debt Payoff'!E4+'Debt Payoff'!C2,'Debt Payoff'!E11))))</f>
        <v>0</v>
      </c>
      <c r="H258" s="18">
        <f>IF(H257=0,0,MAX(0,H257*(1+'Debt Payoff'!D6/12)-MIN(H257*(1+'Debt Payoff'!D6/12),IF(COUNTIF(B257:G257,"&gt;0")=0,'Debt Payoff'!E6+'Debt Payoff'!E10+'Debt Payoff'!E9+'Debt Payoff'!E5+'Debt Payoff'!E8+'Debt Payoff'!E4+'Debt Payoff'!E11+'Debt Payoff'!C2,'Debt Payoff'!E6))))</f>
        <v>0</v>
      </c>
      <c r="I258" s="18">
        <f>IF(I257=0,0,MAX(0,I257*(1+'Debt Payoff'!D7/12)-MIN(I257*(1+'Debt Payoff'!D7/12),IF(COUNTIF(B257:H257,"&gt;0")=0,'Debt Payoff'!E7+'Debt Payoff'!E10+'Debt Payoff'!E9+'Debt Payoff'!E5+'Debt Payoff'!E8+'Debt Payoff'!E4+'Debt Payoff'!E11+'Debt Payoff'!E6+'Debt Payoff'!C2,'Debt Payoff'!E7))))</f>
        <v>0</v>
      </c>
      <c r="J258" s="18">
        <f>IF(B257=0,0,B257*'Debt Payoff'!D10/12)</f>
        <v>0</v>
      </c>
      <c r="K258" s="18">
        <f>IF(C257=0,0,C257*'Debt Payoff'!D9/12)</f>
        <v>0</v>
      </c>
      <c r="L258" s="18">
        <f>IF(D257=0,0,D257*'Debt Payoff'!D5/12)</f>
        <v>0</v>
      </c>
      <c r="M258" s="18">
        <f>IF(E257=0,0,E257*'Debt Payoff'!D8/12)</f>
        <v>0</v>
      </c>
      <c r="N258" s="18">
        <f>IF(F257=0,0,F257*'Debt Payoff'!D4/12)</f>
        <v>0</v>
      </c>
      <c r="O258" s="18">
        <f>IF(G257=0,0,G257*'Debt Payoff'!D11/12)</f>
        <v>0</v>
      </c>
      <c r="P258" s="18">
        <f>IF(H257=0,0,H257*'Debt Payoff'!D6/12)</f>
        <v>0</v>
      </c>
      <c r="Q258" s="18">
        <f>IF(I257=0,0,I257*'Debt Payoff'!D7/12)</f>
        <v>0</v>
      </c>
    </row>
    <row r="259" spans="1:17" x14ac:dyDescent="0.25">
      <c r="A259">
        <v>257</v>
      </c>
      <c r="B259" s="18">
        <f>IF(B258=0,0,MAX(0,B258*(1+'Debt Payoff'!D10/12)-MIN(B258*(1+'Debt Payoff'!D10/12),'Debt Payoff'!E10+'Debt Payoff'!C2)))</f>
        <v>0</v>
      </c>
      <c r="C259" s="18">
        <f>IF(C258=0,0,MAX(0,C258*(1+'Debt Payoff'!D9/12)-MIN(C258*(1+'Debt Payoff'!D9/12),IF(COUNTIF(B258:B258,"&gt;0")=0,'Debt Payoff'!E9+'Debt Payoff'!E10+'Debt Payoff'!C2,'Debt Payoff'!E9))))</f>
        <v>0</v>
      </c>
      <c r="D259" s="18">
        <f>IF(D258=0,0,MAX(0,D258*(1+'Debt Payoff'!D5/12)-MIN(D258*(1+'Debt Payoff'!D5/12),IF(COUNTIF(B258:C258,"&gt;0")=0,'Debt Payoff'!E5+'Debt Payoff'!E10+'Debt Payoff'!E9+'Debt Payoff'!C2,'Debt Payoff'!E5))))</f>
        <v>0</v>
      </c>
      <c r="E259" s="18">
        <f>IF(E258=0,0,MAX(0,E258*(1+'Debt Payoff'!D8/12)-MIN(E258*(1+'Debt Payoff'!D8/12),IF(COUNTIF(B258:D258,"&gt;0")=0,'Debt Payoff'!E8+'Debt Payoff'!E10+'Debt Payoff'!E9+'Debt Payoff'!E5+'Debt Payoff'!C2,'Debt Payoff'!E8))))</f>
        <v>0</v>
      </c>
      <c r="F259" s="18">
        <f>IF(F258=0,0,MAX(0,F258*(1+'Debt Payoff'!D4/12)-MIN(F258*(1+'Debt Payoff'!D4/12),IF(COUNTIF(B258:E258,"&gt;0")=0,'Debt Payoff'!E4+'Debt Payoff'!E10+'Debt Payoff'!E9+'Debt Payoff'!E5+'Debt Payoff'!E8+'Debt Payoff'!C2,'Debt Payoff'!E4))))</f>
        <v>0</v>
      </c>
      <c r="G259" s="18">
        <f>IF(G258=0,0,MAX(0,G258*(1+'Debt Payoff'!D11/12)-MIN(G258*(1+'Debt Payoff'!D11/12),IF(COUNTIF(B258:F258,"&gt;0")=0,'Debt Payoff'!E11+'Debt Payoff'!E10+'Debt Payoff'!E9+'Debt Payoff'!E5+'Debt Payoff'!E8+'Debt Payoff'!E4+'Debt Payoff'!C2,'Debt Payoff'!E11))))</f>
        <v>0</v>
      </c>
      <c r="H259" s="18">
        <f>IF(H258=0,0,MAX(0,H258*(1+'Debt Payoff'!D6/12)-MIN(H258*(1+'Debt Payoff'!D6/12),IF(COUNTIF(B258:G258,"&gt;0")=0,'Debt Payoff'!E6+'Debt Payoff'!E10+'Debt Payoff'!E9+'Debt Payoff'!E5+'Debt Payoff'!E8+'Debt Payoff'!E4+'Debt Payoff'!E11+'Debt Payoff'!C2,'Debt Payoff'!E6))))</f>
        <v>0</v>
      </c>
      <c r="I259" s="18">
        <f>IF(I258=0,0,MAX(0,I258*(1+'Debt Payoff'!D7/12)-MIN(I258*(1+'Debt Payoff'!D7/12),IF(COUNTIF(B258:H258,"&gt;0")=0,'Debt Payoff'!E7+'Debt Payoff'!E10+'Debt Payoff'!E9+'Debt Payoff'!E5+'Debt Payoff'!E8+'Debt Payoff'!E4+'Debt Payoff'!E11+'Debt Payoff'!E6+'Debt Payoff'!C2,'Debt Payoff'!E7))))</f>
        <v>0</v>
      </c>
      <c r="J259" s="18">
        <f>IF(B258=0,0,B258*'Debt Payoff'!D10/12)</f>
        <v>0</v>
      </c>
      <c r="K259" s="18">
        <f>IF(C258=0,0,C258*'Debt Payoff'!D9/12)</f>
        <v>0</v>
      </c>
      <c r="L259" s="18">
        <f>IF(D258=0,0,D258*'Debt Payoff'!D5/12)</f>
        <v>0</v>
      </c>
      <c r="M259" s="18">
        <f>IF(E258=0,0,E258*'Debt Payoff'!D8/12)</f>
        <v>0</v>
      </c>
      <c r="N259" s="18">
        <f>IF(F258=0,0,F258*'Debt Payoff'!D4/12)</f>
        <v>0</v>
      </c>
      <c r="O259" s="18">
        <f>IF(G258=0,0,G258*'Debt Payoff'!D11/12)</f>
        <v>0</v>
      </c>
      <c r="P259" s="18">
        <f>IF(H258=0,0,H258*'Debt Payoff'!D6/12)</f>
        <v>0</v>
      </c>
      <c r="Q259" s="18">
        <f>IF(I258=0,0,I258*'Debt Payoff'!D7/12)</f>
        <v>0</v>
      </c>
    </row>
    <row r="260" spans="1:17" x14ac:dyDescent="0.25">
      <c r="A260">
        <v>258</v>
      </c>
      <c r="B260" s="18">
        <f>IF(B259=0,0,MAX(0,B259*(1+'Debt Payoff'!D10/12)-MIN(B259*(1+'Debt Payoff'!D10/12),'Debt Payoff'!E10+'Debt Payoff'!C2)))</f>
        <v>0</v>
      </c>
      <c r="C260" s="18">
        <f>IF(C259=0,0,MAX(0,C259*(1+'Debt Payoff'!D9/12)-MIN(C259*(1+'Debt Payoff'!D9/12),IF(COUNTIF(B259:B259,"&gt;0")=0,'Debt Payoff'!E9+'Debt Payoff'!E10+'Debt Payoff'!C2,'Debt Payoff'!E9))))</f>
        <v>0</v>
      </c>
      <c r="D260" s="18">
        <f>IF(D259=0,0,MAX(0,D259*(1+'Debt Payoff'!D5/12)-MIN(D259*(1+'Debt Payoff'!D5/12),IF(COUNTIF(B259:C259,"&gt;0")=0,'Debt Payoff'!E5+'Debt Payoff'!E10+'Debt Payoff'!E9+'Debt Payoff'!C2,'Debt Payoff'!E5))))</f>
        <v>0</v>
      </c>
      <c r="E260" s="18">
        <f>IF(E259=0,0,MAX(0,E259*(1+'Debt Payoff'!D8/12)-MIN(E259*(1+'Debt Payoff'!D8/12),IF(COUNTIF(B259:D259,"&gt;0")=0,'Debt Payoff'!E8+'Debt Payoff'!E10+'Debt Payoff'!E9+'Debt Payoff'!E5+'Debt Payoff'!C2,'Debt Payoff'!E8))))</f>
        <v>0</v>
      </c>
      <c r="F260" s="18">
        <f>IF(F259=0,0,MAX(0,F259*(1+'Debt Payoff'!D4/12)-MIN(F259*(1+'Debt Payoff'!D4/12),IF(COUNTIF(B259:E259,"&gt;0")=0,'Debt Payoff'!E4+'Debt Payoff'!E10+'Debt Payoff'!E9+'Debt Payoff'!E5+'Debt Payoff'!E8+'Debt Payoff'!C2,'Debt Payoff'!E4))))</f>
        <v>0</v>
      </c>
      <c r="G260" s="18">
        <f>IF(G259=0,0,MAX(0,G259*(1+'Debt Payoff'!D11/12)-MIN(G259*(1+'Debt Payoff'!D11/12),IF(COUNTIF(B259:F259,"&gt;0")=0,'Debt Payoff'!E11+'Debt Payoff'!E10+'Debt Payoff'!E9+'Debt Payoff'!E5+'Debt Payoff'!E8+'Debt Payoff'!E4+'Debt Payoff'!C2,'Debt Payoff'!E11))))</f>
        <v>0</v>
      </c>
      <c r="H260" s="18">
        <f>IF(H259=0,0,MAX(0,H259*(1+'Debt Payoff'!D6/12)-MIN(H259*(1+'Debt Payoff'!D6/12),IF(COUNTIF(B259:G259,"&gt;0")=0,'Debt Payoff'!E6+'Debt Payoff'!E10+'Debt Payoff'!E9+'Debt Payoff'!E5+'Debt Payoff'!E8+'Debt Payoff'!E4+'Debt Payoff'!E11+'Debt Payoff'!C2,'Debt Payoff'!E6))))</f>
        <v>0</v>
      </c>
      <c r="I260" s="18">
        <f>IF(I259=0,0,MAX(0,I259*(1+'Debt Payoff'!D7/12)-MIN(I259*(1+'Debt Payoff'!D7/12),IF(COUNTIF(B259:H259,"&gt;0")=0,'Debt Payoff'!E7+'Debt Payoff'!E10+'Debt Payoff'!E9+'Debt Payoff'!E5+'Debt Payoff'!E8+'Debt Payoff'!E4+'Debt Payoff'!E11+'Debt Payoff'!E6+'Debt Payoff'!C2,'Debt Payoff'!E7))))</f>
        <v>0</v>
      </c>
      <c r="J260" s="18">
        <f>IF(B259=0,0,B259*'Debt Payoff'!D10/12)</f>
        <v>0</v>
      </c>
      <c r="K260" s="18">
        <f>IF(C259=0,0,C259*'Debt Payoff'!D9/12)</f>
        <v>0</v>
      </c>
      <c r="L260" s="18">
        <f>IF(D259=0,0,D259*'Debt Payoff'!D5/12)</f>
        <v>0</v>
      </c>
      <c r="M260" s="18">
        <f>IF(E259=0,0,E259*'Debt Payoff'!D8/12)</f>
        <v>0</v>
      </c>
      <c r="N260" s="18">
        <f>IF(F259=0,0,F259*'Debt Payoff'!D4/12)</f>
        <v>0</v>
      </c>
      <c r="O260" s="18">
        <f>IF(G259=0,0,G259*'Debt Payoff'!D11/12)</f>
        <v>0</v>
      </c>
      <c r="P260" s="18">
        <f>IF(H259=0,0,H259*'Debt Payoff'!D6/12)</f>
        <v>0</v>
      </c>
      <c r="Q260" s="18">
        <f>IF(I259=0,0,I259*'Debt Payoff'!D7/12)</f>
        <v>0</v>
      </c>
    </row>
    <row r="261" spans="1:17" x14ac:dyDescent="0.25">
      <c r="A261">
        <v>259</v>
      </c>
      <c r="B261" s="18">
        <f>IF(B260=0,0,MAX(0,B260*(1+'Debt Payoff'!D10/12)-MIN(B260*(1+'Debt Payoff'!D10/12),'Debt Payoff'!E10+'Debt Payoff'!C2)))</f>
        <v>0</v>
      </c>
      <c r="C261" s="18">
        <f>IF(C260=0,0,MAX(0,C260*(1+'Debt Payoff'!D9/12)-MIN(C260*(1+'Debt Payoff'!D9/12),IF(COUNTIF(B260:B260,"&gt;0")=0,'Debt Payoff'!E9+'Debt Payoff'!E10+'Debt Payoff'!C2,'Debt Payoff'!E9))))</f>
        <v>0</v>
      </c>
      <c r="D261" s="18">
        <f>IF(D260=0,0,MAX(0,D260*(1+'Debt Payoff'!D5/12)-MIN(D260*(1+'Debt Payoff'!D5/12),IF(COUNTIF(B260:C260,"&gt;0")=0,'Debt Payoff'!E5+'Debt Payoff'!E10+'Debt Payoff'!E9+'Debt Payoff'!C2,'Debt Payoff'!E5))))</f>
        <v>0</v>
      </c>
      <c r="E261" s="18">
        <f>IF(E260=0,0,MAX(0,E260*(1+'Debt Payoff'!D8/12)-MIN(E260*(1+'Debt Payoff'!D8/12),IF(COUNTIF(B260:D260,"&gt;0")=0,'Debt Payoff'!E8+'Debt Payoff'!E10+'Debt Payoff'!E9+'Debt Payoff'!E5+'Debt Payoff'!C2,'Debt Payoff'!E8))))</f>
        <v>0</v>
      </c>
      <c r="F261" s="18">
        <f>IF(F260=0,0,MAX(0,F260*(1+'Debt Payoff'!D4/12)-MIN(F260*(1+'Debt Payoff'!D4/12),IF(COUNTIF(B260:E260,"&gt;0")=0,'Debt Payoff'!E4+'Debt Payoff'!E10+'Debt Payoff'!E9+'Debt Payoff'!E5+'Debt Payoff'!E8+'Debt Payoff'!C2,'Debt Payoff'!E4))))</f>
        <v>0</v>
      </c>
      <c r="G261" s="18">
        <f>IF(G260=0,0,MAX(0,G260*(1+'Debt Payoff'!D11/12)-MIN(G260*(1+'Debt Payoff'!D11/12),IF(COUNTIF(B260:F260,"&gt;0")=0,'Debt Payoff'!E11+'Debt Payoff'!E10+'Debt Payoff'!E9+'Debt Payoff'!E5+'Debt Payoff'!E8+'Debt Payoff'!E4+'Debt Payoff'!C2,'Debt Payoff'!E11))))</f>
        <v>0</v>
      </c>
      <c r="H261" s="18">
        <f>IF(H260=0,0,MAX(0,H260*(1+'Debt Payoff'!D6/12)-MIN(H260*(1+'Debt Payoff'!D6/12),IF(COUNTIF(B260:G260,"&gt;0")=0,'Debt Payoff'!E6+'Debt Payoff'!E10+'Debt Payoff'!E9+'Debt Payoff'!E5+'Debt Payoff'!E8+'Debt Payoff'!E4+'Debt Payoff'!E11+'Debt Payoff'!C2,'Debt Payoff'!E6))))</f>
        <v>0</v>
      </c>
      <c r="I261" s="18">
        <f>IF(I260=0,0,MAX(0,I260*(1+'Debt Payoff'!D7/12)-MIN(I260*(1+'Debt Payoff'!D7/12),IF(COUNTIF(B260:H260,"&gt;0")=0,'Debt Payoff'!E7+'Debt Payoff'!E10+'Debt Payoff'!E9+'Debt Payoff'!E5+'Debt Payoff'!E8+'Debt Payoff'!E4+'Debt Payoff'!E11+'Debt Payoff'!E6+'Debt Payoff'!C2,'Debt Payoff'!E7))))</f>
        <v>0</v>
      </c>
      <c r="J261" s="18">
        <f>IF(B260=0,0,B260*'Debt Payoff'!D10/12)</f>
        <v>0</v>
      </c>
      <c r="K261" s="18">
        <f>IF(C260=0,0,C260*'Debt Payoff'!D9/12)</f>
        <v>0</v>
      </c>
      <c r="L261" s="18">
        <f>IF(D260=0,0,D260*'Debt Payoff'!D5/12)</f>
        <v>0</v>
      </c>
      <c r="M261" s="18">
        <f>IF(E260=0,0,E260*'Debt Payoff'!D8/12)</f>
        <v>0</v>
      </c>
      <c r="N261" s="18">
        <f>IF(F260=0,0,F260*'Debt Payoff'!D4/12)</f>
        <v>0</v>
      </c>
      <c r="O261" s="18">
        <f>IF(G260=0,0,G260*'Debt Payoff'!D11/12)</f>
        <v>0</v>
      </c>
      <c r="P261" s="18">
        <f>IF(H260=0,0,H260*'Debt Payoff'!D6/12)</f>
        <v>0</v>
      </c>
      <c r="Q261" s="18">
        <f>IF(I260=0,0,I260*'Debt Payoff'!D7/12)</f>
        <v>0</v>
      </c>
    </row>
    <row r="262" spans="1:17" x14ac:dyDescent="0.25">
      <c r="A262">
        <v>260</v>
      </c>
      <c r="B262" s="18">
        <f>IF(B261=0,0,MAX(0,B261*(1+'Debt Payoff'!D10/12)-MIN(B261*(1+'Debt Payoff'!D10/12),'Debt Payoff'!E10+'Debt Payoff'!C2)))</f>
        <v>0</v>
      </c>
      <c r="C262" s="18">
        <f>IF(C261=0,0,MAX(0,C261*(1+'Debt Payoff'!D9/12)-MIN(C261*(1+'Debt Payoff'!D9/12),IF(COUNTIF(B261:B261,"&gt;0")=0,'Debt Payoff'!E9+'Debt Payoff'!E10+'Debt Payoff'!C2,'Debt Payoff'!E9))))</f>
        <v>0</v>
      </c>
      <c r="D262" s="18">
        <f>IF(D261=0,0,MAX(0,D261*(1+'Debt Payoff'!D5/12)-MIN(D261*(1+'Debt Payoff'!D5/12),IF(COUNTIF(B261:C261,"&gt;0")=0,'Debt Payoff'!E5+'Debt Payoff'!E10+'Debt Payoff'!E9+'Debt Payoff'!C2,'Debt Payoff'!E5))))</f>
        <v>0</v>
      </c>
      <c r="E262" s="18">
        <f>IF(E261=0,0,MAX(0,E261*(1+'Debt Payoff'!D8/12)-MIN(E261*(1+'Debt Payoff'!D8/12),IF(COUNTIF(B261:D261,"&gt;0")=0,'Debt Payoff'!E8+'Debt Payoff'!E10+'Debt Payoff'!E9+'Debt Payoff'!E5+'Debt Payoff'!C2,'Debt Payoff'!E8))))</f>
        <v>0</v>
      </c>
      <c r="F262" s="18">
        <f>IF(F261=0,0,MAX(0,F261*(1+'Debt Payoff'!D4/12)-MIN(F261*(1+'Debt Payoff'!D4/12),IF(COUNTIF(B261:E261,"&gt;0")=0,'Debt Payoff'!E4+'Debt Payoff'!E10+'Debt Payoff'!E9+'Debt Payoff'!E5+'Debt Payoff'!E8+'Debt Payoff'!C2,'Debt Payoff'!E4))))</f>
        <v>0</v>
      </c>
      <c r="G262" s="18">
        <f>IF(G261=0,0,MAX(0,G261*(1+'Debt Payoff'!D11/12)-MIN(G261*(1+'Debt Payoff'!D11/12),IF(COUNTIF(B261:F261,"&gt;0")=0,'Debt Payoff'!E11+'Debt Payoff'!E10+'Debt Payoff'!E9+'Debt Payoff'!E5+'Debt Payoff'!E8+'Debt Payoff'!E4+'Debt Payoff'!C2,'Debt Payoff'!E11))))</f>
        <v>0</v>
      </c>
      <c r="H262" s="18">
        <f>IF(H261=0,0,MAX(0,H261*(1+'Debt Payoff'!D6/12)-MIN(H261*(1+'Debt Payoff'!D6/12),IF(COUNTIF(B261:G261,"&gt;0")=0,'Debt Payoff'!E6+'Debt Payoff'!E10+'Debt Payoff'!E9+'Debt Payoff'!E5+'Debt Payoff'!E8+'Debt Payoff'!E4+'Debt Payoff'!E11+'Debt Payoff'!C2,'Debt Payoff'!E6))))</f>
        <v>0</v>
      </c>
      <c r="I262" s="18">
        <f>IF(I261=0,0,MAX(0,I261*(1+'Debt Payoff'!D7/12)-MIN(I261*(1+'Debt Payoff'!D7/12),IF(COUNTIF(B261:H261,"&gt;0")=0,'Debt Payoff'!E7+'Debt Payoff'!E10+'Debt Payoff'!E9+'Debt Payoff'!E5+'Debt Payoff'!E8+'Debt Payoff'!E4+'Debt Payoff'!E11+'Debt Payoff'!E6+'Debt Payoff'!C2,'Debt Payoff'!E7))))</f>
        <v>0</v>
      </c>
      <c r="J262" s="18">
        <f>IF(B261=0,0,B261*'Debt Payoff'!D10/12)</f>
        <v>0</v>
      </c>
      <c r="K262" s="18">
        <f>IF(C261=0,0,C261*'Debt Payoff'!D9/12)</f>
        <v>0</v>
      </c>
      <c r="L262" s="18">
        <f>IF(D261=0,0,D261*'Debt Payoff'!D5/12)</f>
        <v>0</v>
      </c>
      <c r="M262" s="18">
        <f>IF(E261=0,0,E261*'Debt Payoff'!D8/12)</f>
        <v>0</v>
      </c>
      <c r="N262" s="18">
        <f>IF(F261=0,0,F261*'Debt Payoff'!D4/12)</f>
        <v>0</v>
      </c>
      <c r="O262" s="18">
        <f>IF(G261=0,0,G261*'Debt Payoff'!D11/12)</f>
        <v>0</v>
      </c>
      <c r="P262" s="18">
        <f>IF(H261=0,0,H261*'Debt Payoff'!D6/12)</f>
        <v>0</v>
      </c>
      <c r="Q262" s="18">
        <f>IF(I261=0,0,I261*'Debt Payoff'!D7/12)</f>
        <v>0</v>
      </c>
    </row>
    <row r="263" spans="1:17" x14ac:dyDescent="0.25">
      <c r="A263">
        <v>261</v>
      </c>
      <c r="B263" s="18">
        <f>IF(B262=0,0,MAX(0,B262*(1+'Debt Payoff'!D10/12)-MIN(B262*(1+'Debt Payoff'!D10/12),'Debt Payoff'!E10+'Debt Payoff'!C2)))</f>
        <v>0</v>
      </c>
      <c r="C263" s="18">
        <f>IF(C262=0,0,MAX(0,C262*(1+'Debt Payoff'!D9/12)-MIN(C262*(1+'Debt Payoff'!D9/12),IF(COUNTIF(B262:B262,"&gt;0")=0,'Debt Payoff'!E9+'Debt Payoff'!E10+'Debt Payoff'!C2,'Debt Payoff'!E9))))</f>
        <v>0</v>
      </c>
      <c r="D263" s="18">
        <f>IF(D262=0,0,MAX(0,D262*(1+'Debt Payoff'!D5/12)-MIN(D262*(1+'Debt Payoff'!D5/12),IF(COUNTIF(B262:C262,"&gt;0")=0,'Debt Payoff'!E5+'Debt Payoff'!E10+'Debt Payoff'!E9+'Debt Payoff'!C2,'Debt Payoff'!E5))))</f>
        <v>0</v>
      </c>
      <c r="E263" s="18">
        <f>IF(E262=0,0,MAX(0,E262*(1+'Debt Payoff'!D8/12)-MIN(E262*(1+'Debt Payoff'!D8/12),IF(COUNTIF(B262:D262,"&gt;0")=0,'Debt Payoff'!E8+'Debt Payoff'!E10+'Debt Payoff'!E9+'Debt Payoff'!E5+'Debt Payoff'!C2,'Debt Payoff'!E8))))</f>
        <v>0</v>
      </c>
      <c r="F263" s="18">
        <f>IF(F262=0,0,MAX(0,F262*(1+'Debt Payoff'!D4/12)-MIN(F262*(1+'Debt Payoff'!D4/12),IF(COUNTIF(B262:E262,"&gt;0")=0,'Debt Payoff'!E4+'Debt Payoff'!E10+'Debt Payoff'!E9+'Debt Payoff'!E5+'Debt Payoff'!E8+'Debt Payoff'!C2,'Debt Payoff'!E4))))</f>
        <v>0</v>
      </c>
      <c r="G263" s="18">
        <f>IF(G262=0,0,MAX(0,G262*(1+'Debt Payoff'!D11/12)-MIN(G262*(1+'Debt Payoff'!D11/12),IF(COUNTIF(B262:F262,"&gt;0")=0,'Debt Payoff'!E11+'Debt Payoff'!E10+'Debt Payoff'!E9+'Debt Payoff'!E5+'Debt Payoff'!E8+'Debt Payoff'!E4+'Debt Payoff'!C2,'Debt Payoff'!E11))))</f>
        <v>0</v>
      </c>
      <c r="H263" s="18">
        <f>IF(H262=0,0,MAX(0,H262*(1+'Debt Payoff'!D6/12)-MIN(H262*(1+'Debt Payoff'!D6/12),IF(COUNTIF(B262:G262,"&gt;0")=0,'Debt Payoff'!E6+'Debt Payoff'!E10+'Debt Payoff'!E9+'Debt Payoff'!E5+'Debt Payoff'!E8+'Debt Payoff'!E4+'Debt Payoff'!E11+'Debt Payoff'!C2,'Debt Payoff'!E6))))</f>
        <v>0</v>
      </c>
      <c r="I263" s="18">
        <f>IF(I262=0,0,MAX(0,I262*(1+'Debt Payoff'!D7/12)-MIN(I262*(1+'Debt Payoff'!D7/12),IF(COUNTIF(B262:H262,"&gt;0")=0,'Debt Payoff'!E7+'Debt Payoff'!E10+'Debt Payoff'!E9+'Debt Payoff'!E5+'Debt Payoff'!E8+'Debt Payoff'!E4+'Debt Payoff'!E11+'Debt Payoff'!E6+'Debt Payoff'!C2,'Debt Payoff'!E7))))</f>
        <v>0</v>
      </c>
      <c r="J263" s="18">
        <f>IF(B262=0,0,B262*'Debt Payoff'!D10/12)</f>
        <v>0</v>
      </c>
      <c r="K263" s="18">
        <f>IF(C262=0,0,C262*'Debt Payoff'!D9/12)</f>
        <v>0</v>
      </c>
      <c r="L263" s="18">
        <f>IF(D262=0,0,D262*'Debt Payoff'!D5/12)</f>
        <v>0</v>
      </c>
      <c r="M263" s="18">
        <f>IF(E262=0,0,E262*'Debt Payoff'!D8/12)</f>
        <v>0</v>
      </c>
      <c r="N263" s="18">
        <f>IF(F262=0,0,F262*'Debt Payoff'!D4/12)</f>
        <v>0</v>
      </c>
      <c r="O263" s="18">
        <f>IF(G262=0,0,G262*'Debt Payoff'!D11/12)</f>
        <v>0</v>
      </c>
      <c r="P263" s="18">
        <f>IF(H262=0,0,H262*'Debt Payoff'!D6/12)</f>
        <v>0</v>
      </c>
      <c r="Q263" s="18">
        <f>IF(I262=0,0,I262*'Debt Payoff'!D7/12)</f>
        <v>0</v>
      </c>
    </row>
    <row r="264" spans="1:17" x14ac:dyDescent="0.25">
      <c r="A264">
        <v>262</v>
      </c>
      <c r="B264" s="18">
        <f>IF(B263=0,0,MAX(0,B263*(1+'Debt Payoff'!D10/12)-MIN(B263*(1+'Debt Payoff'!D10/12),'Debt Payoff'!E10+'Debt Payoff'!C2)))</f>
        <v>0</v>
      </c>
      <c r="C264" s="18">
        <f>IF(C263=0,0,MAX(0,C263*(1+'Debt Payoff'!D9/12)-MIN(C263*(1+'Debt Payoff'!D9/12),IF(COUNTIF(B263:B263,"&gt;0")=0,'Debt Payoff'!E9+'Debt Payoff'!E10+'Debt Payoff'!C2,'Debt Payoff'!E9))))</f>
        <v>0</v>
      </c>
      <c r="D264" s="18">
        <f>IF(D263=0,0,MAX(0,D263*(1+'Debt Payoff'!D5/12)-MIN(D263*(1+'Debt Payoff'!D5/12),IF(COUNTIF(B263:C263,"&gt;0")=0,'Debt Payoff'!E5+'Debt Payoff'!E10+'Debt Payoff'!E9+'Debt Payoff'!C2,'Debt Payoff'!E5))))</f>
        <v>0</v>
      </c>
      <c r="E264" s="18">
        <f>IF(E263=0,0,MAX(0,E263*(1+'Debt Payoff'!D8/12)-MIN(E263*(1+'Debt Payoff'!D8/12),IF(COUNTIF(B263:D263,"&gt;0")=0,'Debt Payoff'!E8+'Debt Payoff'!E10+'Debt Payoff'!E9+'Debt Payoff'!E5+'Debt Payoff'!C2,'Debt Payoff'!E8))))</f>
        <v>0</v>
      </c>
      <c r="F264" s="18">
        <f>IF(F263=0,0,MAX(0,F263*(1+'Debt Payoff'!D4/12)-MIN(F263*(1+'Debt Payoff'!D4/12),IF(COUNTIF(B263:E263,"&gt;0")=0,'Debt Payoff'!E4+'Debt Payoff'!E10+'Debt Payoff'!E9+'Debt Payoff'!E5+'Debt Payoff'!E8+'Debt Payoff'!C2,'Debt Payoff'!E4))))</f>
        <v>0</v>
      </c>
      <c r="G264" s="18">
        <f>IF(G263=0,0,MAX(0,G263*(1+'Debt Payoff'!D11/12)-MIN(G263*(1+'Debt Payoff'!D11/12),IF(COUNTIF(B263:F263,"&gt;0")=0,'Debt Payoff'!E11+'Debt Payoff'!E10+'Debt Payoff'!E9+'Debt Payoff'!E5+'Debt Payoff'!E8+'Debt Payoff'!E4+'Debt Payoff'!C2,'Debt Payoff'!E11))))</f>
        <v>0</v>
      </c>
      <c r="H264" s="18">
        <f>IF(H263=0,0,MAX(0,H263*(1+'Debt Payoff'!D6/12)-MIN(H263*(1+'Debt Payoff'!D6/12),IF(COUNTIF(B263:G263,"&gt;0")=0,'Debt Payoff'!E6+'Debt Payoff'!E10+'Debt Payoff'!E9+'Debt Payoff'!E5+'Debt Payoff'!E8+'Debt Payoff'!E4+'Debt Payoff'!E11+'Debt Payoff'!C2,'Debt Payoff'!E6))))</f>
        <v>0</v>
      </c>
      <c r="I264" s="18">
        <f>IF(I263=0,0,MAX(0,I263*(1+'Debt Payoff'!D7/12)-MIN(I263*(1+'Debt Payoff'!D7/12),IF(COUNTIF(B263:H263,"&gt;0")=0,'Debt Payoff'!E7+'Debt Payoff'!E10+'Debt Payoff'!E9+'Debt Payoff'!E5+'Debt Payoff'!E8+'Debt Payoff'!E4+'Debt Payoff'!E11+'Debt Payoff'!E6+'Debt Payoff'!C2,'Debt Payoff'!E7))))</f>
        <v>0</v>
      </c>
      <c r="J264" s="18">
        <f>IF(B263=0,0,B263*'Debt Payoff'!D10/12)</f>
        <v>0</v>
      </c>
      <c r="K264" s="18">
        <f>IF(C263=0,0,C263*'Debt Payoff'!D9/12)</f>
        <v>0</v>
      </c>
      <c r="L264" s="18">
        <f>IF(D263=0,0,D263*'Debt Payoff'!D5/12)</f>
        <v>0</v>
      </c>
      <c r="M264" s="18">
        <f>IF(E263=0,0,E263*'Debt Payoff'!D8/12)</f>
        <v>0</v>
      </c>
      <c r="N264" s="18">
        <f>IF(F263=0,0,F263*'Debt Payoff'!D4/12)</f>
        <v>0</v>
      </c>
      <c r="O264" s="18">
        <f>IF(G263=0,0,G263*'Debt Payoff'!D11/12)</f>
        <v>0</v>
      </c>
      <c r="P264" s="18">
        <f>IF(H263=0,0,H263*'Debt Payoff'!D6/12)</f>
        <v>0</v>
      </c>
      <c r="Q264" s="18">
        <f>IF(I263=0,0,I263*'Debt Payoff'!D7/12)</f>
        <v>0</v>
      </c>
    </row>
    <row r="265" spans="1:17" x14ac:dyDescent="0.25">
      <c r="A265">
        <v>263</v>
      </c>
      <c r="B265" s="18">
        <f>IF(B264=0,0,MAX(0,B264*(1+'Debt Payoff'!D10/12)-MIN(B264*(1+'Debt Payoff'!D10/12),'Debt Payoff'!E10+'Debt Payoff'!C2)))</f>
        <v>0</v>
      </c>
      <c r="C265" s="18">
        <f>IF(C264=0,0,MAX(0,C264*(1+'Debt Payoff'!D9/12)-MIN(C264*(1+'Debt Payoff'!D9/12),IF(COUNTIF(B264:B264,"&gt;0")=0,'Debt Payoff'!E9+'Debt Payoff'!E10+'Debt Payoff'!C2,'Debt Payoff'!E9))))</f>
        <v>0</v>
      </c>
      <c r="D265" s="18">
        <f>IF(D264=0,0,MAX(0,D264*(1+'Debt Payoff'!D5/12)-MIN(D264*(1+'Debt Payoff'!D5/12),IF(COUNTIF(B264:C264,"&gt;0")=0,'Debt Payoff'!E5+'Debt Payoff'!E10+'Debt Payoff'!E9+'Debt Payoff'!C2,'Debt Payoff'!E5))))</f>
        <v>0</v>
      </c>
      <c r="E265" s="18">
        <f>IF(E264=0,0,MAX(0,E264*(1+'Debt Payoff'!D8/12)-MIN(E264*(1+'Debt Payoff'!D8/12),IF(COUNTIF(B264:D264,"&gt;0")=0,'Debt Payoff'!E8+'Debt Payoff'!E10+'Debt Payoff'!E9+'Debt Payoff'!E5+'Debt Payoff'!C2,'Debt Payoff'!E8))))</f>
        <v>0</v>
      </c>
      <c r="F265" s="18">
        <f>IF(F264=0,0,MAX(0,F264*(1+'Debt Payoff'!D4/12)-MIN(F264*(1+'Debt Payoff'!D4/12),IF(COUNTIF(B264:E264,"&gt;0")=0,'Debt Payoff'!E4+'Debt Payoff'!E10+'Debt Payoff'!E9+'Debt Payoff'!E5+'Debt Payoff'!E8+'Debt Payoff'!C2,'Debt Payoff'!E4))))</f>
        <v>0</v>
      </c>
      <c r="G265" s="18">
        <f>IF(G264=0,0,MAX(0,G264*(1+'Debt Payoff'!D11/12)-MIN(G264*(1+'Debt Payoff'!D11/12),IF(COUNTIF(B264:F264,"&gt;0")=0,'Debt Payoff'!E11+'Debt Payoff'!E10+'Debt Payoff'!E9+'Debt Payoff'!E5+'Debt Payoff'!E8+'Debt Payoff'!E4+'Debt Payoff'!C2,'Debt Payoff'!E11))))</f>
        <v>0</v>
      </c>
      <c r="H265" s="18">
        <f>IF(H264=0,0,MAX(0,H264*(1+'Debt Payoff'!D6/12)-MIN(H264*(1+'Debt Payoff'!D6/12),IF(COUNTIF(B264:G264,"&gt;0")=0,'Debt Payoff'!E6+'Debt Payoff'!E10+'Debt Payoff'!E9+'Debt Payoff'!E5+'Debt Payoff'!E8+'Debt Payoff'!E4+'Debt Payoff'!E11+'Debt Payoff'!C2,'Debt Payoff'!E6))))</f>
        <v>0</v>
      </c>
      <c r="I265" s="18">
        <f>IF(I264=0,0,MAX(0,I264*(1+'Debt Payoff'!D7/12)-MIN(I264*(1+'Debt Payoff'!D7/12),IF(COUNTIF(B264:H264,"&gt;0")=0,'Debt Payoff'!E7+'Debt Payoff'!E10+'Debt Payoff'!E9+'Debt Payoff'!E5+'Debt Payoff'!E8+'Debt Payoff'!E4+'Debt Payoff'!E11+'Debt Payoff'!E6+'Debt Payoff'!C2,'Debt Payoff'!E7))))</f>
        <v>0</v>
      </c>
      <c r="J265" s="18">
        <f>IF(B264=0,0,B264*'Debt Payoff'!D10/12)</f>
        <v>0</v>
      </c>
      <c r="K265" s="18">
        <f>IF(C264=0,0,C264*'Debt Payoff'!D9/12)</f>
        <v>0</v>
      </c>
      <c r="L265" s="18">
        <f>IF(D264=0,0,D264*'Debt Payoff'!D5/12)</f>
        <v>0</v>
      </c>
      <c r="M265" s="18">
        <f>IF(E264=0,0,E264*'Debt Payoff'!D8/12)</f>
        <v>0</v>
      </c>
      <c r="N265" s="18">
        <f>IF(F264=0,0,F264*'Debt Payoff'!D4/12)</f>
        <v>0</v>
      </c>
      <c r="O265" s="18">
        <f>IF(G264=0,0,G264*'Debt Payoff'!D11/12)</f>
        <v>0</v>
      </c>
      <c r="P265" s="18">
        <f>IF(H264=0,0,H264*'Debt Payoff'!D6/12)</f>
        <v>0</v>
      </c>
      <c r="Q265" s="18">
        <f>IF(I264=0,0,I264*'Debt Payoff'!D7/12)</f>
        <v>0</v>
      </c>
    </row>
    <row r="266" spans="1:17" x14ac:dyDescent="0.25">
      <c r="A266">
        <v>264</v>
      </c>
      <c r="B266" s="18">
        <f>IF(B265=0,0,MAX(0,B265*(1+'Debt Payoff'!D10/12)-MIN(B265*(1+'Debt Payoff'!D10/12),'Debt Payoff'!E10+'Debt Payoff'!C2)))</f>
        <v>0</v>
      </c>
      <c r="C266" s="18">
        <f>IF(C265=0,0,MAX(0,C265*(1+'Debt Payoff'!D9/12)-MIN(C265*(1+'Debt Payoff'!D9/12),IF(COUNTIF(B265:B265,"&gt;0")=0,'Debt Payoff'!E9+'Debt Payoff'!E10+'Debt Payoff'!C2,'Debt Payoff'!E9))))</f>
        <v>0</v>
      </c>
      <c r="D266" s="18">
        <f>IF(D265=0,0,MAX(0,D265*(1+'Debt Payoff'!D5/12)-MIN(D265*(1+'Debt Payoff'!D5/12),IF(COUNTIF(B265:C265,"&gt;0")=0,'Debt Payoff'!E5+'Debt Payoff'!E10+'Debt Payoff'!E9+'Debt Payoff'!C2,'Debt Payoff'!E5))))</f>
        <v>0</v>
      </c>
      <c r="E266" s="18">
        <f>IF(E265=0,0,MAX(0,E265*(1+'Debt Payoff'!D8/12)-MIN(E265*(1+'Debt Payoff'!D8/12),IF(COUNTIF(B265:D265,"&gt;0")=0,'Debt Payoff'!E8+'Debt Payoff'!E10+'Debt Payoff'!E9+'Debt Payoff'!E5+'Debt Payoff'!C2,'Debt Payoff'!E8))))</f>
        <v>0</v>
      </c>
      <c r="F266" s="18">
        <f>IF(F265=0,0,MAX(0,F265*(1+'Debt Payoff'!D4/12)-MIN(F265*(1+'Debt Payoff'!D4/12),IF(COUNTIF(B265:E265,"&gt;0")=0,'Debt Payoff'!E4+'Debt Payoff'!E10+'Debt Payoff'!E9+'Debt Payoff'!E5+'Debt Payoff'!E8+'Debt Payoff'!C2,'Debt Payoff'!E4))))</f>
        <v>0</v>
      </c>
      <c r="G266" s="18">
        <f>IF(G265=0,0,MAX(0,G265*(1+'Debt Payoff'!D11/12)-MIN(G265*(1+'Debt Payoff'!D11/12),IF(COUNTIF(B265:F265,"&gt;0")=0,'Debt Payoff'!E11+'Debt Payoff'!E10+'Debt Payoff'!E9+'Debt Payoff'!E5+'Debt Payoff'!E8+'Debt Payoff'!E4+'Debt Payoff'!C2,'Debt Payoff'!E11))))</f>
        <v>0</v>
      </c>
      <c r="H266" s="18">
        <f>IF(H265=0,0,MAX(0,H265*(1+'Debt Payoff'!D6/12)-MIN(H265*(1+'Debt Payoff'!D6/12),IF(COUNTIF(B265:G265,"&gt;0")=0,'Debt Payoff'!E6+'Debt Payoff'!E10+'Debt Payoff'!E9+'Debt Payoff'!E5+'Debt Payoff'!E8+'Debt Payoff'!E4+'Debt Payoff'!E11+'Debt Payoff'!C2,'Debt Payoff'!E6))))</f>
        <v>0</v>
      </c>
      <c r="I266" s="18">
        <f>IF(I265=0,0,MAX(0,I265*(1+'Debt Payoff'!D7/12)-MIN(I265*(1+'Debt Payoff'!D7/12),IF(COUNTIF(B265:H265,"&gt;0")=0,'Debt Payoff'!E7+'Debt Payoff'!E10+'Debt Payoff'!E9+'Debt Payoff'!E5+'Debt Payoff'!E8+'Debt Payoff'!E4+'Debt Payoff'!E11+'Debt Payoff'!E6+'Debt Payoff'!C2,'Debt Payoff'!E7))))</f>
        <v>0</v>
      </c>
      <c r="J266" s="18">
        <f>IF(B265=0,0,B265*'Debt Payoff'!D10/12)</f>
        <v>0</v>
      </c>
      <c r="K266" s="18">
        <f>IF(C265=0,0,C265*'Debt Payoff'!D9/12)</f>
        <v>0</v>
      </c>
      <c r="L266" s="18">
        <f>IF(D265=0,0,D265*'Debt Payoff'!D5/12)</f>
        <v>0</v>
      </c>
      <c r="M266" s="18">
        <f>IF(E265=0,0,E265*'Debt Payoff'!D8/12)</f>
        <v>0</v>
      </c>
      <c r="N266" s="18">
        <f>IF(F265=0,0,F265*'Debt Payoff'!D4/12)</f>
        <v>0</v>
      </c>
      <c r="O266" s="18">
        <f>IF(G265=0,0,G265*'Debt Payoff'!D11/12)</f>
        <v>0</v>
      </c>
      <c r="P266" s="18">
        <f>IF(H265=0,0,H265*'Debt Payoff'!D6/12)</f>
        <v>0</v>
      </c>
      <c r="Q266" s="18">
        <f>IF(I265=0,0,I265*'Debt Payoff'!D7/12)</f>
        <v>0</v>
      </c>
    </row>
    <row r="267" spans="1:17" x14ac:dyDescent="0.25">
      <c r="A267">
        <v>265</v>
      </c>
      <c r="B267" s="18">
        <f>IF(B266=0,0,MAX(0,B266*(1+'Debt Payoff'!D10/12)-MIN(B266*(1+'Debt Payoff'!D10/12),'Debt Payoff'!E10+'Debt Payoff'!C2)))</f>
        <v>0</v>
      </c>
      <c r="C267" s="18">
        <f>IF(C266=0,0,MAX(0,C266*(1+'Debt Payoff'!D9/12)-MIN(C266*(1+'Debt Payoff'!D9/12),IF(COUNTIF(B266:B266,"&gt;0")=0,'Debt Payoff'!E9+'Debt Payoff'!E10+'Debt Payoff'!C2,'Debt Payoff'!E9))))</f>
        <v>0</v>
      </c>
      <c r="D267" s="18">
        <f>IF(D266=0,0,MAX(0,D266*(1+'Debt Payoff'!D5/12)-MIN(D266*(1+'Debt Payoff'!D5/12),IF(COUNTIF(B266:C266,"&gt;0")=0,'Debt Payoff'!E5+'Debt Payoff'!E10+'Debt Payoff'!E9+'Debt Payoff'!C2,'Debt Payoff'!E5))))</f>
        <v>0</v>
      </c>
      <c r="E267" s="18">
        <f>IF(E266=0,0,MAX(0,E266*(1+'Debt Payoff'!D8/12)-MIN(E266*(1+'Debt Payoff'!D8/12),IF(COUNTIF(B266:D266,"&gt;0")=0,'Debt Payoff'!E8+'Debt Payoff'!E10+'Debt Payoff'!E9+'Debt Payoff'!E5+'Debt Payoff'!C2,'Debt Payoff'!E8))))</f>
        <v>0</v>
      </c>
      <c r="F267" s="18">
        <f>IF(F266=0,0,MAX(0,F266*(1+'Debt Payoff'!D4/12)-MIN(F266*(1+'Debt Payoff'!D4/12),IF(COUNTIF(B266:E266,"&gt;0")=0,'Debt Payoff'!E4+'Debt Payoff'!E10+'Debt Payoff'!E9+'Debt Payoff'!E5+'Debt Payoff'!E8+'Debt Payoff'!C2,'Debt Payoff'!E4))))</f>
        <v>0</v>
      </c>
      <c r="G267" s="18">
        <f>IF(G266=0,0,MAX(0,G266*(1+'Debt Payoff'!D11/12)-MIN(G266*(1+'Debt Payoff'!D11/12),IF(COUNTIF(B266:F266,"&gt;0")=0,'Debt Payoff'!E11+'Debt Payoff'!E10+'Debt Payoff'!E9+'Debt Payoff'!E5+'Debt Payoff'!E8+'Debt Payoff'!E4+'Debt Payoff'!C2,'Debt Payoff'!E11))))</f>
        <v>0</v>
      </c>
      <c r="H267" s="18">
        <f>IF(H266=0,0,MAX(0,H266*(1+'Debt Payoff'!D6/12)-MIN(H266*(1+'Debt Payoff'!D6/12),IF(COUNTIF(B266:G266,"&gt;0")=0,'Debt Payoff'!E6+'Debt Payoff'!E10+'Debt Payoff'!E9+'Debt Payoff'!E5+'Debt Payoff'!E8+'Debt Payoff'!E4+'Debt Payoff'!E11+'Debt Payoff'!C2,'Debt Payoff'!E6))))</f>
        <v>0</v>
      </c>
      <c r="I267" s="18">
        <f>IF(I266=0,0,MAX(0,I266*(1+'Debt Payoff'!D7/12)-MIN(I266*(1+'Debt Payoff'!D7/12),IF(COUNTIF(B266:H266,"&gt;0")=0,'Debt Payoff'!E7+'Debt Payoff'!E10+'Debt Payoff'!E9+'Debt Payoff'!E5+'Debt Payoff'!E8+'Debt Payoff'!E4+'Debt Payoff'!E11+'Debt Payoff'!E6+'Debt Payoff'!C2,'Debt Payoff'!E7))))</f>
        <v>0</v>
      </c>
      <c r="J267" s="18">
        <f>IF(B266=0,0,B266*'Debt Payoff'!D10/12)</f>
        <v>0</v>
      </c>
      <c r="K267" s="18">
        <f>IF(C266=0,0,C266*'Debt Payoff'!D9/12)</f>
        <v>0</v>
      </c>
      <c r="L267" s="18">
        <f>IF(D266=0,0,D266*'Debt Payoff'!D5/12)</f>
        <v>0</v>
      </c>
      <c r="M267" s="18">
        <f>IF(E266=0,0,E266*'Debt Payoff'!D8/12)</f>
        <v>0</v>
      </c>
      <c r="N267" s="18">
        <f>IF(F266=0,0,F266*'Debt Payoff'!D4/12)</f>
        <v>0</v>
      </c>
      <c r="O267" s="18">
        <f>IF(G266=0,0,G266*'Debt Payoff'!D11/12)</f>
        <v>0</v>
      </c>
      <c r="P267" s="18">
        <f>IF(H266=0,0,H266*'Debt Payoff'!D6/12)</f>
        <v>0</v>
      </c>
      <c r="Q267" s="18">
        <f>IF(I266=0,0,I266*'Debt Payoff'!D7/12)</f>
        <v>0</v>
      </c>
    </row>
    <row r="268" spans="1:17" x14ac:dyDescent="0.25">
      <c r="A268">
        <v>266</v>
      </c>
      <c r="B268" s="18">
        <f>IF(B267=0,0,MAX(0,B267*(1+'Debt Payoff'!D10/12)-MIN(B267*(1+'Debt Payoff'!D10/12),'Debt Payoff'!E10+'Debt Payoff'!C2)))</f>
        <v>0</v>
      </c>
      <c r="C268" s="18">
        <f>IF(C267=0,0,MAX(0,C267*(1+'Debt Payoff'!D9/12)-MIN(C267*(1+'Debt Payoff'!D9/12),IF(COUNTIF(B267:B267,"&gt;0")=0,'Debt Payoff'!E9+'Debt Payoff'!E10+'Debt Payoff'!C2,'Debt Payoff'!E9))))</f>
        <v>0</v>
      </c>
      <c r="D268" s="18">
        <f>IF(D267=0,0,MAX(0,D267*(1+'Debt Payoff'!D5/12)-MIN(D267*(1+'Debt Payoff'!D5/12),IF(COUNTIF(B267:C267,"&gt;0")=0,'Debt Payoff'!E5+'Debt Payoff'!E10+'Debt Payoff'!E9+'Debt Payoff'!C2,'Debt Payoff'!E5))))</f>
        <v>0</v>
      </c>
      <c r="E268" s="18">
        <f>IF(E267=0,0,MAX(0,E267*(1+'Debt Payoff'!D8/12)-MIN(E267*(1+'Debt Payoff'!D8/12),IF(COUNTIF(B267:D267,"&gt;0")=0,'Debt Payoff'!E8+'Debt Payoff'!E10+'Debt Payoff'!E9+'Debt Payoff'!E5+'Debt Payoff'!C2,'Debt Payoff'!E8))))</f>
        <v>0</v>
      </c>
      <c r="F268" s="18">
        <f>IF(F267=0,0,MAX(0,F267*(1+'Debt Payoff'!D4/12)-MIN(F267*(1+'Debt Payoff'!D4/12),IF(COUNTIF(B267:E267,"&gt;0")=0,'Debt Payoff'!E4+'Debt Payoff'!E10+'Debt Payoff'!E9+'Debt Payoff'!E5+'Debt Payoff'!E8+'Debt Payoff'!C2,'Debt Payoff'!E4))))</f>
        <v>0</v>
      </c>
      <c r="G268" s="18">
        <f>IF(G267=0,0,MAX(0,G267*(1+'Debt Payoff'!D11/12)-MIN(G267*(1+'Debt Payoff'!D11/12),IF(COUNTIF(B267:F267,"&gt;0")=0,'Debt Payoff'!E11+'Debt Payoff'!E10+'Debt Payoff'!E9+'Debt Payoff'!E5+'Debt Payoff'!E8+'Debt Payoff'!E4+'Debt Payoff'!C2,'Debt Payoff'!E11))))</f>
        <v>0</v>
      </c>
      <c r="H268" s="18">
        <f>IF(H267=0,0,MAX(0,H267*(1+'Debt Payoff'!D6/12)-MIN(H267*(1+'Debt Payoff'!D6/12),IF(COUNTIF(B267:G267,"&gt;0")=0,'Debt Payoff'!E6+'Debt Payoff'!E10+'Debt Payoff'!E9+'Debt Payoff'!E5+'Debt Payoff'!E8+'Debt Payoff'!E4+'Debt Payoff'!E11+'Debt Payoff'!C2,'Debt Payoff'!E6))))</f>
        <v>0</v>
      </c>
      <c r="I268" s="18">
        <f>IF(I267=0,0,MAX(0,I267*(1+'Debt Payoff'!D7/12)-MIN(I267*(1+'Debt Payoff'!D7/12),IF(COUNTIF(B267:H267,"&gt;0")=0,'Debt Payoff'!E7+'Debt Payoff'!E10+'Debt Payoff'!E9+'Debt Payoff'!E5+'Debt Payoff'!E8+'Debt Payoff'!E4+'Debt Payoff'!E11+'Debt Payoff'!E6+'Debt Payoff'!C2,'Debt Payoff'!E7))))</f>
        <v>0</v>
      </c>
      <c r="J268" s="18">
        <f>IF(B267=0,0,B267*'Debt Payoff'!D10/12)</f>
        <v>0</v>
      </c>
      <c r="K268" s="18">
        <f>IF(C267=0,0,C267*'Debt Payoff'!D9/12)</f>
        <v>0</v>
      </c>
      <c r="L268" s="18">
        <f>IF(D267=0,0,D267*'Debt Payoff'!D5/12)</f>
        <v>0</v>
      </c>
      <c r="M268" s="18">
        <f>IF(E267=0,0,E267*'Debt Payoff'!D8/12)</f>
        <v>0</v>
      </c>
      <c r="N268" s="18">
        <f>IF(F267=0,0,F267*'Debt Payoff'!D4/12)</f>
        <v>0</v>
      </c>
      <c r="O268" s="18">
        <f>IF(G267=0,0,G267*'Debt Payoff'!D11/12)</f>
        <v>0</v>
      </c>
      <c r="P268" s="18">
        <f>IF(H267=0,0,H267*'Debt Payoff'!D6/12)</f>
        <v>0</v>
      </c>
      <c r="Q268" s="18">
        <f>IF(I267=0,0,I267*'Debt Payoff'!D7/12)</f>
        <v>0</v>
      </c>
    </row>
    <row r="269" spans="1:17" x14ac:dyDescent="0.25">
      <c r="A269">
        <v>267</v>
      </c>
      <c r="B269" s="18">
        <f>IF(B268=0,0,MAX(0,B268*(1+'Debt Payoff'!D10/12)-MIN(B268*(1+'Debt Payoff'!D10/12),'Debt Payoff'!E10+'Debt Payoff'!C2)))</f>
        <v>0</v>
      </c>
      <c r="C269" s="18">
        <f>IF(C268=0,0,MAX(0,C268*(1+'Debt Payoff'!D9/12)-MIN(C268*(1+'Debt Payoff'!D9/12),IF(COUNTIF(B268:B268,"&gt;0")=0,'Debt Payoff'!E9+'Debt Payoff'!E10+'Debt Payoff'!C2,'Debt Payoff'!E9))))</f>
        <v>0</v>
      </c>
      <c r="D269" s="18">
        <f>IF(D268=0,0,MAX(0,D268*(1+'Debt Payoff'!D5/12)-MIN(D268*(1+'Debt Payoff'!D5/12),IF(COUNTIF(B268:C268,"&gt;0")=0,'Debt Payoff'!E5+'Debt Payoff'!E10+'Debt Payoff'!E9+'Debt Payoff'!C2,'Debt Payoff'!E5))))</f>
        <v>0</v>
      </c>
      <c r="E269" s="18">
        <f>IF(E268=0,0,MAX(0,E268*(1+'Debt Payoff'!D8/12)-MIN(E268*(1+'Debt Payoff'!D8/12),IF(COUNTIF(B268:D268,"&gt;0")=0,'Debt Payoff'!E8+'Debt Payoff'!E10+'Debt Payoff'!E9+'Debt Payoff'!E5+'Debt Payoff'!C2,'Debt Payoff'!E8))))</f>
        <v>0</v>
      </c>
      <c r="F269" s="18">
        <f>IF(F268=0,0,MAX(0,F268*(1+'Debt Payoff'!D4/12)-MIN(F268*(1+'Debt Payoff'!D4/12),IF(COUNTIF(B268:E268,"&gt;0")=0,'Debt Payoff'!E4+'Debt Payoff'!E10+'Debt Payoff'!E9+'Debt Payoff'!E5+'Debt Payoff'!E8+'Debt Payoff'!C2,'Debt Payoff'!E4))))</f>
        <v>0</v>
      </c>
      <c r="G269" s="18">
        <f>IF(G268=0,0,MAX(0,G268*(1+'Debt Payoff'!D11/12)-MIN(G268*(1+'Debt Payoff'!D11/12),IF(COUNTIF(B268:F268,"&gt;0")=0,'Debt Payoff'!E11+'Debt Payoff'!E10+'Debt Payoff'!E9+'Debt Payoff'!E5+'Debt Payoff'!E8+'Debt Payoff'!E4+'Debt Payoff'!C2,'Debt Payoff'!E11))))</f>
        <v>0</v>
      </c>
      <c r="H269" s="18">
        <f>IF(H268=0,0,MAX(0,H268*(1+'Debt Payoff'!D6/12)-MIN(H268*(1+'Debt Payoff'!D6/12),IF(COUNTIF(B268:G268,"&gt;0")=0,'Debt Payoff'!E6+'Debt Payoff'!E10+'Debt Payoff'!E9+'Debt Payoff'!E5+'Debt Payoff'!E8+'Debt Payoff'!E4+'Debt Payoff'!E11+'Debt Payoff'!C2,'Debt Payoff'!E6))))</f>
        <v>0</v>
      </c>
      <c r="I269" s="18">
        <f>IF(I268=0,0,MAX(0,I268*(1+'Debt Payoff'!D7/12)-MIN(I268*(1+'Debt Payoff'!D7/12),IF(COUNTIF(B268:H268,"&gt;0")=0,'Debt Payoff'!E7+'Debt Payoff'!E10+'Debt Payoff'!E9+'Debt Payoff'!E5+'Debt Payoff'!E8+'Debt Payoff'!E4+'Debt Payoff'!E11+'Debt Payoff'!E6+'Debt Payoff'!C2,'Debt Payoff'!E7))))</f>
        <v>0</v>
      </c>
      <c r="J269" s="18">
        <f>IF(B268=0,0,B268*'Debt Payoff'!D10/12)</f>
        <v>0</v>
      </c>
      <c r="K269" s="18">
        <f>IF(C268=0,0,C268*'Debt Payoff'!D9/12)</f>
        <v>0</v>
      </c>
      <c r="L269" s="18">
        <f>IF(D268=0,0,D268*'Debt Payoff'!D5/12)</f>
        <v>0</v>
      </c>
      <c r="M269" s="18">
        <f>IF(E268=0,0,E268*'Debt Payoff'!D8/12)</f>
        <v>0</v>
      </c>
      <c r="N269" s="18">
        <f>IF(F268=0,0,F268*'Debt Payoff'!D4/12)</f>
        <v>0</v>
      </c>
      <c r="O269" s="18">
        <f>IF(G268=0,0,G268*'Debt Payoff'!D11/12)</f>
        <v>0</v>
      </c>
      <c r="P269" s="18">
        <f>IF(H268=0,0,H268*'Debt Payoff'!D6/12)</f>
        <v>0</v>
      </c>
      <c r="Q269" s="18">
        <f>IF(I268=0,0,I268*'Debt Payoff'!D7/12)</f>
        <v>0</v>
      </c>
    </row>
    <row r="270" spans="1:17" x14ac:dyDescent="0.25">
      <c r="A270">
        <v>268</v>
      </c>
      <c r="B270" s="18">
        <f>IF(B269=0,0,MAX(0,B269*(1+'Debt Payoff'!D10/12)-MIN(B269*(1+'Debt Payoff'!D10/12),'Debt Payoff'!E10+'Debt Payoff'!C2)))</f>
        <v>0</v>
      </c>
      <c r="C270" s="18">
        <f>IF(C269=0,0,MAX(0,C269*(1+'Debt Payoff'!D9/12)-MIN(C269*(1+'Debt Payoff'!D9/12),IF(COUNTIF(B269:B269,"&gt;0")=0,'Debt Payoff'!E9+'Debt Payoff'!E10+'Debt Payoff'!C2,'Debt Payoff'!E9))))</f>
        <v>0</v>
      </c>
      <c r="D270" s="18">
        <f>IF(D269=0,0,MAX(0,D269*(1+'Debt Payoff'!D5/12)-MIN(D269*(1+'Debt Payoff'!D5/12),IF(COUNTIF(B269:C269,"&gt;0")=0,'Debt Payoff'!E5+'Debt Payoff'!E10+'Debt Payoff'!E9+'Debt Payoff'!C2,'Debt Payoff'!E5))))</f>
        <v>0</v>
      </c>
      <c r="E270" s="18">
        <f>IF(E269=0,0,MAX(0,E269*(1+'Debt Payoff'!D8/12)-MIN(E269*(1+'Debt Payoff'!D8/12),IF(COUNTIF(B269:D269,"&gt;0")=0,'Debt Payoff'!E8+'Debt Payoff'!E10+'Debt Payoff'!E9+'Debt Payoff'!E5+'Debt Payoff'!C2,'Debt Payoff'!E8))))</f>
        <v>0</v>
      </c>
      <c r="F270" s="18">
        <f>IF(F269=0,0,MAX(0,F269*(1+'Debt Payoff'!D4/12)-MIN(F269*(1+'Debt Payoff'!D4/12),IF(COUNTIF(B269:E269,"&gt;0")=0,'Debt Payoff'!E4+'Debt Payoff'!E10+'Debt Payoff'!E9+'Debt Payoff'!E5+'Debt Payoff'!E8+'Debt Payoff'!C2,'Debt Payoff'!E4))))</f>
        <v>0</v>
      </c>
      <c r="G270" s="18">
        <f>IF(G269=0,0,MAX(0,G269*(1+'Debt Payoff'!D11/12)-MIN(G269*(1+'Debt Payoff'!D11/12),IF(COUNTIF(B269:F269,"&gt;0")=0,'Debt Payoff'!E11+'Debt Payoff'!E10+'Debt Payoff'!E9+'Debt Payoff'!E5+'Debt Payoff'!E8+'Debt Payoff'!E4+'Debt Payoff'!C2,'Debt Payoff'!E11))))</f>
        <v>0</v>
      </c>
      <c r="H270" s="18">
        <f>IF(H269=0,0,MAX(0,H269*(1+'Debt Payoff'!D6/12)-MIN(H269*(1+'Debt Payoff'!D6/12),IF(COUNTIF(B269:G269,"&gt;0")=0,'Debt Payoff'!E6+'Debt Payoff'!E10+'Debt Payoff'!E9+'Debt Payoff'!E5+'Debt Payoff'!E8+'Debt Payoff'!E4+'Debt Payoff'!E11+'Debt Payoff'!C2,'Debt Payoff'!E6))))</f>
        <v>0</v>
      </c>
      <c r="I270" s="18">
        <f>IF(I269=0,0,MAX(0,I269*(1+'Debt Payoff'!D7/12)-MIN(I269*(1+'Debt Payoff'!D7/12),IF(COUNTIF(B269:H269,"&gt;0")=0,'Debt Payoff'!E7+'Debt Payoff'!E10+'Debt Payoff'!E9+'Debt Payoff'!E5+'Debt Payoff'!E8+'Debt Payoff'!E4+'Debt Payoff'!E11+'Debt Payoff'!E6+'Debt Payoff'!C2,'Debt Payoff'!E7))))</f>
        <v>0</v>
      </c>
      <c r="J270" s="18">
        <f>IF(B269=0,0,B269*'Debt Payoff'!D10/12)</f>
        <v>0</v>
      </c>
      <c r="K270" s="18">
        <f>IF(C269=0,0,C269*'Debt Payoff'!D9/12)</f>
        <v>0</v>
      </c>
      <c r="L270" s="18">
        <f>IF(D269=0,0,D269*'Debt Payoff'!D5/12)</f>
        <v>0</v>
      </c>
      <c r="M270" s="18">
        <f>IF(E269=0,0,E269*'Debt Payoff'!D8/12)</f>
        <v>0</v>
      </c>
      <c r="N270" s="18">
        <f>IF(F269=0,0,F269*'Debt Payoff'!D4/12)</f>
        <v>0</v>
      </c>
      <c r="O270" s="18">
        <f>IF(G269=0,0,G269*'Debt Payoff'!D11/12)</f>
        <v>0</v>
      </c>
      <c r="P270" s="18">
        <f>IF(H269=0,0,H269*'Debt Payoff'!D6/12)</f>
        <v>0</v>
      </c>
      <c r="Q270" s="18">
        <f>IF(I269=0,0,I269*'Debt Payoff'!D7/12)</f>
        <v>0</v>
      </c>
    </row>
    <row r="271" spans="1:17" x14ac:dyDescent="0.25">
      <c r="A271">
        <v>269</v>
      </c>
      <c r="B271" s="18">
        <f>IF(B270=0,0,MAX(0,B270*(1+'Debt Payoff'!D10/12)-MIN(B270*(1+'Debt Payoff'!D10/12),'Debt Payoff'!E10+'Debt Payoff'!C2)))</f>
        <v>0</v>
      </c>
      <c r="C271" s="18">
        <f>IF(C270=0,0,MAX(0,C270*(1+'Debt Payoff'!D9/12)-MIN(C270*(1+'Debt Payoff'!D9/12),IF(COUNTIF(B270:B270,"&gt;0")=0,'Debt Payoff'!E9+'Debt Payoff'!E10+'Debt Payoff'!C2,'Debt Payoff'!E9))))</f>
        <v>0</v>
      </c>
      <c r="D271" s="18">
        <f>IF(D270=0,0,MAX(0,D270*(1+'Debt Payoff'!D5/12)-MIN(D270*(1+'Debt Payoff'!D5/12),IF(COUNTIF(B270:C270,"&gt;0")=0,'Debt Payoff'!E5+'Debt Payoff'!E10+'Debt Payoff'!E9+'Debt Payoff'!C2,'Debt Payoff'!E5))))</f>
        <v>0</v>
      </c>
      <c r="E271" s="18">
        <f>IF(E270=0,0,MAX(0,E270*(1+'Debt Payoff'!D8/12)-MIN(E270*(1+'Debt Payoff'!D8/12),IF(COUNTIF(B270:D270,"&gt;0")=0,'Debt Payoff'!E8+'Debt Payoff'!E10+'Debt Payoff'!E9+'Debt Payoff'!E5+'Debt Payoff'!C2,'Debt Payoff'!E8))))</f>
        <v>0</v>
      </c>
      <c r="F271" s="18">
        <f>IF(F270=0,0,MAX(0,F270*(1+'Debt Payoff'!D4/12)-MIN(F270*(1+'Debt Payoff'!D4/12),IF(COUNTIF(B270:E270,"&gt;0")=0,'Debt Payoff'!E4+'Debt Payoff'!E10+'Debt Payoff'!E9+'Debt Payoff'!E5+'Debt Payoff'!E8+'Debt Payoff'!C2,'Debt Payoff'!E4))))</f>
        <v>0</v>
      </c>
      <c r="G271" s="18">
        <f>IF(G270=0,0,MAX(0,G270*(1+'Debt Payoff'!D11/12)-MIN(G270*(1+'Debt Payoff'!D11/12),IF(COUNTIF(B270:F270,"&gt;0")=0,'Debt Payoff'!E11+'Debt Payoff'!E10+'Debt Payoff'!E9+'Debt Payoff'!E5+'Debt Payoff'!E8+'Debt Payoff'!E4+'Debt Payoff'!C2,'Debt Payoff'!E11))))</f>
        <v>0</v>
      </c>
      <c r="H271" s="18">
        <f>IF(H270=0,0,MAX(0,H270*(1+'Debt Payoff'!D6/12)-MIN(H270*(1+'Debt Payoff'!D6/12),IF(COUNTIF(B270:G270,"&gt;0")=0,'Debt Payoff'!E6+'Debt Payoff'!E10+'Debt Payoff'!E9+'Debt Payoff'!E5+'Debt Payoff'!E8+'Debt Payoff'!E4+'Debt Payoff'!E11+'Debt Payoff'!C2,'Debt Payoff'!E6))))</f>
        <v>0</v>
      </c>
      <c r="I271" s="18">
        <f>IF(I270=0,0,MAX(0,I270*(1+'Debt Payoff'!D7/12)-MIN(I270*(1+'Debt Payoff'!D7/12),IF(COUNTIF(B270:H270,"&gt;0")=0,'Debt Payoff'!E7+'Debt Payoff'!E10+'Debt Payoff'!E9+'Debt Payoff'!E5+'Debt Payoff'!E8+'Debt Payoff'!E4+'Debt Payoff'!E11+'Debt Payoff'!E6+'Debt Payoff'!C2,'Debt Payoff'!E7))))</f>
        <v>0</v>
      </c>
      <c r="J271" s="18">
        <f>IF(B270=0,0,B270*'Debt Payoff'!D10/12)</f>
        <v>0</v>
      </c>
      <c r="K271" s="18">
        <f>IF(C270=0,0,C270*'Debt Payoff'!D9/12)</f>
        <v>0</v>
      </c>
      <c r="L271" s="18">
        <f>IF(D270=0,0,D270*'Debt Payoff'!D5/12)</f>
        <v>0</v>
      </c>
      <c r="M271" s="18">
        <f>IF(E270=0,0,E270*'Debt Payoff'!D8/12)</f>
        <v>0</v>
      </c>
      <c r="N271" s="18">
        <f>IF(F270=0,0,F270*'Debt Payoff'!D4/12)</f>
        <v>0</v>
      </c>
      <c r="O271" s="18">
        <f>IF(G270=0,0,G270*'Debt Payoff'!D11/12)</f>
        <v>0</v>
      </c>
      <c r="P271" s="18">
        <f>IF(H270=0,0,H270*'Debt Payoff'!D6/12)</f>
        <v>0</v>
      </c>
      <c r="Q271" s="18">
        <f>IF(I270=0,0,I270*'Debt Payoff'!D7/12)</f>
        <v>0</v>
      </c>
    </row>
    <row r="272" spans="1:17" x14ac:dyDescent="0.25">
      <c r="A272">
        <v>270</v>
      </c>
      <c r="B272" s="18">
        <f>IF(B271=0,0,MAX(0,B271*(1+'Debt Payoff'!D10/12)-MIN(B271*(1+'Debt Payoff'!D10/12),'Debt Payoff'!E10+'Debt Payoff'!C2)))</f>
        <v>0</v>
      </c>
      <c r="C272" s="18">
        <f>IF(C271=0,0,MAX(0,C271*(1+'Debt Payoff'!D9/12)-MIN(C271*(1+'Debt Payoff'!D9/12),IF(COUNTIF(B271:B271,"&gt;0")=0,'Debt Payoff'!E9+'Debt Payoff'!E10+'Debt Payoff'!C2,'Debt Payoff'!E9))))</f>
        <v>0</v>
      </c>
      <c r="D272" s="18">
        <f>IF(D271=0,0,MAX(0,D271*(1+'Debt Payoff'!D5/12)-MIN(D271*(1+'Debt Payoff'!D5/12),IF(COUNTIF(B271:C271,"&gt;0")=0,'Debt Payoff'!E5+'Debt Payoff'!E10+'Debt Payoff'!E9+'Debt Payoff'!C2,'Debt Payoff'!E5))))</f>
        <v>0</v>
      </c>
      <c r="E272" s="18">
        <f>IF(E271=0,0,MAX(0,E271*(1+'Debt Payoff'!D8/12)-MIN(E271*(1+'Debt Payoff'!D8/12),IF(COUNTIF(B271:D271,"&gt;0")=0,'Debt Payoff'!E8+'Debt Payoff'!E10+'Debt Payoff'!E9+'Debt Payoff'!E5+'Debt Payoff'!C2,'Debt Payoff'!E8))))</f>
        <v>0</v>
      </c>
      <c r="F272" s="18">
        <f>IF(F271=0,0,MAX(0,F271*(1+'Debt Payoff'!D4/12)-MIN(F271*(1+'Debt Payoff'!D4/12),IF(COUNTIF(B271:E271,"&gt;0")=0,'Debt Payoff'!E4+'Debt Payoff'!E10+'Debt Payoff'!E9+'Debt Payoff'!E5+'Debt Payoff'!E8+'Debt Payoff'!C2,'Debt Payoff'!E4))))</f>
        <v>0</v>
      </c>
      <c r="G272" s="18">
        <f>IF(G271=0,0,MAX(0,G271*(1+'Debt Payoff'!D11/12)-MIN(G271*(1+'Debt Payoff'!D11/12),IF(COUNTIF(B271:F271,"&gt;0")=0,'Debt Payoff'!E11+'Debt Payoff'!E10+'Debt Payoff'!E9+'Debt Payoff'!E5+'Debt Payoff'!E8+'Debt Payoff'!E4+'Debt Payoff'!C2,'Debt Payoff'!E11))))</f>
        <v>0</v>
      </c>
      <c r="H272" s="18">
        <f>IF(H271=0,0,MAX(0,H271*(1+'Debt Payoff'!D6/12)-MIN(H271*(1+'Debt Payoff'!D6/12),IF(COUNTIF(B271:G271,"&gt;0")=0,'Debt Payoff'!E6+'Debt Payoff'!E10+'Debt Payoff'!E9+'Debt Payoff'!E5+'Debt Payoff'!E8+'Debt Payoff'!E4+'Debt Payoff'!E11+'Debt Payoff'!C2,'Debt Payoff'!E6))))</f>
        <v>0</v>
      </c>
      <c r="I272" s="18">
        <f>IF(I271=0,0,MAX(0,I271*(1+'Debt Payoff'!D7/12)-MIN(I271*(1+'Debt Payoff'!D7/12),IF(COUNTIF(B271:H271,"&gt;0")=0,'Debt Payoff'!E7+'Debt Payoff'!E10+'Debt Payoff'!E9+'Debt Payoff'!E5+'Debt Payoff'!E8+'Debt Payoff'!E4+'Debt Payoff'!E11+'Debt Payoff'!E6+'Debt Payoff'!C2,'Debt Payoff'!E7))))</f>
        <v>0</v>
      </c>
      <c r="J272" s="18">
        <f>IF(B271=0,0,B271*'Debt Payoff'!D10/12)</f>
        <v>0</v>
      </c>
      <c r="K272" s="18">
        <f>IF(C271=0,0,C271*'Debt Payoff'!D9/12)</f>
        <v>0</v>
      </c>
      <c r="L272" s="18">
        <f>IF(D271=0,0,D271*'Debt Payoff'!D5/12)</f>
        <v>0</v>
      </c>
      <c r="M272" s="18">
        <f>IF(E271=0,0,E271*'Debt Payoff'!D8/12)</f>
        <v>0</v>
      </c>
      <c r="N272" s="18">
        <f>IF(F271=0,0,F271*'Debt Payoff'!D4/12)</f>
        <v>0</v>
      </c>
      <c r="O272" s="18">
        <f>IF(G271=0,0,G271*'Debt Payoff'!D11/12)</f>
        <v>0</v>
      </c>
      <c r="P272" s="18">
        <f>IF(H271=0,0,H271*'Debt Payoff'!D6/12)</f>
        <v>0</v>
      </c>
      <c r="Q272" s="18">
        <f>IF(I271=0,0,I271*'Debt Payoff'!D7/12)</f>
        <v>0</v>
      </c>
    </row>
    <row r="273" spans="1:17" x14ac:dyDescent="0.25">
      <c r="A273">
        <v>271</v>
      </c>
      <c r="B273" s="18">
        <f>IF(B272=0,0,MAX(0,B272*(1+'Debt Payoff'!D10/12)-MIN(B272*(1+'Debt Payoff'!D10/12),'Debt Payoff'!E10+'Debt Payoff'!C2)))</f>
        <v>0</v>
      </c>
      <c r="C273" s="18">
        <f>IF(C272=0,0,MAX(0,C272*(1+'Debt Payoff'!D9/12)-MIN(C272*(1+'Debt Payoff'!D9/12),IF(COUNTIF(B272:B272,"&gt;0")=0,'Debt Payoff'!E9+'Debt Payoff'!E10+'Debt Payoff'!C2,'Debt Payoff'!E9))))</f>
        <v>0</v>
      </c>
      <c r="D273" s="18">
        <f>IF(D272=0,0,MAX(0,D272*(1+'Debt Payoff'!D5/12)-MIN(D272*(1+'Debt Payoff'!D5/12),IF(COUNTIF(B272:C272,"&gt;0")=0,'Debt Payoff'!E5+'Debt Payoff'!E10+'Debt Payoff'!E9+'Debt Payoff'!C2,'Debt Payoff'!E5))))</f>
        <v>0</v>
      </c>
      <c r="E273" s="18">
        <f>IF(E272=0,0,MAX(0,E272*(1+'Debt Payoff'!D8/12)-MIN(E272*(1+'Debt Payoff'!D8/12),IF(COUNTIF(B272:D272,"&gt;0")=0,'Debt Payoff'!E8+'Debt Payoff'!E10+'Debt Payoff'!E9+'Debt Payoff'!E5+'Debt Payoff'!C2,'Debt Payoff'!E8))))</f>
        <v>0</v>
      </c>
      <c r="F273" s="18">
        <f>IF(F272=0,0,MAX(0,F272*(1+'Debt Payoff'!D4/12)-MIN(F272*(1+'Debt Payoff'!D4/12),IF(COUNTIF(B272:E272,"&gt;0")=0,'Debt Payoff'!E4+'Debt Payoff'!E10+'Debt Payoff'!E9+'Debt Payoff'!E5+'Debt Payoff'!E8+'Debt Payoff'!C2,'Debt Payoff'!E4))))</f>
        <v>0</v>
      </c>
      <c r="G273" s="18">
        <f>IF(G272=0,0,MAX(0,G272*(1+'Debt Payoff'!D11/12)-MIN(G272*(1+'Debt Payoff'!D11/12),IF(COUNTIF(B272:F272,"&gt;0")=0,'Debt Payoff'!E11+'Debt Payoff'!E10+'Debt Payoff'!E9+'Debt Payoff'!E5+'Debt Payoff'!E8+'Debt Payoff'!E4+'Debt Payoff'!C2,'Debt Payoff'!E11))))</f>
        <v>0</v>
      </c>
      <c r="H273" s="18">
        <f>IF(H272=0,0,MAX(0,H272*(1+'Debt Payoff'!D6/12)-MIN(H272*(1+'Debt Payoff'!D6/12),IF(COUNTIF(B272:G272,"&gt;0")=0,'Debt Payoff'!E6+'Debt Payoff'!E10+'Debt Payoff'!E9+'Debt Payoff'!E5+'Debt Payoff'!E8+'Debt Payoff'!E4+'Debt Payoff'!E11+'Debt Payoff'!C2,'Debt Payoff'!E6))))</f>
        <v>0</v>
      </c>
      <c r="I273" s="18">
        <f>IF(I272=0,0,MAX(0,I272*(1+'Debt Payoff'!D7/12)-MIN(I272*(1+'Debt Payoff'!D7/12),IF(COUNTIF(B272:H272,"&gt;0")=0,'Debt Payoff'!E7+'Debt Payoff'!E10+'Debt Payoff'!E9+'Debt Payoff'!E5+'Debt Payoff'!E8+'Debt Payoff'!E4+'Debt Payoff'!E11+'Debt Payoff'!E6+'Debt Payoff'!C2,'Debt Payoff'!E7))))</f>
        <v>0</v>
      </c>
      <c r="J273" s="18">
        <f>IF(B272=0,0,B272*'Debt Payoff'!D10/12)</f>
        <v>0</v>
      </c>
      <c r="K273" s="18">
        <f>IF(C272=0,0,C272*'Debt Payoff'!D9/12)</f>
        <v>0</v>
      </c>
      <c r="L273" s="18">
        <f>IF(D272=0,0,D272*'Debt Payoff'!D5/12)</f>
        <v>0</v>
      </c>
      <c r="M273" s="18">
        <f>IF(E272=0,0,E272*'Debt Payoff'!D8/12)</f>
        <v>0</v>
      </c>
      <c r="N273" s="18">
        <f>IF(F272=0,0,F272*'Debt Payoff'!D4/12)</f>
        <v>0</v>
      </c>
      <c r="O273" s="18">
        <f>IF(G272=0,0,G272*'Debt Payoff'!D11/12)</f>
        <v>0</v>
      </c>
      <c r="P273" s="18">
        <f>IF(H272=0,0,H272*'Debt Payoff'!D6/12)</f>
        <v>0</v>
      </c>
      <c r="Q273" s="18">
        <f>IF(I272=0,0,I272*'Debt Payoff'!D7/12)</f>
        <v>0</v>
      </c>
    </row>
    <row r="274" spans="1:17" x14ac:dyDescent="0.25">
      <c r="A274">
        <v>272</v>
      </c>
      <c r="B274" s="18">
        <f>IF(B273=0,0,MAX(0,B273*(1+'Debt Payoff'!D10/12)-MIN(B273*(1+'Debt Payoff'!D10/12),'Debt Payoff'!E10+'Debt Payoff'!C2)))</f>
        <v>0</v>
      </c>
      <c r="C274" s="18">
        <f>IF(C273=0,0,MAX(0,C273*(1+'Debt Payoff'!D9/12)-MIN(C273*(1+'Debt Payoff'!D9/12),IF(COUNTIF(B273:B273,"&gt;0")=0,'Debt Payoff'!E9+'Debt Payoff'!E10+'Debt Payoff'!C2,'Debt Payoff'!E9))))</f>
        <v>0</v>
      </c>
      <c r="D274" s="18">
        <f>IF(D273=0,0,MAX(0,D273*(1+'Debt Payoff'!D5/12)-MIN(D273*(1+'Debt Payoff'!D5/12),IF(COUNTIF(B273:C273,"&gt;0")=0,'Debt Payoff'!E5+'Debt Payoff'!E10+'Debt Payoff'!E9+'Debt Payoff'!C2,'Debt Payoff'!E5))))</f>
        <v>0</v>
      </c>
      <c r="E274" s="18">
        <f>IF(E273=0,0,MAX(0,E273*(1+'Debt Payoff'!D8/12)-MIN(E273*(1+'Debt Payoff'!D8/12),IF(COUNTIF(B273:D273,"&gt;0")=0,'Debt Payoff'!E8+'Debt Payoff'!E10+'Debt Payoff'!E9+'Debt Payoff'!E5+'Debt Payoff'!C2,'Debt Payoff'!E8))))</f>
        <v>0</v>
      </c>
      <c r="F274" s="18">
        <f>IF(F273=0,0,MAX(0,F273*(1+'Debt Payoff'!D4/12)-MIN(F273*(1+'Debt Payoff'!D4/12),IF(COUNTIF(B273:E273,"&gt;0")=0,'Debt Payoff'!E4+'Debt Payoff'!E10+'Debt Payoff'!E9+'Debt Payoff'!E5+'Debt Payoff'!E8+'Debt Payoff'!C2,'Debt Payoff'!E4))))</f>
        <v>0</v>
      </c>
      <c r="G274" s="18">
        <f>IF(G273=0,0,MAX(0,G273*(1+'Debt Payoff'!D11/12)-MIN(G273*(1+'Debt Payoff'!D11/12),IF(COUNTIF(B273:F273,"&gt;0")=0,'Debt Payoff'!E11+'Debt Payoff'!E10+'Debt Payoff'!E9+'Debt Payoff'!E5+'Debt Payoff'!E8+'Debt Payoff'!E4+'Debt Payoff'!C2,'Debt Payoff'!E11))))</f>
        <v>0</v>
      </c>
      <c r="H274" s="18">
        <f>IF(H273=0,0,MAX(0,H273*(1+'Debt Payoff'!D6/12)-MIN(H273*(1+'Debt Payoff'!D6/12),IF(COUNTIF(B273:G273,"&gt;0")=0,'Debt Payoff'!E6+'Debt Payoff'!E10+'Debt Payoff'!E9+'Debt Payoff'!E5+'Debt Payoff'!E8+'Debt Payoff'!E4+'Debt Payoff'!E11+'Debt Payoff'!C2,'Debt Payoff'!E6))))</f>
        <v>0</v>
      </c>
      <c r="I274" s="18">
        <f>IF(I273=0,0,MAX(0,I273*(1+'Debt Payoff'!D7/12)-MIN(I273*(1+'Debt Payoff'!D7/12),IF(COUNTIF(B273:H273,"&gt;0")=0,'Debt Payoff'!E7+'Debt Payoff'!E10+'Debt Payoff'!E9+'Debt Payoff'!E5+'Debt Payoff'!E8+'Debt Payoff'!E4+'Debt Payoff'!E11+'Debt Payoff'!E6+'Debt Payoff'!C2,'Debt Payoff'!E7))))</f>
        <v>0</v>
      </c>
      <c r="J274" s="18">
        <f>IF(B273=0,0,B273*'Debt Payoff'!D10/12)</f>
        <v>0</v>
      </c>
      <c r="K274" s="18">
        <f>IF(C273=0,0,C273*'Debt Payoff'!D9/12)</f>
        <v>0</v>
      </c>
      <c r="L274" s="18">
        <f>IF(D273=0,0,D273*'Debt Payoff'!D5/12)</f>
        <v>0</v>
      </c>
      <c r="M274" s="18">
        <f>IF(E273=0,0,E273*'Debt Payoff'!D8/12)</f>
        <v>0</v>
      </c>
      <c r="N274" s="18">
        <f>IF(F273=0,0,F273*'Debt Payoff'!D4/12)</f>
        <v>0</v>
      </c>
      <c r="O274" s="18">
        <f>IF(G273=0,0,G273*'Debt Payoff'!D11/12)</f>
        <v>0</v>
      </c>
      <c r="P274" s="18">
        <f>IF(H273=0,0,H273*'Debt Payoff'!D6/12)</f>
        <v>0</v>
      </c>
      <c r="Q274" s="18">
        <f>IF(I273=0,0,I273*'Debt Payoff'!D7/12)</f>
        <v>0</v>
      </c>
    </row>
    <row r="275" spans="1:17" x14ac:dyDescent="0.25">
      <c r="A275">
        <v>273</v>
      </c>
      <c r="B275" s="18">
        <f>IF(B274=0,0,MAX(0,B274*(1+'Debt Payoff'!D10/12)-MIN(B274*(1+'Debt Payoff'!D10/12),'Debt Payoff'!E10+'Debt Payoff'!C2)))</f>
        <v>0</v>
      </c>
      <c r="C275" s="18">
        <f>IF(C274=0,0,MAX(0,C274*(1+'Debt Payoff'!D9/12)-MIN(C274*(1+'Debt Payoff'!D9/12),IF(COUNTIF(B274:B274,"&gt;0")=0,'Debt Payoff'!E9+'Debt Payoff'!E10+'Debt Payoff'!C2,'Debt Payoff'!E9))))</f>
        <v>0</v>
      </c>
      <c r="D275" s="18">
        <f>IF(D274=0,0,MAX(0,D274*(1+'Debt Payoff'!D5/12)-MIN(D274*(1+'Debt Payoff'!D5/12),IF(COUNTIF(B274:C274,"&gt;0")=0,'Debt Payoff'!E5+'Debt Payoff'!E10+'Debt Payoff'!E9+'Debt Payoff'!C2,'Debt Payoff'!E5))))</f>
        <v>0</v>
      </c>
      <c r="E275" s="18">
        <f>IF(E274=0,0,MAX(0,E274*(1+'Debt Payoff'!D8/12)-MIN(E274*(1+'Debt Payoff'!D8/12),IF(COUNTIF(B274:D274,"&gt;0")=0,'Debt Payoff'!E8+'Debt Payoff'!E10+'Debt Payoff'!E9+'Debt Payoff'!E5+'Debt Payoff'!C2,'Debt Payoff'!E8))))</f>
        <v>0</v>
      </c>
      <c r="F275" s="18">
        <f>IF(F274=0,0,MAX(0,F274*(1+'Debt Payoff'!D4/12)-MIN(F274*(1+'Debt Payoff'!D4/12),IF(COUNTIF(B274:E274,"&gt;0")=0,'Debt Payoff'!E4+'Debt Payoff'!E10+'Debt Payoff'!E9+'Debt Payoff'!E5+'Debt Payoff'!E8+'Debt Payoff'!C2,'Debt Payoff'!E4))))</f>
        <v>0</v>
      </c>
      <c r="G275" s="18">
        <f>IF(G274=0,0,MAX(0,G274*(1+'Debt Payoff'!D11/12)-MIN(G274*(1+'Debt Payoff'!D11/12),IF(COUNTIF(B274:F274,"&gt;0")=0,'Debt Payoff'!E11+'Debt Payoff'!E10+'Debt Payoff'!E9+'Debt Payoff'!E5+'Debt Payoff'!E8+'Debt Payoff'!E4+'Debt Payoff'!C2,'Debt Payoff'!E11))))</f>
        <v>0</v>
      </c>
      <c r="H275" s="18">
        <f>IF(H274=0,0,MAX(0,H274*(1+'Debt Payoff'!D6/12)-MIN(H274*(1+'Debt Payoff'!D6/12),IF(COUNTIF(B274:G274,"&gt;0")=0,'Debt Payoff'!E6+'Debt Payoff'!E10+'Debt Payoff'!E9+'Debt Payoff'!E5+'Debt Payoff'!E8+'Debt Payoff'!E4+'Debt Payoff'!E11+'Debt Payoff'!C2,'Debt Payoff'!E6))))</f>
        <v>0</v>
      </c>
      <c r="I275" s="18">
        <f>IF(I274=0,0,MAX(0,I274*(1+'Debt Payoff'!D7/12)-MIN(I274*(1+'Debt Payoff'!D7/12),IF(COUNTIF(B274:H274,"&gt;0")=0,'Debt Payoff'!E7+'Debt Payoff'!E10+'Debt Payoff'!E9+'Debt Payoff'!E5+'Debt Payoff'!E8+'Debt Payoff'!E4+'Debt Payoff'!E11+'Debt Payoff'!E6+'Debt Payoff'!C2,'Debt Payoff'!E7))))</f>
        <v>0</v>
      </c>
      <c r="J275" s="18">
        <f>IF(B274=0,0,B274*'Debt Payoff'!D10/12)</f>
        <v>0</v>
      </c>
      <c r="K275" s="18">
        <f>IF(C274=0,0,C274*'Debt Payoff'!D9/12)</f>
        <v>0</v>
      </c>
      <c r="L275" s="18">
        <f>IF(D274=0,0,D274*'Debt Payoff'!D5/12)</f>
        <v>0</v>
      </c>
      <c r="M275" s="18">
        <f>IF(E274=0,0,E274*'Debt Payoff'!D8/12)</f>
        <v>0</v>
      </c>
      <c r="N275" s="18">
        <f>IF(F274=0,0,F274*'Debt Payoff'!D4/12)</f>
        <v>0</v>
      </c>
      <c r="O275" s="18">
        <f>IF(G274=0,0,G274*'Debt Payoff'!D11/12)</f>
        <v>0</v>
      </c>
      <c r="P275" s="18">
        <f>IF(H274=0,0,H274*'Debt Payoff'!D6/12)</f>
        <v>0</v>
      </c>
      <c r="Q275" s="18">
        <f>IF(I274=0,0,I274*'Debt Payoff'!D7/12)</f>
        <v>0</v>
      </c>
    </row>
    <row r="276" spans="1:17" x14ac:dyDescent="0.25">
      <c r="A276">
        <v>274</v>
      </c>
      <c r="B276" s="18">
        <f>IF(B275=0,0,MAX(0,B275*(1+'Debt Payoff'!D10/12)-MIN(B275*(1+'Debt Payoff'!D10/12),'Debt Payoff'!E10+'Debt Payoff'!C2)))</f>
        <v>0</v>
      </c>
      <c r="C276" s="18">
        <f>IF(C275=0,0,MAX(0,C275*(1+'Debt Payoff'!D9/12)-MIN(C275*(1+'Debt Payoff'!D9/12),IF(COUNTIF(B275:B275,"&gt;0")=0,'Debt Payoff'!E9+'Debt Payoff'!E10+'Debt Payoff'!C2,'Debt Payoff'!E9))))</f>
        <v>0</v>
      </c>
      <c r="D276" s="18">
        <f>IF(D275=0,0,MAX(0,D275*(1+'Debt Payoff'!D5/12)-MIN(D275*(1+'Debt Payoff'!D5/12),IF(COUNTIF(B275:C275,"&gt;0")=0,'Debt Payoff'!E5+'Debt Payoff'!E10+'Debt Payoff'!E9+'Debt Payoff'!C2,'Debt Payoff'!E5))))</f>
        <v>0</v>
      </c>
      <c r="E276" s="18">
        <f>IF(E275=0,0,MAX(0,E275*(1+'Debt Payoff'!D8/12)-MIN(E275*(1+'Debt Payoff'!D8/12),IF(COUNTIF(B275:D275,"&gt;0")=0,'Debt Payoff'!E8+'Debt Payoff'!E10+'Debt Payoff'!E9+'Debt Payoff'!E5+'Debt Payoff'!C2,'Debt Payoff'!E8))))</f>
        <v>0</v>
      </c>
      <c r="F276" s="18">
        <f>IF(F275=0,0,MAX(0,F275*(1+'Debt Payoff'!D4/12)-MIN(F275*(1+'Debt Payoff'!D4/12),IF(COUNTIF(B275:E275,"&gt;0")=0,'Debt Payoff'!E4+'Debt Payoff'!E10+'Debt Payoff'!E9+'Debt Payoff'!E5+'Debt Payoff'!E8+'Debt Payoff'!C2,'Debt Payoff'!E4))))</f>
        <v>0</v>
      </c>
      <c r="G276" s="18">
        <f>IF(G275=0,0,MAX(0,G275*(1+'Debt Payoff'!D11/12)-MIN(G275*(1+'Debt Payoff'!D11/12),IF(COUNTIF(B275:F275,"&gt;0")=0,'Debt Payoff'!E11+'Debt Payoff'!E10+'Debt Payoff'!E9+'Debt Payoff'!E5+'Debt Payoff'!E8+'Debt Payoff'!E4+'Debt Payoff'!C2,'Debt Payoff'!E11))))</f>
        <v>0</v>
      </c>
      <c r="H276" s="18">
        <f>IF(H275=0,0,MAX(0,H275*(1+'Debt Payoff'!D6/12)-MIN(H275*(1+'Debt Payoff'!D6/12),IF(COUNTIF(B275:G275,"&gt;0")=0,'Debt Payoff'!E6+'Debt Payoff'!E10+'Debt Payoff'!E9+'Debt Payoff'!E5+'Debt Payoff'!E8+'Debt Payoff'!E4+'Debt Payoff'!E11+'Debt Payoff'!C2,'Debt Payoff'!E6))))</f>
        <v>0</v>
      </c>
      <c r="I276" s="18">
        <f>IF(I275=0,0,MAX(0,I275*(1+'Debt Payoff'!D7/12)-MIN(I275*(1+'Debt Payoff'!D7/12),IF(COUNTIF(B275:H275,"&gt;0")=0,'Debt Payoff'!E7+'Debt Payoff'!E10+'Debt Payoff'!E9+'Debt Payoff'!E5+'Debt Payoff'!E8+'Debt Payoff'!E4+'Debt Payoff'!E11+'Debt Payoff'!E6+'Debt Payoff'!C2,'Debt Payoff'!E7))))</f>
        <v>0</v>
      </c>
      <c r="J276" s="18">
        <f>IF(B275=0,0,B275*'Debt Payoff'!D10/12)</f>
        <v>0</v>
      </c>
      <c r="K276" s="18">
        <f>IF(C275=0,0,C275*'Debt Payoff'!D9/12)</f>
        <v>0</v>
      </c>
      <c r="L276" s="18">
        <f>IF(D275=0,0,D275*'Debt Payoff'!D5/12)</f>
        <v>0</v>
      </c>
      <c r="M276" s="18">
        <f>IF(E275=0,0,E275*'Debt Payoff'!D8/12)</f>
        <v>0</v>
      </c>
      <c r="N276" s="18">
        <f>IF(F275=0,0,F275*'Debt Payoff'!D4/12)</f>
        <v>0</v>
      </c>
      <c r="O276" s="18">
        <f>IF(G275=0,0,G275*'Debt Payoff'!D11/12)</f>
        <v>0</v>
      </c>
      <c r="P276" s="18">
        <f>IF(H275=0,0,H275*'Debt Payoff'!D6/12)</f>
        <v>0</v>
      </c>
      <c r="Q276" s="18">
        <f>IF(I275=0,0,I275*'Debt Payoff'!D7/12)</f>
        <v>0</v>
      </c>
    </row>
    <row r="277" spans="1:17" x14ac:dyDescent="0.25">
      <c r="A277">
        <v>275</v>
      </c>
      <c r="B277" s="18">
        <f>IF(B276=0,0,MAX(0,B276*(1+'Debt Payoff'!D10/12)-MIN(B276*(1+'Debt Payoff'!D10/12),'Debt Payoff'!E10+'Debt Payoff'!C2)))</f>
        <v>0</v>
      </c>
      <c r="C277" s="18">
        <f>IF(C276=0,0,MAX(0,C276*(1+'Debt Payoff'!D9/12)-MIN(C276*(1+'Debt Payoff'!D9/12),IF(COUNTIF(B276:B276,"&gt;0")=0,'Debt Payoff'!E9+'Debt Payoff'!E10+'Debt Payoff'!C2,'Debt Payoff'!E9))))</f>
        <v>0</v>
      </c>
      <c r="D277" s="18">
        <f>IF(D276=0,0,MAX(0,D276*(1+'Debt Payoff'!D5/12)-MIN(D276*(1+'Debt Payoff'!D5/12),IF(COUNTIF(B276:C276,"&gt;0")=0,'Debt Payoff'!E5+'Debt Payoff'!E10+'Debt Payoff'!E9+'Debt Payoff'!C2,'Debt Payoff'!E5))))</f>
        <v>0</v>
      </c>
      <c r="E277" s="18">
        <f>IF(E276=0,0,MAX(0,E276*(1+'Debt Payoff'!D8/12)-MIN(E276*(1+'Debt Payoff'!D8/12),IF(COUNTIF(B276:D276,"&gt;0")=0,'Debt Payoff'!E8+'Debt Payoff'!E10+'Debt Payoff'!E9+'Debt Payoff'!E5+'Debt Payoff'!C2,'Debt Payoff'!E8))))</f>
        <v>0</v>
      </c>
      <c r="F277" s="18">
        <f>IF(F276=0,0,MAX(0,F276*(1+'Debt Payoff'!D4/12)-MIN(F276*(1+'Debt Payoff'!D4/12),IF(COUNTIF(B276:E276,"&gt;0")=0,'Debt Payoff'!E4+'Debt Payoff'!E10+'Debt Payoff'!E9+'Debt Payoff'!E5+'Debt Payoff'!E8+'Debt Payoff'!C2,'Debt Payoff'!E4))))</f>
        <v>0</v>
      </c>
      <c r="G277" s="18">
        <f>IF(G276=0,0,MAX(0,G276*(1+'Debt Payoff'!D11/12)-MIN(G276*(1+'Debt Payoff'!D11/12),IF(COUNTIF(B276:F276,"&gt;0")=0,'Debt Payoff'!E11+'Debt Payoff'!E10+'Debt Payoff'!E9+'Debt Payoff'!E5+'Debt Payoff'!E8+'Debt Payoff'!E4+'Debt Payoff'!C2,'Debt Payoff'!E11))))</f>
        <v>0</v>
      </c>
      <c r="H277" s="18">
        <f>IF(H276=0,0,MAX(0,H276*(1+'Debt Payoff'!D6/12)-MIN(H276*(1+'Debt Payoff'!D6/12),IF(COUNTIF(B276:G276,"&gt;0")=0,'Debt Payoff'!E6+'Debt Payoff'!E10+'Debt Payoff'!E9+'Debt Payoff'!E5+'Debt Payoff'!E8+'Debt Payoff'!E4+'Debt Payoff'!E11+'Debt Payoff'!C2,'Debt Payoff'!E6))))</f>
        <v>0</v>
      </c>
      <c r="I277" s="18">
        <f>IF(I276=0,0,MAX(0,I276*(1+'Debt Payoff'!D7/12)-MIN(I276*(1+'Debt Payoff'!D7/12),IF(COUNTIF(B276:H276,"&gt;0")=0,'Debt Payoff'!E7+'Debt Payoff'!E10+'Debt Payoff'!E9+'Debt Payoff'!E5+'Debt Payoff'!E8+'Debt Payoff'!E4+'Debt Payoff'!E11+'Debt Payoff'!E6+'Debt Payoff'!C2,'Debt Payoff'!E7))))</f>
        <v>0</v>
      </c>
      <c r="J277" s="18">
        <f>IF(B276=0,0,B276*'Debt Payoff'!D10/12)</f>
        <v>0</v>
      </c>
      <c r="K277" s="18">
        <f>IF(C276=0,0,C276*'Debt Payoff'!D9/12)</f>
        <v>0</v>
      </c>
      <c r="L277" s="18">
        <f>IF(D276=0,0,D276*'Debt Payoff'!D5/12)</f>
        <v>0</v>
      </c>
      <c r="M277" s="18">
        <f>IF(E276=0,0,E276*'Debt Payoff'!D8/12)</f>
        <v>0</v>
      </c>
      <c r="N277" s="18">
        <f>IF(F276=0,0,F276*'Debt Payoff'!D4/12)</f>
        <v>0</v>
      </c>
      <c r="O277" s="18">
        <f>IF(G276=0,0,G276*'Debt Payoff'!D11/12)</f>
        <v>0</v>
      </c>
      <c r="P277" s="18">
        <f>IF(H276=0,0,H276*'Debt Payoff'!D6/12)</f>
        <v>0</v>
      </c>
      <c r="Q277" s="18">
        <f>IF(I276=0,0,I276*'Debt Payoff'!D7/12)</f>
        <v>0</v>
      </c>
    </row>
    <row r="278" spans="1:17" x14ac:dyDescent="0.25">
      <c r="A278">
        <v>276</v>
      </c>
      <c r="B278" s="18">
        <f>IF(B277=0,0,MAX(0,B277*(1+'Debt Payoff'!D10/12)-MIN(B277*(1+'Debt Payoff'!D10/12),'Debt Payoff'!E10+'Debt Payoff'!C2)))</f>
        <v>0</v>
      </c>
      <c r="C278" s="18">
        <f>IF(C277=0,0,MAX(0,C277*(1+'Debt Payoff'!D9/12)-MIN(C277*(1+'Debt Payoff'!D9/12),IF(COUNTIF(B277:B277,"&gt;0")=0,'Debt Payoff'!E9+'Debt Payoff'!E10+'Debt Payoff'!C2,'Debt Payoff'!E9))))</f>
        <v>0</v>
      </c>
      <c r="D278" s="18">
        <f>IF(D277=0,0,MAX(0,D277*(1+'Debt Payoff'!D5/12)-MIN(D277*(1+'Debt Payoff'!D5/12),IF(COUNTIF(B277:C277,"&gt;0")=0,'Debt Payoff'!E5+'Debt Payoff'!E10+'Debt Payoff'!E9+'Debt Payoff'!C2,'Debt Payoff'!E5))))</f>
        <v>0</v>
      </c>
      <c r="E278" s="18">
        <f>IF(E277=0,0,MAX(0,E277*(1+'Debt Payoff'!D8/12)-MIN(E277*(1+'Debt Payoff'!D8/12),IF(COUNTIF(B277:D277,"&gt;0")=0,'Debt Payoff'!E8+'Debt Payoff'!E10+'Debt Payoff'!E9+'Debt Payoff'!E5+'Debt Payoff'!C2,'Debt Payoff'!E8))))</f>
        <v>0</v>
      </c>
      <c r="F278" s="18">
        <f>IF(F277=0,0,MAX(0,F277*(1+'Debt Payoff'!D4/12)-MIN(F277*(1+'Debt Payoff'!D4/12),IF(COUNTIF(B277:E277,"&gt;0")=0,'Debt Payoff'!E4+'Debt Payoff'!E10+'Debt Payoff'!E9+'Debt Payoff'!E5+'Debt Payoff'!E8+'Debt Payoff'!C2,'Debt Payoff'!E4))))</f>
        <v>0</v>
      </c>
      <c r="G278" s="18">
        <f>IF(G277=0,0,MAX(0,G277*(1+'Debt Payoff'!D11/12)-MIN(G277*(1+'Debt Payoff'!D11/12),IF(COUNTIF(B277:F277,"&gt;0")=0,'Debt Payoff'!E11+'Debt Payoff'!E10+'Debt Payoff'!E9+'Debt Payoff'!E5+'Debt Payoff'!E8+'Debt Payoff'!E4+'Debt Payoff'!C2,'Debt Payoff'!E11))))</f>
        <v>0</v>
      </c>
      <c r="H278" s="18">
        <f>IF(H277=0,0,MAX(0,H277*(1+'Debt Payoff'!D6/12)-MIN(H277*(1+'Debt Payoff'!D6/12),IF(COUNTIF(B277:G277,"&gt;0")=0,'Debt Payoff'!E6+'Debt Payoff'!E10+'Debt Payoff'!E9+'Debt Payoff'!E5+'Debt Payoff'!E8+'Debt Payoff'!E4+'Debt Payoff'!E11+'Debt Payoff'!C2,'Debt Payoff'!E6))))</f>
        <v>0</v>
      </c>
      <c r="I278" s="18">
        <f>IF(I277=0,0,MAX(0,I277*(1+'Debt Payoff'!D7/12)-MIN(I277*(1+'Debt Payoff'!D7/12),IF(COUNTIF(B277:H277,"&gt;0")=0,'Debt Payoff'!E7+'Debt Payoff'!E10+'Debt Payoff'!E9+'Debt Payoff'!E5+'Debt Payoff'!E8+'Debt Payoff'!E4+'Debt Payoff'!E11+'Debt Payoff'!E6+'Debt Payoff'!C2,'Debt Payoff'!E7))))</f>
        <v>0</v>
      </c>
      <c r="J278" s="18">
        <f>IF(B277=0,0,B277*'Debt Payoff'!D10/12)</f>
        <v>0</v>
      </c>
      <c r="K278" s="18">
        <f>IF(C277=0,0,C277*'Debt Payoff'!D9/12)</f>
        <v>0</v>
      </c>
      <c r="L278" s="18">
        <f>IF(D277=0,0,D277*'Debt Payoff'!D5/12)</f>
        <v>0</v>
      </c>
      <c r="M278" s="18">
        <f>IF(E277=0,0,E277*'Debt Payoff'!D8/12)</f>
        <v>0</v>
      </c>
      <c r="N278" s="18">
        <f>IF(F277=0,0,F277*'Debt Payoff'!D4/12)</f>
        <v>0</v>
      </c>
      <c r="O278" s="18">
        <f>IF(G277=0,0,G277*'Debt Payoff'!D11/12)</f>
        <v>0</v>
      </c>
      <c r="P278" s="18">
        <f>IF(H277=0,0,H277*'Debt Payoff'!D6/12)</f>
        <v>0</v>
      </c>
      <c r="Q278" s="18">
        <f>IF(I277=0,0,I277*'Debt Payoff'!D7/12)</f>
        <v>0</v>
      </c>
    </row>
    <row r="279" spans="1:17" x14ac:dyDescent="0.25">
      <c r="A279">
        <v>277</v>
      </c>
      <c r="B279" s="18">
        <f>IF(B278=0,0,MAX(0,B278*(1+'Debt Payoff'!D10/12)-MIN(B278*(1+'Debt Payoff'!D10/12),'Debt Payoff'!E10+'Debt Payoff'!C2)))</f>
        <v>0</v>
      </c>
      <c r="C279" s="18">
        <f>IF(C278=0,0,MAX(0,C278*(1+'Debt Payoff'!D9/12)-MIN(C278*(1+'Debt Payoff'!D9/12),IF(COUNTIF(B278:B278,"&gt;0")=0,'Debt Payoff'!E9+'Debt Payoff'!E10+'Debt Payoff'!C2,'Debt Payoff'!E9))))</f>
        <v>0</v>
      </c>
      <c r="D279" s="18">
        <f>IF(D278=0,0,MAX(0,D278*(1+'Debt Payoff'!D5/12)-MIN(D278*(1+'Debt Payoff'!D5/12),IF(COUNTIF(B278:C278,"&gt;0")=0,'Debt Payoff'!E5+'Debt Payoff'!E10+'Debt Payoff'!E9+'Debt Payoff'!C2,'Debt Payoff'!E5))))</f>
        <v>0</v>
      </c>
      <c r="E279" s="18">
        <f>IF(E278=0,0,MAX(0,E278*(1+'Debt Payoff'!D8/12)-MIN(E278*(1+'Debt Payoff'!D8/12),IF(COUNTIF(B278:D278,"&gt;0")=0,'Debt Payoff'!E8+'Debt Payoff'!E10+'Debt Payoff'!E9+'Debt Payoff'!E5+'Debt Payoff'!C2,'Debt Payoff'!E8))))</f>
        <v>0</v>
      </c>
      <c r="F279" s="18">
        <f>IF(F278=0,0,MAX(0,F278*(1+'Debt Payoff'!D4/12)-MIN(F278*(1+'Debt Payoff'!D4/12),IF(COUNTIF(B278:E278,"&gt;0")=0,'Debt Payoff'!E4+'Debt Payoff'!E10+'Debt Payoff'!E9+'Debt Payoff'!E5+'Debt Payoff'!E8+'Debt Payoff'!C2,'Debt Payoff'!E4))))</f>
        <v>0</v>
      </c>
      <c r="G279" s="18">
        <f>IF(G278=0,0,MAX(0,G278*(1+'Debt Payoff'!D11/12)-MIN(G278*(1+'Debt Payoff'!D11/12),IF(COUNTIF(B278:F278,"&gt;0")=0,'Debt Payoff'!E11+'Debt Payoff'!E10+'Debt Payoff'!E9+'Debt Payoff'!E5+'Debt Payoff'!E8+'Debt Payoff'!E4+'Debt Payoff'!C2,'Debt Payoff'!E11))))</f>
        <v>0</v>
      </c>
      <c r="H279" s="18">
        <f>IF(H278=0,0,MAX(0,H278*(1+'Debt Payoff'!D6/12)-MIN(H278*(1+'Debt Payoff'!D6/12),IF(COUNTIF(B278:G278,"&gt;0")=0,'Debt Payoff'!E6+'Debt Payoff'!E10+'Debt Payoff'!E9+'Debt Payoff'!E5+'Debt Payoff'!E8+'Debt Payoff'!E4+'Debt Payoff'!E11+'Debt Payoff'!C2,'Debt Payoff'!E6))))</f>
        <v>0</v>
      </c>
      <c r="I279" s="18">
        <f>IF(I278=0,0,MAX(0,I278*(1+'Debt Payoff'!D7/12)-MIN(I278*(1+'Debt Payoff'!D7/12),IF(COUNTIF(B278:H278,"&gt;0")=0,'Debt Payoff'!E7+'Debt Payoff'!E10+'Debt Payoff'!E9+'Debt Payoff'!E5+'Debt Payoff'!E8+'Debt Payoff'!E4+'Debt Payoff'!E11+'Debt Payoff'!E6+'Debt Payoff'!C2,'Debt Payoff'!E7))))</f>
        <v>0</v>
      </c>
      <c r="J279" s="18">
        <f>IF(B278=0,0,B278*'Debt Payoff'!D10/12)</f>
        <v>0</v>
      </c>
      <c r="K279" s="18">
        <f>IF(C278=0,0,C278*'Debt Payoff'!D9/12)</f>
        <v>0</v>
      </c>
      <c r="L279" s="18">
        <f>IF(D278=0,0,D278*'Debt Payoff'!D5/12)</f>
        <v>0</v>
      </c>
      <c r="M279" s="18">
        <f>IF(E278=0,0,E278*'Debt Payoff'!D8/12)</f>
        <v>0</v>
      </c>
      <c r="N279" s="18">
        <f>IF(F278=0,0,F278*'Debt Payoff'!D4/12)</f>
        <v>0</v>
      </c>
      <c r="O279" s="18">
        <f>IF(G278=0,0,G278*'Debt Payoff'!D11/12)</f>
        <v>0</v>
      </c>
      <c r="P279" s="18">
        <f>IF(H278=0,0,H278*'Debt Payoff'!D6/12)</f>
        <v>0</v>
      </c>
      <c r="Q279" s="18">
        <f>IF(I278=0,0,I278*'Debt Payoff'!D7/12)</f>
        <v>0</v>
      </c>
    </row>
    <row r="280" spans="1:17" x14ac:dyDescent="0.25">
      <c r="A280">
        <v>278</v>
      </c>
      <c r="B280" s="18">
        <f>IF(B279=0,0,MAX(0,B279*(1+'Debt Payoff'!D10/12)-MIN(B279*(1+'Debt Payoff'!D10/12),'Debt Payoff'!E10+'Debt Payoff'!C2)))</f>
        <v>0</v>
      </c>
      <c r="C280" s="18">
        <f>IF(C279=0,0,MAX(0,C279*(1+'Debt Payoff'!D9/12)-MIN(C279*(1+'Debt Payoff'!D9/12),IF(COUNTIF(B279:B279,"&gt;0")=0,'Debt Payoff'!E9+'Debt Payoff'!E10+'Debt Payoff'!C2,'Debt Payoff'!E9))))</f>
        <v>0</v>
      </c>
      <c r="D280" s="18">
        <f>IF(D279=0,0,MAX(0,D279*(1+'Debt Payoff'!D5/12)-MIN(D279*(1+'Debt Payoff'!D5/12),IF(COUNTIF(B279:C279,"&gt;0")=0,'Debt Payoff'!E5+'Debt Payoff'!E10+'Debt Payoff'!E9+'Debt Payoff'!C2,'Debt Payoff'!E5))))</f>
        <v>0</v>
      </c>
      <c r="E280" s="18">
        <f>IF(E279=0,0,MAX(0,E279*(1+'Debt Payoff'!D8/12)-MIN(E279*(1+'Debt Payoff'!D8/12),IF(COUNTIF(B279:D279,"&gt;0")=0,'Debt Payoff'!E8+'Debt Payoff'!E10+'Debt Payoff'!E9+'Debt Payoff'!E5+'Debt Payoff'!C2,'Debt Payoff'!E8))))</f>
        <v>0</v>
      </c>
      <c r="F280" s="18">
        <f>IF(F279=0,0,MAX(0,F279*(1+'Debt Payoff'!D4/12)-MIN(F279*(1+'Debt Payoff'!D4/12),IF(COUNTIF(B279:E279,"&gt;0")=0,'Debt Payoff'!E4+'Debt Payoff'!E10+'Debt Payoff'!E9+'Debt Payoff'!E5+'Debt Payoff'!E8+'Debt Payoff'!C2,'Debt Payoff'!E4))))</f>
        <v>0</v>
      </c>
      <c r="G280" s="18">
        <f>IF(G279=0,0,MAX(0,G279*(1+'Debt Payoff'!D11/12)-MIN(G279*(1+'Debt Payoff'!D11/12),IF(COUNTIF(B279:F279,"&gt;0")=0,'Debt Payoff'!E11+'Debt Payoff'!E10+'Debt Payoff'!E9+'Debt Payoff'!E5+'Debt Payoff'!E8+'Debt Payoff'!E4+'Debt Payoff'!C2,'Debt Payoff'!E11))))</f>
        <v>0</v>
      </c>
      <c r="H280" s="18">
        <f>IF(H279=0,0,MAX(0,H279*(1+'Debt Payoff'!D6/12)-MIN(H279*(1+'Debt Payoff'!D6/12),IF(COUNTIF(B279:G279,"&gt;0")=0,'Debt Payoff'!E6+'Debt Payoff'!E10+'Debt Payoff'!E9+'Debt Payoff'!E5+'Debt Payoff'!E8+'Debt Payoff'!E4+'Debt Payoff'!E11+'Debt Payoff'!C2,'Debt Payoff'!E6))))</f>
        <v>0</v>
      </c>
      <c r="I280" s="18">
        <f>IF(I279=0,0,MAX(0,I279*(1+'Debt Payoff'!D7/12)-MIN(I279*(1+'Debt Payoff'!D7/12),IF(COUNTIF(B279:H279,"&gt;0")=0,'Debt Payoff'!E7+'Debt Payoff'!E10+'Debt Payoff'!E9+'Debt Payoff'!E5+'Debt Payoff'!E8+'Debt Payoff'!E4+'Debt Payoff'!E11+'Debt Payoff'!E6+'Debt Payoff'!C2,'Debt Payoff'!E7))))</f>
        <v>0</v>
      </c>
      <c r="J280" s="18">
        <f>IF(B279=0,0,B279*'Debt Payoff'!D10/12)</f>
        <v>0</v>
      </c>
      <c r="K280" s="18">
        <f>IF(C279=0,0,C279*'Debt Payoff'!D9/12)</f>
        <v>0</v>
      </c>
      <c r="L280" s="18">
        <f>IF(D279=0,0,D279*'Debt Payoff'!D5/12)</f>
        <v>0</v>
      </c>
      <c r="M280" s="18">
        <f>IF(E279=0,0,E279*'Debt Payoff'!D8/12)</f>
        <v>0</v>
      </c>
      <c r="N280" s="18">
        <f>IF(F279=0,0,F279*'Debt Payoff'!D4/12)</f>
        <v>0</v>
      </c>
      <c r="O280" s="18">
        <f>IF(G279=0,0,G279*'Debt Payoff'!D11/12)</f>
        <v>0</v>
      </c>
      <c r="P280" s="18">
        <f>IF(H279=0,0,H279*'Debt Payoff'!D6/12)</f>
        <v>0</v>
      </c>
      <c r="Q280" s="18">
        <f>IF(I279=0,0,I279*'Debt Payoff'!D7/12)</f>
        <v>0</v>
      </c>
    </row>
    <row r="281" spans="1:17" x14ac:dyDescent="0.25">
      <c r="A281">
        <v>279</v>
      </c>
      <c r="B281" s="18">
        <f>IF(B280=0,0,MAX(0,B280*(1+'Debt Payoff'!D10/12)-MIN(B280*(1+'Debt Payoff'!D10/12),'Debt Payoff'!E10+'Debt Payoff'!C2)))</f>
        <v>0</v>
      </c>
      <c r="C281" s="18">
        <f>IF(C280=0,0,MAX(0,C280*(1+'Debt Payoff'!D9/12)-MIN(C280*(1+'Debt Payoff'!D9/12),IF(COUNTIF(B280:B280,"&gt;0")=0,'Debt Payoff'!E9+'Debt Payoff'!E10+'Debt Payoff'!C2,'Debt Payoff'!E9))))</f>
        <v>0</v>
      </c>
      <c r="D281" s="18">
        <f>IF(D280=0,0,MAX(0,D280*(1+'Debt Payoff'!D5/12)-MIN(D280*(1+'Debt Payoff'!D5/12),IF(COUNTIF(B280:C280,"&gt;0")=0,'Debt Payoff'!E5+'Debt Payoff'!E10+'Debt Payoff'!E9+'Debt Payoff'!C2,'Debt Payoff'!E5))))</f>
        <v>0</v>
      </c>
      <c r="E281" s="18">
        <f>IF(E280=0,0,MAX(0,E280*(1+'Debt Payoff'!D8/12)-MIN(E280*(1+'Debt Payoff'!D8/12),IF(COUNTIF(B280:D280,"&gt;0")=0,'Debt Payoff'!E8+'Debt Payoff'!E10+'Debt Payoff'!E9+'Debt Payoff'!E5+'Debt Payoff'!C2,'Debt Payoff'!E8))))</f>
        <v>0</v>
      </c>
      <c r="F281" s="18">
        <f>IF(F280=0,0,MAX(0,F280*(1+'Debt Payoff'!D4/12)-MIN(F280*(1+'Debt Payoff'!D4/12),IF(COUNTIF(B280:E280,"&gt;0")=0,'Debt Payoff'!E4+'Debt Payoff'!E10+'Debt Payoff'!E9+'Debt Payoff'!E5+'Debt Payoff'!E8+'Debt Payoff'!C2,'Debt Payoff'!E4))))</f>
        <v>0</v>
      </c>
      <c r="G281" s="18">
        <f>IF(G280=0,0,MAX(0,G280*(1+'Debt Payoff'!D11/12)-MIN(G280*(1+'Debt Payoff'!D11/12),IF(COUNTIF(B280:F280,"&gt;0")=0,'Debt Payoff'!E11+'Debt Payoff'!E10+'Debt Payoff'!E9+'Debt Payoff'!E5+'Debt Payoff'!E8+'Debt Payoff'!E4+'Debt Payoff'!C2,'Debt Payoff'!E11))))</f>
        <v>0</v>
      </c>
      <c r="H281" s="18">
        <f>IF(H280=0,0,MAX(0,H280*(1+'Debt Payoff'!D6/12)-MIN(H280*(1+'Debt Payoff'!D6/12),IF(COUNTIF(B280:G280,"&gt;0")=0,'Debt Payoff'!E6+'Debt Payoff'!E10+'Debt Payoff'!E9+'Debt Payoff'!E5+'Debt Payoff'!E8+'Debt Payoff'!E4+'Debt Payoff'!E11+'Debt Payoff'!C2,'Debt Payoff'!E6))))</f>
        <v>0</v>
      </c>
      <c r="I281" s="18">
        <f>IF(I280=0,0,MAX(0,I280*(1+'Debt Payoff'!D7/12)-MIN(I280*(1+'Debt Payoff'!D7/12),IF(COUNTIF(B280:H280,"&gt;0")=0,'Debt Payoff'!E7+'Debt Payoff'!E10+'Debt Payoff'!E9+'Debt Payoff'!E5+'Debt Payoff'!E8+'Debt Payoff'!E4+'Debt Payoff'!E11+'Debt Payoff'!E6+'Debt Payoff'!C2,'Debt Payoff'!E7))))</f>
        <v>0</v>
      </c>
      <c r="J281" s="18">
        <f>IF(B280=0,0,B280*'Debt Payoff'!D10/12)</f>
        <v>0</v>
      </c>
      <c r="K281" s="18">
        <f>IF(C280=0,0,C280*'Debt Payoff'!D9/12)</f>
        <v>0</v>
      </c>
      <c r="L281" s="18">
        <f>IF(D280=0,0,D280*'Debt Payoff'!D5/12)</f>
        <v>0</v>
      </c>
      <c r="M281" s="18">
        <f>IF(E280=0,0,E280*'Debt Payoff'!D8/12)</f>
        <v>0</v>
      </c>
      <c r="N281" s="18">
        <f>IF(F280=0,0,F280*'Debt Payoff'!D4/12)</f>
        <v>0</v>
      </c>
      <c r="O281" s="18">
        <f>IF(G280=0,0,G280*'Debt Payoff'!D11/12)</f>
        <v>0</v>
      </c>
      <c r="P281" s="18">
        <f>IF(H280=0,0,H280*'Debt Payoff'!D6/12)</f>
        <v>0</v>
      </c>
      <c r="Q281" s="18">
        <f>IF(I280=0,0,I280*'Debt Payoff'!D7/12)</f>
        <v>0</v>
      </c>
    </row>
    <row r="282" spans="1:17" x14ac:dyDescent="0.25">
      <c r="A282">
        <v>280</v>
      </c>
      <c r="B282" s="18">
        <f>IF(B281=0,0,MAX(0,B281*(1+'Debt Payoff'!D10/12)-MIN(B281*(1+'Debt Payoff'!D10/12),'Debt Payoff'!E10+'Debt Payoff'!C2)))</f>
        <v>0</v>
      </c>
      <c r="C282" s="18">
        <f>IF(C281=0,0,MAX(0,C281*(1+'Debt Payoff'!D9/12)-MIN(C281*(1+'Debt Payoff'!D9/12),IF(COUNTIF(B281:B281,"&gt;0")=0,'Debt Payoff'!E9+'Debt Payoff'!E10+'Debt Payoff'!C2,'Debt Payoff'!E9))))</f>
        <v>0</v>
      </c>
      <c r="D282" s="18">
        <f>IF(D281=0,0,MAX(0,D281*(1+'Debt Payoff'!D5/12)-MIN(D281*(1+'Debt Payoff'!D5/12),IF(COUNTIF(B281:C281,"&gt;0")=0,'Debt Payoff'!E5+'Debt Payoff'!E10+'Debt Payoff'!E9+'Debt Payoff'!C2,'Debt Payoff'!E5))))</f>
        <v>0</v>
      </c>
      <c r="E282" s="18">
        <f>IF(E281=0,0,MAX(0,E281*(1+'Debt Payoff'!D8/12)-MIN(E281*(1+'Debt Payoff'!D8/12),IF(COUNTIF(B281:D281,"&gt;0")=0,'Debt Payoff'!E8+'Debt Payoff'!E10+'Debt Payoff'!E9+'Debt Payoff'!E5+'Debt Payoff'!C2,'Debt Payoff'!E8))))</f>
        <v>0</v>
      </c>
      <c r="F282" s="18">
        <f>IF(F281=0,0,MAX(0,F281*(1+'Debt Payoff'!D4/12)-MIN(F281*(1+'Debt Payoff'!D4/12),IF(COUNTIF(B281:E281,"&gt;0")=0,'Debt Payoff'!E4+'Debt Payoff'!E10+'Debt Payoff'!E9+'Debt Payoff'!E5+'Debt Payoff'!E8+'Debt Payoff'!C2,'Debt Payoff'!E4))))</f>
        <v>0</v>
      </c>
      <c r="G282" s="18">
        <f>IF(G281=0,0,MAX(0,G281*(1+'Debt Payoff'!D11/12)-MIN(G281*(1+'Debt Payoff'!D11/12),IF(COUNTIF(B281:F281,"&gt;0")=0,'Debt Payoff'!E11+'Debt Payoff'!E10+'Debt Payoff'!E9+'Debt Payoff'!E5+'Debt Payoff'!E8+'Debt Payoff'!E4+'Debt Payoff'!C2,'Debt Payoff'!E11))))</f>
        <v>0</v>
      </c>
      <c r="H282" s="18">
        <f>IF(H281=0,0,MAX(0,H281*(1+'Debt Payoff'!D6/12)-MIN(H281*(1+'Debt Payoff'!D6/12),IF(COUNTIF(B281:G281,"&gt;0")=0,'Debt Payoff'!E6+'Debt Payoff'!E10+'Debt Payoff'!E9+'Debt Payoff'!E5+'Debt Payoff'!E8+'Debt Payoff'!E4+'Debt Payoff'!E11+'Debt Payoff'!C2,'Debt Payoff'!E6))))</f>
        <v>0</v>
      </c>
      <c r="I282" s="18">
        <f>IF(I281=0,0,MAX(0,I281*(1+'Debt Payoff'!D7/12)-MIN(I281*(1+'Debt Payoff'!D7/12),IF(COUNTIF(B281:H281,"&gt;0")=0,'Debt Payoff'!E7+'Debt Payoff'!E10+'Debt Payoff'!E9+'Debt Payoff'!E5+'Debt Payoff'!E8+'Debt Payoff'!E4+'Debt Payoff'!E11+'Debt Payoff'!E6+'Debt Payoff'!C2,'Debt Payoff'!E7))))</f>
        <v>0</v>
      </c>
      <c r="J282" s="18">
        <f>IF(B281=0,0,B281*'Debt Payoff'!D10/12)</f>
        <v>0</v>
      </c>
      <c r="K282" s="18">
        <f>IF(C281=0,0,C281*'Debt Payoff'!D9/12)</f>
        <v>0</v>
      </c>
      <c r="L282" s="18">
        <f>IF(D281=0,0,D281*'Debt Payoff'!D5/12)</f>
        <v>0</v>
      </c>
      <c r="M282" s="18">
        <f>IF(E281=0,0,E281*'Debt Payoff'!D8/12)</f>
        <v>0</v>
      </c>
      <c r="N282" s="18">
        <f>IF(F281=0,0,F281*'Debt Payoff'!D4/12)</f>
        <v>0</v>
      </c>
      <c r="O282" s="18">
        <f>IF(G281=0,0,G281*'Debt Payoff'!D11/12)</f>
        <v>0</v>
      </c>
      <c r="P282" s="18">
        <f>IF(H281=0,0,H281*'Debt Payoff'!D6/12)</f>
        <v>0</v>
      </c>
      <c r="Q282" s="18">
        <f>IF(I281=0,0,I281*'Debt Payoff'!D7/12)</f>
        <v>0</v>
      </c>
    </row>
    <row r="283" spans="1:17" x14ac:dyDescent="0.25">
      <c r="A283">
        <v>281</v>
      </c>
      <c r="B283" s="18">
        <f>IF(B282=0,0,MAX(0,B282*(1+'Debt Payoff'!D10/12)-MIN(B282*(1+'Debt Payoff'!D10/12),'Debt Payoff'!E10+'Debt Payoff'!C2)))</f>
        <v>0</v>
      </c>
      <c r="C283" s="18">
        <f>IF(C282=0,0,MAX(0,C282*(1+'Debt Payoff'!D9/12)-MIN(C282*(1+'Debt Payoff'!D9/12),IF(COUNTIF(B282:B282,"&gt;0")=0,'Debt Payoff'!E9+'Debt Payoff'!E10+'Debt Payoff'!C2,'Debt Payoff'!E9))))</f>
        <v>0</v>
      </c>
      <c r="D283" s="18">
        <f>IF(D282=0,0,MAX(0,D282*(1+'Debt Payoff'!D5/12)-MIN(D282*(1+'Debt Payoff'!D5/12),IF(COUNTIF(B282:C282,"&gt;0")=0,'Debt Payoff'!E5+'Debt Payoff'!E10+'Debt Payoff'!E9+'Debt Payoff'!C2,'Debt Payoff'!E5))))</f>
        <v>0</v>
      </c>
      <c r="E283" s="18">
        <f>IF(E282=0,0,MAX(0,E282*(1+'Debt Payoff'!D8/12)-MIN(E282*(1+'Debt Payoff'!D8/12),IF(COUNTIF(B282:D282,"&gt;0")=0,'Debt Payoff'!E8+'Debt Payoff'!E10+'Debt Payoff'!E9+'Debt Payoff'!E5+'Debt Payoff'!C2,'Debt Payoff'!E8))))</f>
        <v>0</v>
      </c>
      <c r="F283" s="18">
        <f>IF(F282=0,0,MAX(0,F282*(1+'Debt Payoff'!D4/12)-MIN(F282*(1+'Debt Payoff'!D4/12),IF(COUNTIF(B282:E282,"&gt;0")=0,'Debt Payoff'!E4+'Debt Payoff'!E10+'Debt Payoff'!E9+'Debt Payoff'!E5+'Debt Payoff'!E8+'Debt Payoff'!C2,'Debt Payoff'!E4))))</f>
        <v>0</v>
      </c>
      <c r="G283" s="18">
        <f>IF(G282=0,0,MAX(0,G282*(1+'Debt Payoff'!D11/12)-MIN(G282*(1+'Debt Payoff'!D11/12),IF(COUNTIF(B282:F282,"&gt;0")=0,'Debt Payoff'!E11+'Debt Payoff'!E10+'Debt Payoff'!E9+'Debt Payoff'!E5+'Debt Payoff'!E8+'Debt Payoff'!E4+'Debt Payoff'!C2,'Debt Payoff'!E11))))</f>
        <v>0</v>
      </c>
      <c r="H283" s="18">
        <f>IF(H282=0,0,MAX(0,H282*(1+'Debt Payoff'!D6/12)-MIN(H282*(1+'Debt Payoff'!D6/12),IF(COUNTIF(B282:G282,"&gt;0")=0,'Debt Payoff'!E6+'Debt Payoff'!E10+'Debt Payoff'!E9+'Debt Payoff'!E5+'Debt Payoff'!E8+'Debt Payoff'!E4+'Debt Payoff'!E11+'Debt Payoff'!C2,'Debt Payoff'!E6))))</f>
        <v>0</v>
      </c>
      <c r="I283" s="18">
        <f>IF(I282=0,0,MAX(0,I282*(1+'Debt Payoff'!D7/12)-MIN(I282*(1+'Debt Payoff'!D7/12),IF(COUNTIF(B282:H282,"&gt;0")=0,'Debt Payoff'!E7+'Debt Payoff'!E10+'Debt Payoff'!E9+'Debt Payoff'!E5+'Debt Payoff'!E8+'Debt Payoff'!E4+'Debt Payoff'!E11+'Debt Payoff'!E6+'Debt Payoff'!C2,'Debt Payoff'!E7))))</f>
        <v>0</v>
      </c>
      <c r="J283" s="18">
        <f>IF(B282=0,0,B282*'Debt Payoff'!D10/12)</f>
        <v>0</v>
      </c>
      <c r="K283" s="18">
        <f>IF(C282=0,0,C282*'Debt Payoff'!D9/12)</f>
        <v>0</v>
      </c>
      <c r="L283" s="18">
        <f>IF(D282=0,0,D282*'Debt Payoff'!D5/12)</f>
        <v>0</v>
      </c>
      <c r="M283" s="18">
        <f>IF(E282=0,0,E282*'Debt Payoff'!D8/12)</f>
        <v>0</v>
      </c>
      <c r="N283" s="18">
        <f>IF(F282=0,0,F282*'Debt Payoff'!D4/12)</f>
        <v>0</v>
      </c>
      <c r="O283" s="18">
        <f>IF(G282=0,0,G282*'Debt Payoff'!D11/12)</f>
        <v>0</v>
      </c>
      <c r="P283" s="18">
        <f>IF(H282=0,0,H282*'Debt Payoff'!D6/12)</f>
        <v>0</v>
      </c>
      <c r="Q283" s="18">
        <f>IF(I282=0,0,I282*'Debt Payoff'!D7/12)</f>
        <v>0</v>
      </c>
    </row>
    <row r="284" spans="1:17" x14ac:dyDescent="0.25">
      <c r="A284">
        <v>282</v>
      </c>
      <c r="B284" s="18">
        <f>IF(B283=0,0,MAX(0,B283*(1+'Debt Payoff'!D10/12)-MIN(B283*(1+'Debt Payoff'!D10/12),'Debt Payoff'!E10+'Debt Payoff'!C2)))</f>
        <v>0</v>
      </c>
      <c r="C284" s="18">
        <f>IF(C283=0,0,MAX(0,C283*(1+'Debt Payoff'!D9/12)-MIN(C283*(1+'Debt Payoff'!D9/12),IF(COUNTIF(B283:B283,"&gt;0")=0,'Debt Payoff'!E9+'Debt Payoff'!E10+'Debt Payoff'!C2,'Debt Payoff'!E9))))</f>
        <v>0</v>
      </c>
      <c r="D284" s="18">
        <f>IF(D283=0,0,MAX(0,D283*(1+'Debt Payoff'!D5/12)-MIN(D283*(1+'Debt Payoff'!D5/12),IF(COUNTIF(B283:C283,"&gt;0")=0,'Debt Payoff'!E5+'Debt Payoff'!E10+'Debt Payoff'!E9+'Debt Payoff'!C2,'Debt Payoff'!E5))))</f>
        <v>0</v>
      </c>
      <c r="E284" s="18">
        <f>IF(E283=0,0,MAX(0,E283*(1+'Debt Payoff'!D8/12)-MIN(E283*(1+'Debt Payoff'!D8/12),IF(COUNTIF(B283:D283,"&gt;0")=0,'Debt Payoff'!E8+'Debt Payoff'!E10+'Debt Payoff'!E9+'Debt Payoff'!E5+'Debt Payoff'!C2,'Debt Payoff'!E8))))</f>
        <v>0</v>
      </c>
      <c r="F284" s="18">
        <f>IF(F283=0,0,MAX(0,F283*(1+'Debt Payoff'!D4/12)-MIN(F283*(1+'Debt Payoff'!D4/12),IF(COUNTIF(B283:E283,"&gt;0")=0,'Debt Payoff'!E4+'Debt Payoff'!E10+'Debt Payoff'!E9+'Debt Payoff'!E5+'Debt Payoff'!E8+'Debt Payoff'!C2,'Debt Payoff'!E4))))</f>
        <v>0</v>
      </c>
      <c r="G284" s="18">
        <f>IF(G283=0,0,MAX(0,G283*(1+'Debt Payoff'!D11/12)-MIN(G283*(1+'Debt Payoff'!D11/12),IF(COUNTIF(B283:F283,"&gt;0")=0,'Debt Payoff'!E11+'Debt Payoff'!E10+'Debt Payoff'!E9+'Debt Payoff'!E5+'Debt Payoff'!E8+'Debt Payoff'!E4+'Debt Payoff'!C2,'Debt Payoff'!E11))))</f>
        <v>0</v>
      </c>
      <c r="H284" s="18">
        <f>IF(H283=0,0,MAX(0,H283*(1+'Debt Payoff'!D6/12)-MIN(H283*(1+'Debt Payoff'!D6/12),IF(COUNTIF(B283:G283,"&gt;0")=0,'Debt Payoff'!E6+'Debt Payoff'!E10+'Debt Payoff'!E9+'Debt Payoff'!E5+'Debt Payoff'!E8+'Debt Payoff'!E4+'Debt Payoff'!E11+'Debt Payoff'!C2,'Debt Payoff'!E6))))</f>
        <v>0</v>
      </c>
      <c r="I284" s="18">
        <f>IF(I283=0,0,MAX(0,I283*(1+'Debt Payoff'!D7/12)-MIN(I283*(1+'Debt Payoff'!D7/12),IF(COUNTIF(B283:H283,"&gt;0")=0,'Debt Payoff'!E7+'Debt Payoff'!E10+'Debt Payoff'!E9+'Debt Payoff'!E5+'Debt Payoff'!E8+'Debt Payoff'!E4+'Debt Payoff'!E11+'Debt Payoff'!E6+'Debt Payoff'!C2,'Debt Payoff'!E7))))</f>
        <v>0</v>
      </c>
      <c r="J284" s="18">
        <f>IF(B283=0,0,B283*'Debt Payoff'!D10/12)</f>
        <v>0</v>
      </c>
      <c r="K284" s="18">
        <f>IF(C283=0,0,C283*'Debt Payoff'!D9/12)</f>
        <v>0</v>
      </c>
      <c r="L284" s="18">
        <f>IF(D283=0,0,D283*'Debt Payoff'!D5/12)</f>
        <v>0</v>
      </c>
      <c r="M284" s="18">
        <f>IF(E283=0,0,E283*'Debt Payoff'!D8/12)</f>
        <v>0</v>
      </c>
      <c r="N284" s="18">
        <f>IF(F283=0,0,F283*'Debt Payoff'!D4/12)</f>
        <v>0</v>
      </c>
      <c r="O284" s="18">
        <f>IF(G283=0,0,G283*'Debt Payoff'!D11/12)</f>
        <v>0</v>
      </c>
      <c r="P284" s="18">
        <f>IF(H283=0,0,H283*'Debt Payoff'!D6/12)</f>
        <v>0</v>
      </c>
      <c r="Q284" s="18">
        <f>IF(I283=0,0,I283*'Debt Payoff'!D7/12)</f>
        <v>0</v>
      </c>
    </row>
    <row r="285" spans="1:17" x14ac:dyDescent="0.25">
      <c r="A285">
        <v>283</v>
      </c>
      <c r="B285" s="18">
        <f>IF(B284=0,0,MAX(0,B284*(1+'Debt Payoff'!D10/12)-MIN(B284*(1+'Debt Payoff'!D10/12),'Debt Payoff'!E10+'Debt Payoff'!C2)))</f>
        <v>0</v>
      </c>
      <c r="C285" s="18">
        <f>IF(C284=0,0,MAX(0,C284*(1+'Debt Payoff'!D9/12)-MIN(C284*(1+'Debt Payoff'!D9/12),IF(COUNTIF(B284:B284,"&gt;0")=0,'Debt Payoff'!E9+'Debt Payoff'!E10+'Debt Payoff'!C2,'Debt Payoff'!E9))))</f>
        <v>0</v>
      </c>
      <c r="D285" s="18">
        <f>IF(D284=0,0,MAX(0,D284*(1+'Debt Payoff'!D5/12)-MIN(D284*(1+'Debt Payoff'!D5/12),IF(COUNTIF(B284:C284,"&gt;0")=0,'Debt Payoff'!E5+'Debt Payoff'!E10+'Debt Payoff'!E9+'Debt Payoff'!C2,'Debt Payoff'!E5))))</f>
        <v>0</v>
      </c>
      <c r="E285" s="18">
        <f>IF(E284=0,0,MAX(0,E284*(1+'Debt Payoff'!D8/12)-MIN(E284*(1+'Debt Payoff'!D8/12),IF(COUNTIF(B284:D284,"&gt;0")=0,'Debt Payoff'!E8+'Debt Payoff'!E10+'Debt Payoff'!E9+'Debt Payoff'!E5+'Debt Payoff'!C2,'Debt Payoff'!E8))))</f>
        <v>0</v>
      </c>
      <c r="F285" s="18">
        <f>IF(F284=0,0,MAX(0,F284*(1+'Debt Payoff'!D4/12)-MIN(F284*(1+'Debt Payoff'!D4/12),IF(COUNTIF(B284:E284,"&gt;0")=0,'Debt Payoff'!E4+'Debt Payoff'!E10+'Debt Payoff'!E9+'Debt Payoff'!E5+'Debt Payoff'!E8+'Debt Payoff'!C2,'Debt Payoff'!E4))))</f>
        <v>0</v>
      </c>
      <c r="G285" s="18">
        <f>IF(G284=0,0,MAX(0,G284*(1+'Debt Payoff'!D11/12)-MIN(G284*(1+'Debt Payoff'!D11/12),IF(COUNTIF(B284:F284,"&gt;0")=0,'Debt Payoff'!E11+'Debt Payoff'!E10+'Debt Payoff'!E9+'Debt Payoff'!E5+'Debt Payoff'!E8+'Debt Payoff'!E4+'Debt Payoff'!C2,'Debt Payoff'!E11))))</f>
        <v>0</v>
      </c>
      <c r="H285" s="18">
        <f>IF(H284=0,0,MAX(0,H284*(1+'Debt Payoff'!D6/12)-MIN(H284*(1+'Debt Payoff'!D6/12),IF(COUNTIF(B284:G284,"&gt;0")=0,'Debt Payoff'!E6+'Debt Payoff'!E10+'Debt Payoff'!E9+'Debt Payoff'!E5+'Debt Payoff'!E8+'Debt Payoff'!E4+'Debt Payoff'!E11+'Debt Payoff'!C2,'Debt Payoff'!E6))))</f>
        <v>0</v>
      </c>
      <c r="I285" s="18">
        <f>IF(I284=0,0,MAX(0,I284*(1+'Debt Payoff'!D7/12)-MIN(I284*(1+'Debt Payoff'!D7/12),IF(COUNTIF(B284:H284,"&gt;0")=0,'Debt Payoff'!E7+'Debt Payoff'!E10+'Debt Payoff'!E9+'Debt Payoff'!E5+'Debt Payoff'!E8+'Debt Payoff'!E4+'Debt Payoff'!E11+'Debt Payoff'!E6+'Debt Payoff'!C2,'Debt Payoff'!E7))))</f>
        <v>0</v>
      </c>
      <c r="J285" s="18">
        <f>IF(B284=0,0,B284*'Debt Payoff'!D10/12)</f>
        <v>0</v>
      </c>
      <c r="K285" s="18">
        <f>IF(C284=0,0,C284*'Debt Payoff'!D9/12)</f>
        <v>0</v>
      </c>
      <c r="L285" s="18">
        <f>IF(D284=0,0,D284*'Debt Payoff'!D5/12)</f>
        <v>0</v>
      </c>
      <c r="M285" s="18">
        <f>IF(E284=0,0,E284*'Debt Payoff'!D8/12)</f>
        <v>0</v>
      </c>
      <c r="N285" s="18">
        <f>IF(F284=0,0,F284*'Debt Payoff'!D4/12)</f>
        <v>0</v>
      </c>
      <c r="O285" s="18">
        <f>IF(G284=0,0,G284*'Debt Payoff'!D11/12)</f>
        <v>0</v>
      </c>
      <c r="P285" s="18">
        <f>IF(H284=0,0,H284*'Debt Payoff'!D6/12)</f>
        <v>0</v>
      </c>
      <c r="Q285" s="18">
        <f>IF(I284=0,0,I284*'Debt Payoff'!D7/12)</f>
        <v>0</v>
      </c>
    </row>
    <row r="286" spans="1:17" x14ac:dyDescent="0.25">
      <c r="A286">
        <v>284</v>
      </c>
      <c r="B286" s="18">
        <f>IF(B285=0,0,MAX(0,B285*(1+'Debt Payoff'!D10/12)-MIN(B285*(1+'Debt Payoff'!D10/12),'Debt Payoff'!E10+'Debt Payoff'!C2)))</f>
        <v>0</v>
      </c>
      <c r="C286" s="18">
        <f>IF(C285=0,0,MAX(0,C285*(1+'Debt Payoff'!D9/12)-MIN(C285*(1+'Debt Payoff'!D9/12),IF(COUNTIF(B285:B285,"&gt;0")=0,'Debt Payoff'!E9+'Debt Payoff'!E10+'Debt Payoff'!C2,'Debt Payoff'!E9))))</f>
        <v>0</v>
      </c>
      <c r="D286" s="18">
        <f>IF(D285=0,0,MAX(0,D285*(1+'Debt Payoff'!D5/12)-MIN(D285*(1+'Debt Payoff'!D5/12),IF(COUNTIF(B285:C285,"&gt;0")=0,'Debt Payoff'!E5+'Debt Payoff'!E10+'Debt Payoff'!E9+'Debt Payoff'!C2,'Debt Payoff'!E5))))</f>
        <v>0</v>
      </c>
      <c r="E286" s="18">
        <f>IF(E285=0,0,MAX(0,E285*(1+'Debt Payoff'!D8/12)-MIN(E285*(1+'Debt Payoff'!D8/12),IF(COUNTIF(B285:D285,"&gt;0")=0,'Debt Payoff'!E8+'Debt Payoff'!E10+'Debt Payoff'!E9+'Debt Payoff'!E5+'Debt Payoff'!C2,'Debt Payoff'!E8))))</f>
        <v>0</v>
      </c>
      <c r="F286" s="18">
        <f>IF(F285=0,0,MAX(0,F285*(1+'Debt Payoff'!D4/12)-MIN(F285*(1+'Debt Payoff'!D4/12),IF(COUNTIF(B285:E285,"&gt;0")=0,'Debt Payoff'!E4+'Debt Payoff'!E10+'Debt Payoff'!E9+'Debt Payoff'!E5+'Debt Payoff'!E8+'Debt Payoff'!C2,'Debt Payoff'!E4))))</f>
        <v>0</v>
      </c>
      <c r="G286" s="18">
        <f>IF(G285=0,0,MAX(0,G285*(1+'Debt Payoff'!D11/12)-MIN(G285*(1+'Debt Payoff'!D11/12),IF(COUNTIF(B285:F285,"&gt;0")=0,'Debt Payoff'!E11+'Debt Payoff'!E10+'Debt Payoff'!E9+'Debt Payoff'!E5+'Debt Payoff'!E8+'Debt Payoff'!E4+'Debt Payoff'!C2,'Debt Payoff'!E11))))</f>
        <v>0</v>
      </c>
      <c r="H286" s="18">
        <f>IF(H285=0,0,MAX(0,H285*(1+'Debt Payoff'!D6/12)-MIN(H285*(1+'Debt Payoff'!D6/12),IF(COUNTIF(B285:G285,"&gt;0")=0,'Debt Payoff'!E6+'Debt Payoff'!E10+'Debt Payoff'!E9+'Debt Payoff'!E5+'Debt Payoff'!E8+'Debt Payoff'!E4+'Debt Payoff'!E11+'Debt Payoff'!C2,'Debt Payoff'!E6))))</f>
        <v>0</v>
      </c>
      <c r="I286" s="18">
        <f>IF(I285=0,0,MAX(0,I285*(1+'Debt Payoff'!D7/12)-MIN(I285*(1+'Debt Payoff'!D7/12),IF(COUNTIF(B285:H285,"&gt;0")=0,'Debt Payoff'!E7+'Debt Payoff'!E10+'Debt Payoff'!E9+'Debt Payoff'!E5+'Debt Payoff'!E8+'Debt Payoff'!E4+'Debt Payoff'!E11+'Debt Payoff'!E6+'Debt Payoff'!C2,'Debt Payoff'!E7))))</f>
        <v>0</v>
      </c>
      <c r="J286" s="18">
        <f>IF(B285=0,0,B285*'Debt Payoff'!D10/12)</f>
        <v>0</v>
      </c>
      <c r="K286" s="18">
        <f>IF(C285=0,0,C285*'Debt Payoff'!D9/12)</f>
        <v>0</v>
      </c>
      <c r="L286" s="18">
        <f>IF(D285=0,0,D285*'Debt Payoff'!D5/12)</f>
        <v>0</v>
      </c>
      <c r="M286" s="18">
        <f>IF(E285=0,0,E285*'Debt Payoff'!D8/12)</f>
        <v>0</v>
      </c>
      <c r="N286" s="18">
        <f>IF(F285=0,0,F285*'Debt Payoff'!D4/12)</f>
        <v>0</v>
      </c>
      <c r="O286" s="18">
        <f>IF(G285=0,0,G285*'Debt Payoff'!D11/12)</f>
        <v>0</v>
      </c>
      <c r="P286" s="18">
        <f>IF(H285=0,0,H285*'Debt Payoff'!D6/12)</f>
        <v>0</v>
      </c>
      <c r="Q286" s="18">
        <f>IF(I285=0,0,I285*'Debt Payoff'!D7/12)</f>
        <v>0</v>
      </c>
    </row>
    <row r="287" spans="1:17" x14ac:dyDescent="0.25">
      <c r="A287">
        <v>285</v>
      </c>
      <c r="B287" s="18">
        <f>IF(B286=0,0,MAX(0,B286*(1+'Debt Payoff'!D10/12)-MIN(B286*(1+'Debt Payoff'!D10/12),'Debt Payoff'!E10+'Debt Payoff'!C2)))</f>
        <v>0</v>
      </c>
      <c r="C287" s="18">
        <f>IF(C286=0,0,MAX(0,C286*(1+'Debt Payoff'!D9/12)-MIN(C286*(1+'Debt Payoff'!D9/12),IF(COUNTIF(B286:B286,"&gt;0")=0,'Debt Payoff'!E9+'Debt Payoff'!E10+'Debt Payoff'!C2,'Debt Payoff'!E9))))</f>
        <v>0</v>
      </c>
      <c r="D287" s="18">
        <f>IF(D286=0,0,MAX(0,D286*(1+'Debt Payoff'!D5/12)-MIN(D286*(1+'Debt Payoff'!D5/12),IF(COUNTIF(B286:C286,"&gt;0")=0,'Debt Payoff'!E5+'Debt Payoff'!E10+'Debt Payoff'!E9+'Debt Payoff'!C2,'Debt Payoff'!E5))))</f>
        <v>0</v>
      </c>
      <c r="E287" s="18">
        <f>IF(E286=0,0,MAX(0,E286*(1+'Debt Payoff'!D8/12)-MIN(E286*(1+'Debt Payoff'!D8/12),IF(COUNTIF(B286:D286,"&gt;0")=0,'Debt Payoff'!E8+'Debt Payoff'!E10+'Debt Payoff'!E9+'Debt Payoff'!E5+'Debt Payoff'!C2,'Debt Payoff'!E8))))</f>
        <v>0</v>
      </c>
      <c r="F287" s="18">
        <f>IF(F286=0,0,MAX(0,F286*(1+'Debt Payoff'!D4/12)-MIN(F286*(1+'Debt Payoff'!D4/12),IF(COUNTIF(B286:E286,"&gt;0")=0,'Debt Payoff'!E4+'Debt Payoff'!E10+'Debt Payoff'!E9+'Debt Payoff'!E5+'Debt Payoff'!E8+'Debt Payoff'!C2,'Debt Payoff'!E4))))</f>
        <v>0</v>
      </c>
      <c r="G287" s="18">
        <f>IF(G286=0,0,MAX(0,G286*(1+'Debt Payoff'!D11/12)-MIN(G286*(1+'Debt Payoff'!D11/12),IF(COUNTIF(B286:F286,"&gt;0")=0,'Debt Payoff'!E11+'Debt Payoff'!E10+'Debt Payoff'!E9+'Debt Payoff'!E5+'Debt Payoff'!E8+'Debt Payoff'!E4+'Debt Payoff'!C2,'Debt Payoff'!E11))))</f>
        <v>0</v>
      </c>
      <c r="H287" s="18">
        <f>IF(H286=0,0,MAX(0,H286*(1+'Debt Payoff'!D6/12)-MIN(H286*(1+'Debt Payoff'!D6/12),IF(COUNTIF(B286:G286,"&gt;0")=0,'Debt Payoff'!E6+'Debt Payoff'!E10+'Debt Payoff'!E9+'Debt Payoff'!E5+'Debt Payoff'!E8+'Debt Payoff'!E4+'Debt Payoff'!E11+'Debt Payoff'!C2,'Debt Payoff'!E6))))</f>
        <v>0</v>
      </c>
      <c r="I287" s="18">
        <f>IF(I286=0,0,MAX(0,I286*(1+'Debt Payoff'!D7/12)-MIN(I286*(1+'Debt Payoff'!D7/12),IF(COUNTIF(B286:H286,"&gt;0")=0,'Debt Payoff'!E7+'Debt Payoff'!E10+'Debt Payoff'!E9+'Debt Payoff'!E5+'Debt Payoff'!E8+'Debt Payoff'!E4+'Debt Payoff'!E11+'Debt Payoff'!E6+'Debt Payoff'!C2,'Debt Payoff'!E7))))</f>
        <v>0</v>
      </c>
      <c r="J287" s="18">
        <f>IF(B286=0,0,B286*'Debt Payoff'!D10/12)</f>
        <v>0</v>
      </c>
      <c r="K287" s="18">
        <f>IF(C286=0,0,C286*'Debt Payoff'!D9/12)</f>
        <v>0</v>
      </c>
      <c r="L287" s="18">
        <f>IF(D286=0,0,D286*'Debt Payoff'!D5/12)</f>
        <v>0</v>
      </c>
      <c r="M287" s="18">
        <f>IF(E286=0,0,E286*'Debt Payoff'!D8/12)</f>
        <v>0</v>
      </c>
      <c r="N287" s="18">
        <f>IF(F286=0,0,F286*'Debt Payoff'!D4/12)</f>
        <v>0</v>
      </c>
      <c r="O287" s="18">
        <f>IF(G286=0,0,G286*'Debt Payoff'!D11/12)</f>
        <v>0</v>
      </c>
      <c r="P287" s="18">
        <f>IF(H286=0,0,H286*'Debt Payoff'!D6/12)</f>
        <v>0</v>
      </c>
      <c r="Q287" s="18">
        <f>IF(I286=0,0,I286*'Debt Payoff'!D7/12)</f>
        <v>0</v>
      </c>
    </row>
    <row r="288" spans="1:17" x14ac:dyDescent="0.25">
      <c r="A288">
        <v>286</v>
      </c>
      <c r="B288" s="18">
        <f>IF(B287=0,0,MAX(0,B287*(1+'Debt Payoff'!D10/12)-MIN(B287*(1+'Debt Payoff'!D10/12),'Debt Payoff'!E10+'Debt Payoff'!C2)))</f>
        <v>0</v>
      </c>
      <c r="C288" s="18">
        <f>IF(C287=0,0,MAX(0,C287*(1+'Debt Payoff'!D9/12)-MIN(C287*(1+'Debt Payoff'!D9/12),IF(COUNTIF(B287:B287,"&gt;0")=0,'Debt Payoff'!E9+'Debt Payoff'!E10+'Debt Payoff'!C2,'Debt Payoff'!E9))))</f>
        <v>0</v>
      </c>
      <c r="D288" s="18">
        <f>IF(D287=0,0,MAX(0,D287*(1+'Debt Payoff'!D5/12)-MIN(D287*(1+'Debt Payoff'!D5/12),IF(COUNTIF(B287:C287,"&gt;0")=0,'Debt Payoff'!E5+'Debt Payoff'!E10+'Debt Payoff'!E9+'Debt Payoff'!C2,'Debt Payoff'!E5))))</f>
        <v>0</v>
      </c>
      <c r="E288" s="18">
        <f>IF(E287=0,0,MAX(0,E287*(1+'Debt Payoff'!D8/12)-MIN(E287*(1+'Debt Payoff'!D8/12),IF(COUNTIF(B287:D287,"&gt;0")=0,'Debt Payoff'!E8+'Debt Payoff'!E10+'Debt Payoff'!E9+'Debt Payoff'!E5+'Debt Payoff'!C2,'Debt Payoff'!E8))))</f>
        <v>0</v>
      </c>
      <c r="F288" s="18">
        <f>IF(F287=0,0,MAX(0,F287*(1+'Debt Payoff'!D4/12)-MIN(F287*(1+'Debt Payoff'!D4/12),IF(COUNTIF(B287:E287,"&gt;0")=0,'Debt Payoff'!E4+'Debt Payoff'!E10+'Debt Payoff'!E9+'Debt Payoff'!E5+'Debt Payoff'!E8+'Debt Payoff'!C2,'Debt Payoff'!E4))))</f>
        <v>0</v>
      </c>
      <c r="G288" s="18">
        <f>IF(G287=0,0,MAX(0,G287*(1+'Debt Payoff'!D11/12)-MIN(G287*(1+'Debt Payoff'!D11/12),IF(COUNTIF(B287:F287,"&gt;0")=0,'Debt Payoff'!E11+'Debt Payoff'!E10+'Debt Payoff'!E9+'Debt Payoff'!E5+'Debt Payoff'!E8+'Debt Payoff'!E4+'Debt Payoff'!C2,'Debt Payoff'!E11))))</f>
        <v>0</v>
      </c>
      <c r="H288" s="18">
        <f>IF(H287=0,0,MAX(0,H287*(1+'Debt Payoff'!D6/12)-MIN(H287*(1+'Debt Payoff'!D6/12),IF(COUNTIF(B287:G287,"&gt;0")=0,'Debt Payoff'!E6+'Debt Payoff'!E10+'Debt Payoff'!E9+'Debt Payoff'!E5+'Debt Payoff'!E8+'Debt Payoff'!E4+'Debt Payoff'!E11+'Debt Payoff'!C2,'Debt Payoff'!E6))))</f>
        <v>0</v>
      </c>
      <c r="I288" s="18">
        <f>IF(I287=0,0,MAX(0,I287*(1+'Debt Payoff'!D7/12)-MIN(I287*(1+'Debt Payoff'!D7/12),IF(COUNTIF(B287:H287,"&gt;0")=0,'Debt Payoff'!E7+'Debt Payoff'!E10+'Debt Payoff'!E9+'Debt Payoff'!E5+'Debt Payoff'!E8+'Debt Payoff'!E4+'Debt Payoff'!E11+'Debt Payoff'!E6+'Debt Payoff'!C2,'Debt Payoff'!E7))))</f>
        <v>0</v>
      </c>
      <c r="J288" s="18">
        <f>IF(B287=0,0,B287*'Debt Payoff'!D10/12)</f>
        <v>0</v>
      </c>
      <c r="K288" s="18">
        <f>IF(C287=0,0,C287*'Debt Payoff'!D9/12)</f>
        <v>0</v>
      </c>
      <c r="L288" s="18">
        <f>IF(D287=0,0,D287*'Debt Payoff'!D5/12)</f>
        <v>0</v>
      </c>
      <c r="M288" s="18">
        <f>IF(E287=0,0,E287*'Debt Payoff'!D8/12)</f>
        <v>0</v>
      </c>
      <c r="N288" s="18">
        <f>IF(F287=0,0,F287*'Debt Payoff'!D4/12)</f>
        <v>0</v>
      </c>
      <c r="O288" s="18">
        <f>IF(G287=0,0,G287*'Debt Payoff'!D11/12)</f>
        <v>0</v>
      </c>
      <c r="P288" s="18">
        <f>IF(H287=0,0,H287*'Debt Payoff'!D6/12)</f>
        <v>0</v>
      </c>
      <c r="Q288" s="18">
        <f>IF(I287=0,0,I287*'Debt Payoff'!D7/12)</f>
        <v>0</v>
      </c>
    </row>
    <row r="289" spans="1:17" x14ac:dyDescent="0.25">
      <c r="A289">
        <v>287</v>
      </c>
      <c r="B289" s="18">
        <f>IF(B288=0,0,MAX(0,B288*(1+'Debt Payoff'!D10/12)-MIN(B288*(1+'Debt Payoff'!D10/12),'Debt Payoff'!E10+'Debt Payoff'!C2)))</f>
        <v>0</v>
      </c>
      <c r="C289" s="18">
        <f>IF(C288=0,0,MAX(0,C288*(1+'Debt Payoff'!D9/12)-MIN(C288*(1+'Debt Payoff'!D9/12),IF(COUNTIF(B288:B288,"&gt;0")=0,'Debt Payoff'!E9+'Debt Payoff'!E10+'Debt Payoff'!C2,'Debt Payoff'!E9))))</f>
        <v>0</v>
      </c>
      <c r="D289" s="18">
        <f>IF(D288=0,0,MAX(0,D288*(1+'Debt Payoff'!D5/12)-MIN(D288*(1+'Debt Payoff'!D5/12),IF(COUNTIF(B288:C288,"&gt;0")=0,'Debt Payoff'!E5+'Debt Payoff'!E10+'Debt Payoff'!E9+'Debt Payoff'!C2,'Debt Payoff'!E5))))</f>
        <v>0</v>
      </c>
      <c r="E289" s="18">
        <f>IF(E288=0,0,MAX(0,E288*(1+'Debt Payoff'!D8/12)-MIN(E288*(1+'Debt Payoff'!D8/12),IF(COUNTIF(B288:D288,"&gt;0")=0,'Debt Payoff'!E8+'Debt Payoff'!E10+'Debt Payoff'!E9+'Debt Payoff'!E5+'Debt Payoff'!C2,'Debt Payoff'!E8))))</f>
        <v>0</v>
      </c>
      <c r="F289" s="18">
        <f>IF(F288=0,0,MAX(0,F288*(1+'Debt Payoff'!D4/12)-MIN(F288*(1+'Debt Payoff'!D4/12),IF(COUNTIF(B288:E288,"&gt;0")=0,'Debt Payoff'!E4+'Debt Payoff'!E10+'Debt Payoff'!E9+'Debt Payoff'!E5+'Debt Payoff'!E8+'Debt Payoff'!C2,'Debt Payoff'!E4))))</f>
        <v>0</v>
      </c>
      <c r="G289" s="18">
        <f>IF(G288=0,0,MAX(0,G288*(1+'Debt Payoff'!D11/12)-MIN(G288*(1+'Debt Payoff'!D11/12),IF(COUNTIF(B288:F288,"&gt;0")=0,'Debt Payoff'!E11+'Debt Payoff'!E10+'Debt Payoff'!E9+'Debt Payoff'!E5+'Debt Payoff'!E8+'Debt Payoff'!E4+'Debt Payoff'!C2,'Debt Payoff'!E11))))</f>
        <v>0</v>
      </c>
      <c r="H289" s="18">
        <f>IF(H288=0,0,MAX(0,H288*(1+'Debt Payoff'!D6/12)-MIN(H288*(1+'Debt Payoff'!D6/12),IF(COUNTIF(B288:G288,"&gt;0")=0,'Debt Payoff'!E6+'Debt Payoff'!E10+'Debt Payoff'!E9+'Debt Payoff'!E5+'Debt Payoff'!E8+'Debt Payoff'!E4+'Debt Payoff'!E11+'Debt Payoff'!C2,'Debt Payoff'!E6))))</f>
        <v>0</v>
      </c>
      <c r="I289" s="18">
        <f>IF(I288=0,0,MAX(0,I288*(1+'Debt Payoff'!D7/12)-MIN(I288*(1+'Debt Payoff'!D7/12),IF(COUNTIF(B288:H288,"&gt;0")=0,'Debt Payoff'!E7+'Debt Payoff'!E10+'Debt Payoff'!E9+'Debt Payoff'!E5+'Debt Payoff'!E8+'Debt Payoff'!E4+'Debt Payoff'!E11+'Debt Payoff'!E6+'Debt Payoff'!C2,'Debt Payoff'!E7))))</f>
        <v>0</v>
      </c>
      <c r="J289" s="18">
        <f>IF(B288=0,0,B288*'Debt Payoff'!D10/12)</f>
        <v>0</v>
      </c>
      <c r="K289" s="18">
        <f>IF(C288=0,0,C288*'Debt Payoff'!D9/12)</f>
        <v>0</v>
      </c>
      <c r="L289" s="18">
        <f>IF(D288=0,0,D288*'Debt Payoff'!D5/12)</f>
        <v>0</v>
      </c>
      <c r="M289" s="18">
        <f>IF(E288=0,0,E288*'Debt Payoff'!D8/12)</f>
        <v>0</v>
      </c>
      <c r="N289" s="18">
        <f>IF(F288=0,0,F288*'Debt Payoff'!D4/12)</f>
        <v>0</v>
      </c>
      <c r="O289" s="18">
        <f>IF(G288=0,0,G288*'Debt Payoff'!D11/12)</f>
        <v>0</v>
      </c>
      <c r="P289" s="18">
        <f>IF(H288=0,0,H288*'Debt Payoff'!D6/12)</f>
        <v>0</v>
      </c>
      <c r="Q289" s="18">
        <f>IF(I288=0,0,I288*'Debt Payoff'!D7/12)</f>
        <v>0</v>
      </c>
    </row>
    <row r="290" spans="1:17" x14ac:dyDescent="0.25">
      <c r="A290">
        <v>288</v>
      </c>
      <c r="B290" s="18">
        <f>IF(B289=0,0,MAX(0,B289*(1+'Debt Payoff'!D10/12)-MIN(B289*(1+'Debt Payoff'!D10/12),'Debt Payoff'!E10+'Debt Payoff'!C2)))</f>
        <v>0</v>
      </c>
      <c r="C290" s="18">
        <f>IF(C289=0,0,MAX(0,C289*(1+'Debt Payoff'!D9/12)-MIN(C289*(1+'Debt Payoff'!D9/12),IF(COUNTIF(B289:B289,"&gt;0")=0,'Debt Payoff'!E9+'Debt Payoff'!E10+'Debt Payoff'!C2,'Debt Payoff'!E9))))</f>
        <v>0</v>
      </c>
      <c r="D290" s="18">
        <f>IF(D289=0,0,MAX(0,D289*(1+'Debt Payoff'!D5/12)-MIN(D289*(1+'Debt Payoff'!D5/12),IF(COUNTIF(B289:C289,"&gt;0")=0,'Debt Payoff'!E5+'Debt Payoff'!E10+'Debt Payoff'!E9+'Debt Payoff'!C2,'Debt Payoff'!E5))))</f>
        <v>0</v>
      </c>
      <c r="E290" s="18">
        <f>IF(E289=0,0,MAX(0,E289*(1+'Debt Payoff'!D8/12)-MIN(E289*(1+'Debt Payoff'!D8/12),IF(COUNTIF(B289:D289,"&gt;0")=0,'Debt Payoff'!E8+'Debt Payoff'!E10+'Debt Payoff'!E9+'Debt Payoff'!E5+'Debt Payoff'!C2,'Debt Payoff'!E8))))</f>
        <v>0</v>
      </c>
      <c r="F290" s="18">
        <f>IF(F289=0,0,MAX(0,F289*(1+'Debt Payoff'!D4/12)-MIN(F289*(1+'Debt Payoff'!D4/12),IF(COUNTIF(B289:E289,"&gt;0")=0,'Debt Payoff'!E4+'Debt Payoff'!E10+'Debt Payoff'!E9+'Debt Payoff'!E5+'Debt Payoff'!E8+'Debt Payoff'!C2,'Debt Payoff'!E4))))</f>
        <v>0</v>
      </c>
      <c r="G290" s="18">
        <f>IF(G289=0,0,MAX(0,G289*(1+'Debt Payoff'!D11/12)-MIN(G289*(1+'Debt Payoff'!D11/12),IF(COUNTIF(B289:F289,"&gt;0")=0,'Debt Payoff'!E11+'Debt Payoff'!E10+'Debt Payoff'!E9+'Debt Payoff'!E5+'Debt Payoff'!E8+'Debt Payoff'!E4+'Debt Payoff'!C2,'Debt Payoff'!E11))))</f>
        <v>0</v>
      </c>
      <c r="H290" s="18">
        <f>IF(H289=0,0,MAX(0,H289*(1+'Debt Payoff'!D6/12)-MIN(H289*(1+'Debt Payoff'!D6/12),IF(COUNTIF(B289:G289,"&gt;0")=0,'Debt Payoff'!E6+'Debt Payoff'!E10+'Debt Payoff'!E9+'Debt Payoff'!E5+'Debt Payoff'!E8+'Debt Payoff'!E4+'Debt Payoff'!E11+'Debt Payoff'!C2,'Debt Payoff'!E6))))</f>
        <v>0</v>
      </c>
      <c r="I290" s="18">
        <f>IF(I289=0,0,MAX(0,I289*(1+'Debt Payoff'!D7/12)-MIN(I289*(1+'Debt Payoff'!D7/12),IF(COUNTIF(B289:H289,"&gt;0")=0,'Debt Payoff'!E7+'Debt Payoff'!E10+'Debt Payoff'!E9+'Debt Payoff'!E5+'Debt Payoff'!E8+'Debt Payoff'!E4+'Debt Payoff'!E11+'Debt Payoff'!E6+'Debt Payoff'!C2,'Debt Payoff'!E7))))</f>
        <v>0</v>
      </c>
      <c r="J290" s="18">
        <f>IF(B289=0,0,B289*'Debt Payoff'!D10/12)</f>
        <v>0</v>
      </c>
      <c r="K290" s="18">
        <f>IF(C289=0,0,C289*'Debt Payoff'!D9/12)</f>
        <v>0</v>
      </c>
      <c r="L290" s="18">
        <f>IF(D289=0,0,D289*'Debt Payoff'!D5/12)</f>
        <v>0</v>
      </c>
      <c r="M290" s="18">
        <f>IF(E289=0,0,E289*'Debt Payoff'!D8/12)</f>
        <v>0</v>
      </c>
      <c r="N290" s="18">
        <f>IF(F289=0,0,F289*'Debt Payoff'!D4/12)</f>
        <v>0</v>
      </c>
      <c r="O290" s="18">
        <f>IF(G289=0,0,G289*'Debt Payoff'!D11/12)</f>
        <v>0</v>
      </c>
      <c r="P290" s="18">
        <f>IF(H289=0,0,H289*'Debt Payoff'!D6/12)</f>
        <v>0</v>
      </c>
      <c r="Q290" s="18">
        <f>IF(I289=0,0,I289*'Debt Payoff'!D7/12)</f>
        <v>0</v>
      </c>
    </row>
    <row r="291" spans="1:17" x14ac:dyDescent="0.25">
      <c r="A291">
        <v>289</v>
      </c>
      <c r="B291" s="18">
        <f>IF(B290=0,0,MAX(0,B290*(1+'Debt Payoff'!D10/12)-MIN(B290*(1+'Debt Payoff'!D10/12),'Debt Payoff'!E10+'Debt Payoff'!C2)))</f>
        <v>0</v>
      </c>
      <c r="C291" s="18">
        <f>IF(C290=0,0,MAX(0,C290*(1+'Debt Payoff'!D9/12)-MIN(C290*(1+'Debt Payoff'!D9/12),IF(COUNTIF(B290:B290,"&gt;0")=0,'Debt Payoff'!E9+'Debt Payoff'!E10+'Debt Payoff'!C2,'Debt Payoff'!E9))))</f>
        <v>0</v>
      </c>
      <c r="D291" s="18">
        <f>IF(D290=0,0,MAX(0,D290*(1+'Debt Payoff'!D5/12)-MIN(D290*(1+'Debt Payoff'!D5/12),IF(COUNTIF(B290:C290,"&gt;0")=0,'Debt Payoff'!E5+'Debt Payoff'!E10+'Debt Payoff'!E9+'Debt Payoff'!C2,'Debt Payoff'!E5))))</f>
        <v>0</v>
      </c>
      <c r="E291" s="18">
        <f>IF(E290=0,0,MAX(0,E290*(1+'Debt Payoff'!D8/12)-MIN(E290*(1+'Debt Payoff'!D8/12),IF(COUNTIF(B290:D290,"&gt;0")=0,'Debt Payoff'!E8+'Debt Payoff'!E10+'Debt Payoff'!E9+'Debt Payoff'!E5+'Debt Payoff'!C2,'Debt Payoff'!E8))))</f>
        <v>0</v>
      </c>
      <c r="F291" s="18">
        <f>IF(F290=0,0,MAX(0,F290*(1+'Debt Payoff'!D4/12)-MIN(F290*(1+'Debt Payoff'!D4/12),IF(COUNTIF(B290:E290,"&gt;0")=0,'Debt Payoff'!E4+'Debt Payoff'!E10+'Debt Payoff'!E9+'Debt Payoff'!E5+'Debt Payoff'!E8+'Debt Payoff'!C2,'Debt Payoff'!E4))))</f>
        <v>0</v>
      </c>
      <c r="G291" s="18">
        <f>IF(G290=0,0,MAX(0,G290*(1+'Debt Payoff'!D11/12)-MIN(G290*(1+'Debt Payoff'!D11/12),IF(COUNTIF(B290:F290,"&gt;0")=0,'Debt Payoff'!E11+'Debt Payoff'!E10+'Debt Payoff'!E9+'Debt Payoff'!E5+'Debt Payoff'!E8+'Debt Payoff'!E4+'Debt Payoff'!C2,'Debt Payoff'!E11))))</f>
        <v>0</v>
      </c>
      <c r="H291" s="18">
        <f>IF(H290=0,0,MAX(0,H290*(1+'Debt Payoff'!D6/12)-MIN(H290*(1+'Debt Payoff'!D6/12),IF(COUNTIF(B290:G290,"&gt;0")=0,'Debt Payoff'!E6+'Debt Payoff'!E10+'Debt Payoff'!E9+'Debt Payoff'!E5+'Debt Payoff'!E8+'Debt Payoff'!E4+'Debt Payoff'!E11+'Debt Payoff'!C2,'Debt Payoff'!E6))))</f>
        <v>0</v>
      </c>
      <c r="I291" s="18">
        <f>IF(I290=0,0,MAX(0,I290*(1+'Debt Payoff'!D7/12)-MIN(I290*(1+'Debt Payoff'!D7/12),IF(COUNTIF(B290:H290,"&gt;0")=0,'Debt Payoff'!E7+'Debt Payoff'!E10+'Debt Payoff'!E9+'Debt Payoff'!E5+'Debt Payoff'!E8+'Debt Payoff'!E4+'Debt Payoff'!E11+'Debt Payoff'!E6+'Debt Payoff'!C2,'Debt Payoff'!E7))))</f>
        <v>0</v>
      </c>
      <c r="J291" s="18">
        <f>IF(B290=0,0,B290*'Debt Payoff'!D10/12)</f>
        <v>0</v>
      </c>
      <c r="K291" s="18">
        <f>IF(C290=0,0,C290*'Debt Payoff'!D9/12)</f>
        <v>0</v>
      </c>
      <c r="L291" s="18">
        <f>IF(D290=0,0,D290*'Debt Payoff'!D5/12)</f>
        <v>0</v>
      </c>
      <c r="M291" s="18">
        <f>IF(E290=0,0,E290*'Debt Payoff'!D8/12)</f>
        <v>0</v>
      </c>
      <c r="N291" s="18">
        <f>IF(F290=0,0,F290*'Debt Payoff'!D4/12)</f>
        <v>0</v>
      </c>
      <c r="O291" s="18">
        <f>IF(G290=0,0,G290*'Debt Payoff'!D11/12)</f>
        <v>0</v>
      </c>
      <c r="P291" s="18">
        <f>IF(H290=0,0,H290*'Debt Payoff'!D6/12)</f>
        <v>0</v>
      </c>
      <c r="Q291" s="18">
        <f>IF(I290=0,0,I290*'Debt Payoff'!D7/12)</f>
        <v>0</v>
      </c>
    </row>
    <row r="292" spans="1:17" x14ac:dyDescent="0.25">
      <c r="A292">
        <v>290</v>
      </c>
      <c r="B292" s="18">
        <f>IF(B291=0,0,MAX(0,B291*(1+'Debt Payoff'!D10/12)-MIN(B291*(1+'Debt Payoff'!D10/12),'Debt Payoff'!E10+'Debt Payoff'!C2)))</f>
        <v>0</v>
      </c>
      <c r="C292" s="18">
        <f>IF(C291=0,0,MAX(0,C291*(1+'Debt Payoff'!D9/12)-MIN(C291*(1+'Debt Payoff'!D9/12),IF(COUNTIF(B291:B291,"&gt;0")=0,'Debt Payoff'!E9+'Debt Payoff'!E10+'Debt Payoff'!C2,'Debt Payoff'!E9))))</f>
        <v>0</v>
      </c>
      <c r="D292" s="18">
        <f>IF(D291=0,0,MAX(0,D291*(1+'Debt Payoff'!D5/12)-MIN(D291*(1+'Debt Payoff'!D5/12),IF(COUNTIF(B291:C291,"&gt;0")=0,'Debt Payoff'!E5+'Debt Payoff'!E10+'Debt Payoff'!E9+'Debt Payoff'!C2,'Debt Payoff'!E5))))</f>
        <v>0</v>
      </c>
      <c r="E292" s="18">
        <f>IF(E291=0,0,MAX(0,E291*(1+'Debt Payoff'!D8/12)-MIN(E291*(1+'Debt Payoff'!D8/12),IF(COUNTIF(B291:D291,"&gt;0")=0,'Debt Payoff'!E8+'Debt Payoff'!E10+'Debt Payoff'!E9+'Debt Payoff'!E5+'Debt Payoff'!C2,'Debt Payoff'!E8))))</f>
        <v>0</v>
      </c>
      <c r="F292" s="18">
        <f>IF(F291=0,0,MAX(0,F291*(1+'Debt Payoff'!D4/12)-MIN(F291*(1+'Debt Payoff'!D4/12),IF(COUNTIF(B291:E291,"&gt;0")=0,'Debt Payoff'!E4+'Debt Payoff'!E10+'Debt Payoff'!E9+'Debt Payoff'!E5+'Debt Payoff'!E8+'Debt Payoff'!C2,'Debt Payoff'!E4))))</f>
        <v>0</v>
      </c>
      <c r="G292" s="18">
        <f>IF(G291=0,0,MAX(0,G291*(1+'Debt Payoff'!D11/12)-MIN(G291*(1+'Debt Payoff'!D11/12),IF(COUNTIF(B291:F291,"&gt;0")=0,'Debt Payoff'!E11+'Debt Payoff'!E10+'Debt Payoff'!E9+'Debt Payoff'!E5+'Debt Payoff'!E8+'Debt Payoff'!E4+'Debt Payoff'!C2,'Debt Payoff'!E11))))</f>
        <v>0</v>
      </c>
      <c r="H292" s="18">
        <f>IF(H291=0,0,MAX(0,H291*(1+'Debt Payoff'!D6/12)-MIN(H291*(1+'Debt Payoff'!D6/12),IF(COUNTIF(B291:G291,"&gt;0")=0,'Debt Payoff'!E6+'Debt Payoff'!E10+'Debt Payoff'!E9+'Debt Payoff'!E5+'Debt Payoff'!E8+'Debt Payoff'!E4+'Debt Payoff'!E11+'Debt Payoff'!C2,'Debt Payoff'!E6))))</f>
        <v>0</v>
      </c>
      <c r="I292" s="18">
        <f>IF(I291=0,0,MAX(0,I291*(1+'Debt Payoff'!D7/12)-MIN(I291*(1+'Debt Payoff'!D7/12),IF(COUNTIF(B291:H291,"&gt;0")=0,'Debt Payoff'!E7+'Debt Payoff'!E10+'Debt Payoff'!E9+'Debt Payoff'!E5+'Debt Payoff'!E8+'Debt Payoff'!E4+'Debt Payoff'!E11+'Debt Payoff'!E6+'Debt Payoff'!C2,'Debt Payoff'!E7))))</f>
        <v>0</v>
      </c>
      <c r="J292" s="18">
        <f>IF(B291=0,0,B291*'Debt Payoff'!D10/12)</f>
        <v>0</v>
      </c>
      <c r="K292" s="18">
        <f>IF(C291=0,0,C291*'Debt Payoff'!D9/12)</f>
        <v>0</v>
      </c>
      <c r="L292" s="18">
        <f>IF(D291=0,0,D291*'Debt Payoff'!D5/12)</f>
        <v>0</v>
      </c>
      <c r="M292" s="18">
        <f>IF(E291=0,0,E291*'Debt Payoff'!D8/12)</f>
        <v>0</v>
      </c>
      <c r="N292" s="18">
        <f>IF(F291=0,0,F291*'Debt Payoff'!D4/12)</f>
        <v>0</v>
      </c>
      <c r="O292" s="18">
        <f>IF(G291=0,0,G291*'Debt Payoff'!D11/12)</f>
        <v>0</v>
      </c>
      <c r="P292" s="18">
        <f>IF(H291=0,0,H291*'Debt Payoff'!D6/12)</f>
        <v>0</v>
      </c>
      <c r="Q292" s="18">
        <f>IF(I291=0,0,I291*'Debt Payoff'!D7/12)</f>
        <v>0</v>
      </c>
    </row>
    <row r="293" spans="1:17" x14ac:dyDescent="0.25">
      <c r="A293">
        <v>291</v>
      </c>
      <c r="B293" s="18">
        <f>IF(B292=0,0,MAX(0,B292*(1+'Debt Payoff'!D10/12)-MIN(B292*(1+'Debt Payoff'!D10/12),'Debt Payoff'!E10+'Debt Payoff'!C2)))</f>
        <v>0</v>
      </c>
      <c r="C293" s="18">
        <f>IF(C292=0,0,MAX(0,C292*(1+'Debt Payoff'!D9/12)-MIN(C292*(1+'Debt Payoff'!D9/12),IF(COUNTIF(B292:B292,"&gt;0")=0,'Debt Payoff'!E9+'Debt Payoff'!E10+'Debt Payoff'!C2,'Debt Payoff'!E9))))</f>
        <v>0</v>
      </c>
      <c r="D293" s="18">
        <f>IF(D292=0,0,MAX(0,D292*(1+'Debt Payoff'!D5/12)-MIN(D292*(1+'Debt Payoff'!D5/12),IF(COUNTIF(B292:C292,"&gt;0")=0,'Debt Payoff'!E5+'Debt Payoff'!E10+'Debt Payoff'!E9+'Debt Payoff'!C2,'Debt Payoff'!E5))))</f>
        <v>0</v>
      </c>
      <c r="E293" s="18">
        <f>IF(E292=0,0,MAX(0,E292*(1+'Debt Payoff'!D8/12)-MIN(E292*(1+'Debt Payoff'!D8/12),IF(COUNTIF(B292:D292,"&gt;0")=0,'Debt Payoff'!E8+'Debt Payoff'!E10+'Debt Payoff'!E9+'Debt Payoff'!E5+'Debt Payoff'!C2,'Debt Payoff'!E8))))</f>
        <v>0</v>
      </c>
      <c r="F293" s="18">
        <f>IF(F292=0,0,MAX(0,F292*(1+'Debt Payoff'!D4/12)-MIN(F292*(1+'Debt Payoff'!D4/12),IF(COUNTIF(B292:E292,"&gt;0")=0,'Debt Payoff'!E4+'Debt Payoff'!E10+'Debt Payoff'!E9+'Debt Payoff'!E5+'Debt Payoff'!E8+'Debt Payoff'!C2,'Debt Payoff'!E4))))</f>
        <v>0</v>
      </c>
      <c r="G293" s="18">
        <f>IF(G292=0,0,MAX(0,G292*(1+'Debt Payoff'!D11/12)-MIN(G292*(1+'Debt Payoff'!D11/12),IF(COUNTIF(B292:F292,"&gt;0")=0,'Debt Payoff'!E11+'Debt Payoff'!E10+'Debt Payoff'!E9+'Debt Payoff'!E5+'Debt Payoff'!E8+'Debt Payoff'!E4+'Debt Payoff'!C2,'Debt Payoff'!E11))))</f>
        <v>0</v>
      </c>
      <c r="H293" s="18">
        <f>IF(H292=0,0,MAX(0,H292*(1+'Debt Payoff'!D6/12)-MIN(H292*(1+'Debt Payoff'!D6/12),IF(COUNTIF(B292:G292,"&gt;0")=0,'Debt Payoff'!E6+'Debt Payoff'!E10+'Debt Payoff'!E9+'Debt Payoff'!E5+'Debt Payoff'!E8+'Debt Payoff'!E4+'Debt Payoff'!E11+'Debt Payoff'!C2,'Debt Payoff'!E6))))</f>
        <v>0</v>
      </c>
      <c r="I293" s="18">
        <f>IF(I292=0,0,MAX(0,I292*(1+'Debt Payoff'!D7/12)-MIN(I292*(1+'Debt Payoff'!D7/12),IF(COUNTIF(B292:H292,"&gt;0")=0,'Debt Payoff'!E7+'Debt Payoff'!E10+'Debt Payoff'!E9+'Debt Payoff'!E5+'Debt Payoff'!E8+'Debt Payoff'!E4+'Debt Payoff'!E11+'Debt Payoff'!E6+'Debt Payoff'!C2,'Debt Payoff'!E7))))</f>
        <v>0</v>
      </c>
      <c r="J293" s="18">
        <f>IF(B292=0,0,B292*'Debt Payoff'!D10/12)</f>
        <v>0</v>
      </c>
      <c r="K293" s="18">
        <f>IF(C292=0,0,C292*'Debt Payoff'!D9/12)</f>
        <v>0</v>
      </c>
      <c r="L293" s="18">
        <f>IF(D292=0,0,D292*'Debt Payoff'!D5/12)</f>
        <v>0</v>
      </c>
      <c r="M293" s="18">
        <f>IF(E292=0,0,E292*'Debt Payoff'!D8/12)</f>
        <v>0</v>
      </c>
      <c r="N293" s="18">
        <f>IF(F292=0,0,F292*'Debt Payoff'!D4/12)</f>
        <v>0</v>
      </c>
      <c r="O293" s="18">
        <f>IF(G292=0,0,G292*'Debt Payoff'!D11/12)</f>
        <v>0</v>
      </c>
      <c r="P293" s="18">
        <f>IF(H292=0,0,H292*'Debt Payoff'!D6/12)</f>
        <v>0</v>
      </c>
      <c r="Q293" s="18">
        <f>IF(I292=0,0,I292*'Debt Payoff'!D7/12)</f>
        <v>0</v>
      </c>
    </row>
    <row r="294" spans="1:17" x14ac:dyDescent="0.25">
      <c r="A294">
        <v>292</v>
      </c>
      <c r="B294" s="18">
        <f>IF(B293=0,0,MAX(0,B293*(1+'Debt Payoff'!D10/12)-MIN(B293*(1+'Debt Payoff'!D10/12),'Debt Payoff'!E10+'Debt Payoff'!C2)))</f>
        <v>0</v>
      </c>
      <c r="C294" s="18">
        <f>IF(C293=0,0,MAX(0,C293*(1+'Debt Payoff'!D9/12)-MIN(C293*(1+'Debt Payoff'!D9/12),IF(COUNTIF(B293:B293,"&gt;0")=0,'Debt Payoff'!E9+'Debt Payoff'!E10+'Debt Payoff'!C2,'Debt Payoff'!E9))))</f>
        <v>0</v>
      </c>
      <c r="D294" s="18">
        <f>IF(D293=0,0,MAX(0,D293*(1+'Debt Payoff'!D5/12)-MIN(D293*(1+'Debt Payoff'!D5/12),IF(COUNTIF(B293:C293,"&gt;0")=0,'Debt Payoff'!E5+'Debt Payoff'!E10+'Debt Payoff'!E9+'Debt Payoff'!C2,'Debt Payoff'!E5))))</f>
        <v>0</v>
      </c>
      <c r="E294" s="18">
        <f>IF(E293=0,0,MAX(0,E293*(1+'Debt Payoff'!D8/12)-MIN(E293*(1+'Debt Payoff'!D8/12),IF(COUNTIF(B293:D293,"&gt;0")=0,'Debt Payoff'!E8+'Debt Payoff'!E10+'Debt Payoff'!E9+'Debt Payoff'!E5+'Debt Payoff'!C2,'Debt Payoff'!E8))))</f>
        <v>0</v>
      </c>
      <c r="F294" s="18">
        <f>IF(F293=0,0,MAX(0,F293*(1+'Debt Payoff'!D4/12)-MIN(F293*(1+'Debt Payoff'!D4/12),IF(COUNTIF(B293:E293,"&gt;0")=0,'Debt Payoff'!E4+'Debt Payoff'!E10+'Debt Payoff'!E9+'Debt Payoff'!E5+'Debt Payoff'!E8+'Debt Payoff'!C2,'Debt Payoff'!E4))))</f>
        <v>0</v>
      </c>
      <c r="G294" s="18">
        <f>IF(G293=0,0,MAX(0,G293*(1+'Debt Payoff'!D11/12)-MIN(G293*(1+'Debt Payoff'!D11/12),IF(COUNTIF(B293:F293,"&gt;0")=0,'Debt Payoff'!E11+'Debt Payoff'!E10+'Debt Payoff'!E9+'Debt Payoff'!E5+'Debt Payoff'!E8+'Debt Payoff'!E4+'Debt Payoff'!C2,'Debt Payoff'!E11))))</f>
        <v>0</v>
      </c>
      <c r="H294" s="18">
        <f>IF(H293=0,0,MAX(0,H293*(1+'Debt Payoff'!D6/12)-MIN(H293*(1+'Debt Payoff'!D6/12),IF(COUNTIF(B293:G293,"&gt;0")=0,'Debt Payoff'!E6+'Debt Payoff'!E10+'Debt Payoff'!E9+'Debt Payoff'!E5+'Debt Payoff'!E8+'Debt Payoff'!E4+'Debt Payoff'!E11+'Debt Payoff'!C2,'Debt Payoff'!E6))))</f>
        <v>0</v>
      </c>
      <c r="I294" s="18">
        <f>IF(I293=0,0,MAX(0,I293*(1+'Debt Payoff'!D7/12)-MIN(I293*(1+'Debt Payoff'!D7/12),IF(COUNTIF(B293:H293,"&gt;0")=0,'Debt Payoff'!E7+'Debt Payoff'!E10+'Debt Payoff'!E9+'Debt Payoff'!E5+'Debt Payoff'!E8+'Debt Payoff'!E4+'Debt Payoff'!E11+'Debt Payoff'!E6+'Debt Payoff'!C2,'Debt Payoff'!E7))))</f>
        <v>0</v>
      </c>
      <c r="J294" s="18">
        <f>IF(B293=0,0,B293*'Debt Payoff'!D10/12)</f>
        <v>0</v>
      </c>
      <c r="K294" s="18">
        <f>IF(C293=0,0,C293*'Debt Payoff'!D9/12)</f>
        <v>0</v>
      </c>
      <c r="L294" s="18">
        <f>IF(D293=0,0,D293*'Debt Payoff'!D5/12)</f>
        <v>0</v>
      </c>
      <c r="M294" s="18">
        <f>IF(E293=0,0,E293*'Debt Payoff'!D8/12)</f>
        <v>0</v>
      </c>
      <c r="N294" s="18">
        <f>IF(F293=0,0,F293*'Debt Payoff'!D4/12)</f>
        <v>0</v>
      </c>
      <c r="O294" s="18">
        <f>IF(G293=0,0,G293*'Debt Payoff'!D11/12)</f>
        <v>0</v>
      </c>
      <c r="P294" s="18">
        <f>IF(H293=0,0,H293*'Debt Payoff'!D6/12)</f>
        <v>0</v>
      </c>
      <c r="Q294" s="18">
        <f>IF(I293=0,0,I293*'Debt Payoff'!D7/12)</f>
        <v>0</v>
      </c>
    </row>
    <row r="295" spans="1:17" x14ac:dyDescent="0.25">
      <c r="A295">
        <v>293</v>
      </c>
      <c r="B295" s="18">
        <f>IF(B294=0,0,MAX(0,B294*(1+'Debt Payoff'!D10/12)-MIN(B294*(1+'Debt Payoff'!D10/12),'Debt Payoff'!E10+'Debt Payoff'!C2)))</f>
        <v>0</v>
      </c>
      <c r="C295" s="18">
        <f>IF(C294=0,0,MAX(0,C294*(1+'Debt Payoff'!D9/12)-MIN(C294*(1+'Debt Payoff'!D9/12),IF(COUNTIF(B294:B294,"&gt;0")=0,'Debt Payoff'!E9+'Debt Payoff'!E10+'Debt Payoff'!C2,'Debt Payoff'!E9))))</f>
        <v>0</v>
      </c>
      <c r="D295" s="18">
        <f>IF(D294=0,0,MAX(0,D294*(1+'Debt Payoff'!D5/12)-MIN(D294*(1+'Debt Payoff'!D5/12),IF(COUNTIF(B294:C294,"&gt;0")=0,'Debt Payoff'!E5+'Debt Payoff'!E10+'Debt Payoff'!E9+'Debt Payoff'!C2,'Debt Payoff'!E5))))</f>
        <v>0</v>
      </c>
      <c r="E295" s="18">
        <f>IF(E294=0,0,MAX(0,E294*(1+'Debt Payoff'!D8/12)-MIN(E294*(1+'Debt Payoff'!D8/12),IF(COUNTIF(B294:D294,"&gt;0")=0,'Debt Payoff'!E8+'Debt Payoff'!E10+'Debt Payoff'!E9+'Debt Payoff'!E5+'Debt Payoff'!C2,'Debt Payoff'!E8))))</f>
        <v>0</v>
      </c>
      <c r="F295" s="18">
        <f>IF(F294=0,0,MAX(0,F294*(1+'Debt Payoff'!D4/12)-MIN(F294*(1+'Debt Payoff'!D4/12),IF(COUNTIF(B294:E294,"&gt;0")=0,'Debt Payoff'!E4+'Debt Payoff'!E10+'Debt Payoff'!E9+'Debt Payoff'!E5+'Debt Payoff'!E8+'Debt Payoff'!C2,'Debt Payoff'!E4))))</f>
        <v>0</v>
      </c>
      <c r="G295" s="18">
        <f>IF(G294=0,0,MAX(0,G294*(1+'Debt Payoff'!D11/12)-MIN(G294*(1+'Debt Payoff'!D11/12),IF(COUNTIF(B294:F294,"&gt;0")=0,'Debt Payoff'!E11+'Debt Payoff'!E10+'Debt Payoff'!E9+'Debt Payoff'!E5+'Debt Payoff'!E8+'Debt Payoff'!E4+'Debt Payoff'!C2,'Debt Payoff'!E11))))</f>
        <v>0</v>
      </c>
      <c r="H295" s="18">
        <f>IF(H294=0,0,MAX(0,H294*(1+'Debt Payoff'!D6/12)-MIN(H294*(1+'Debt Payoff'!D6/12),IF(COUNTIF(B294:G294,"&gt;0")=0,'Debt Payoff'!E6+'Debt Payoff'!E10+'Debt Payoff'!E9+'Debt Payoff'!E5+'Debt Payoff'!E8+'Debt Payoff'!E4+'Debt Payoff'!E11+'Debt Payoff'!C2,'Debt Payoff'!E6))))</f>
        <v>0</v>
      </c>
      <c r="I295" s="18">
        <f>IF(I294=0,0,MAX(0,I294*(1+'Debt Payoff'!D7/12)-MIN(I294*(1+'Debt Payoff'!D7/12),IF(COUNTIF(B294:H294,"&gt;0")=0,'Debt Payoff'!E7+'Debt Payoff'!E10+'Debt Payoff'!E9+'Debt Payoff'!E5+'Debt Payoff'!E8+'Debt Payoff'!E4+'Debt Payoff'!E11+'Debt Payoff'!E6+'Debt Payoff'!C2,'Debt Payoff'!E7))))</f>
        <v>0</v>
      </c>
      <c r="J295" s="18">
        <f>IF(B294=0,0,B294*'Debt Payoff'!D10/12)</f>
        <v>0</v>
      </c>
      <c r="K295" s="18">
        <f>IF(C294=0,0,C294*'Debt Payoff'!D9/12)</f>
        <v>0</v>
      </c>
      <c r="L295" s="18">
        <f>IF(D294=0,0,D294*'Debt Payoff'!D5/12)</f>
        <v>0</v>
      </c>
      <c r="M295" s="18">
        <f>IF(E294=0,0,E294*'Debt Payoff'!D8/12)</f>
        <v>0</v>
      </c>
      <c r="N295" s="18">
        <f>IF(F294=0,0,F294*'Debt Payoff'!D4/12)</f>
        <v>0</v>
      </c>
      <c r="O295" s="18">
        <f>IF(G294=0,0,G294*'Debt Payoff'!D11/12)</f>
        <v>0</v>
      </c>
      <c r="P295" s="18">
        <f>IF(H294=0,0,H294*'Debt Payoff'!D6/12)</f>
        <v>0</v>
      </c>
      <c r="Q295" s="18">
        <f>IF(I294=0,0,I294*'Debt Payoff'!D7/12)</f>
        <v>0</v>
      </c>
    </row>
    <row r="296" spans="1:17" x14ac:dyDescent="0.25">
      <c r="A296">
        <v>294</v>
      </c>
      <c r="B296" s="18">
        <f>IF(B295=0,0,MAX(0,B295*(1+'Debt Payoff'!D10/12)-MIN(B295*(1+'Debt Payoff'!D10/12),'Debt Payoff'!E10+'Debt Payoff'!C2)))</f>
        <v>0</v>
      </c>
      <c r="C296" s="18">
        <f>IF(C295=0,0,MAX(0,C295*(1+'Debt Payoff'!D9/12)-MIN(C295*(1+'Debt Payoff'!D9/12),IF(COUNTIF(B295:B295,"&gt;0")=0,'Debt Payoff'!E9+'Debt Payoff'!E10+'Debt Payoff'!C2,'Debt Payoff'!E9))))</f>
        <v>0</v>
      </c>
      <c r="D296" s="18">
        <f>IF(D295=0,0,MAX(0,D295*(1+'Debt Payoff'!D5/12)-MIN(D295*(1+'Debt Payoff'!D5/12),IF(COUNTIF(B295:C295,"&gt;0")=0,'Debt Payoff'!E5+'Debt Payoff'!E10+'Debt Payoff'!E9+'Debt Payoff'!C2,'Debt Payoff'!E5))))</f>
        <v>0</v>
      </c>
      <c r="E296" s="18">
        <f>IF(E295=0,0,MAX(0,E295*(1+'Debt Payoff'!D8/12)-MIN(E295*(1+'Debt Payoff'!D8/12),IF(COUNTIF(B295:D295,"&gt;0")=0,'Debt Payoff'!E8+'Debt Payoff'!E10+'Debt Payoff'!E9+'Debt Payoff'!E5+'Debt Payoff'!C2,'Debt Payoff'!E8))))</f>
        <v>0</v>
      </c>
      <c r="F296" s="18">
        <f>IF(F295=0,0,MAX(0,F295*(1+'Debt Payoff'!D4/12)-MIN(F295*(1+'Debt Payoff'!D4/12),IF(COUNTIF(B295:E295,"&gt;0")=0,'Debt Payoff'!E4+'Debt Payoff'!E10+'Debt Payoff'!E9+'Debt Payoff'!E5+'Debt Payoff'!E8+'Debt Payoff'!C2,'Debt Payoff'!E4))))</f>
        <v>0</v>
      </c>
      <c r="G296" s="18">
        <f>IF(G295=0,0,MAX(0,G295*(1+'Debt Payoff'!D11/12)-MIN(G295*(1+'Debt Payoff'!D11/12),IF(COUNTIF(B295:F295,"&gt;0")=0,'Debt Payoff'!E11+'Debt Payoff'!E10+'Debt Payoff'!E9+'Debt Payoff'!E5+'Debt Payoff'!E8+'Debt Payoff'!E4+'Debt Payoff'!C2,'Debt Payoff'!E11))))</f>
        <v>0</v>
      </c>
      <c r="H296" s="18">
        <f>IF(H295=0,0,MAX(0,H295*(1+'Debt Payoff'!D6/12)-MIN(H295*(1+'Debt Payoff'!D6/12),IF(COUNTIF(B295:G295,"&gt;0")=0,'Debt Payoff'!E6+'Debt Payoff'!E10+'Debt Payoff'!E9+'Debt Payoff'!E5+'Debt Payoff'!E8+'Debt Payoff'!E4+'Debt Payoff'!E11+'Debt Payoff'!C2,'Debt Payoff'!E6))))</f>
        <v>0</v>
      </c>
      <c r="I296" s="18">
        <f>IF(I295=0,0,MAX(0,I295*(1+'Debt Payoff'!D7/12)-MIN(I295*(1+'Debt Payoff'!D7/12),IF(COUNTIF(B295:H295,"&gt;0")=0,'Debt Payoff'!E7+'Debt Payoff'!E10+'Debt Payoff'!E9+'Debt Payoff'!E5+'Debt Payoff'!E8+'Debt Payoff'!E4+'Debt Payoff'!E11+'Debt Payoff'!E6+'Debt Payoff'!C2,'Debt Payoff'!E7))))</f>
        <v>0</v>
      </c>
      <c r="J296" s="18">
        <f>IF(B295=0,0,B295*'Debt Payoff'!D10/12)</f>
        <v>0</v>
      </c>
      <c r="K296" s="18">
        <f>IF(C295=0,0,C295*'Debt Payoff'!D9/12)</f>
        <v>0</v>
      </c>
      <c r="L296" s="18">
        <f>IF(D295=0,0,D295*'Debt Payoff'!D5/12)</f>
        <v>0</v>
      </c>
      <c r="M296" s="18">
        <f>IF(E295=0,0,E295*'Debt Payoff'!D8/12)</f>
        <v>0</v>
      </c>
      <c r="N296" s="18">
        <f>IF(F295=0,0,F295*'Debt Payoff'!D4/12)</f>
        <v>0</v>
      </c>
      <c r="O296" s="18">
        <f>IF(G295=0,0,G295*'Debt Payoff'!D11/12)</f>
        <v>0</v>
      </c>
      <c r="P296" s="18">
        <f>IF(H295=0,0,H295*'Debt Payoff'!D6/12)</f>
        <v>0</v>
      </c>
      <c r="Q296" s="18">
        <f>IF(I295=0,0,I295*'Debt Payoff'!D7/12)</f>
        <v>0</v>
      </c>
    </row>
    <row r="297" spans="1:17" x14ac:dyDescent="0.25">
      <c r="A297">
        <v>295</v>
      </c>
      <c r="B297" s="18">
        <f>IF(B296=0,0,MAX(0,B296*(1+'Debt Payoff'!D10/12)-MIN(B296*(1+'Debt Payoff'!D10/12),'Debt Payoff'!E10+'Debt Payoff'!C2)))</f>
        <v>0</v>
      </c>
      <c r="C297" s="18">
        <f>IF(C296=0,0,MAX(0,C296*(1+'Debt Payoff'!D9/12)-MIN(C296*(1+'Debt Payoff'!D9/12),IF(COUNTIF(B296:B296,"&gt;0")=0,'Debt Payoff'!E9+'Debt Payoff'!E10+'Debt Payoff'!C2,'Debt Payoff'!E9))))</f>
        <v>0</v>
      </c>
      <c r="D297" s="18">
        <f>IF(D296=0,0,MAX(0,D296*(1+'Debt Payoff'!D5/12)-MIN(D296*(1+'Debt Payoff'!D5/12),IF(COUNTIF(B296:C296,"&gt;0")=0,'Debt Payoff'!E5+'Debt Payoff'!E10+'Debt Payoff'!E9+'Debt Payoff'!C2,'Debt Payoff'!E5))))</f>
        <v>0</v>
      </c>
      <c r="E297" s="18">
        <f>IF(E296=0,0,MAX(0,E296*(1+'Debt Payoff'!D8/12)-MIN(E296*(1+'Debt Payoff'!D8/12),IF(COUNTIF(B296:D296,"&gt;0")=0,'Debt Payoff'!E8+'Debt Payoff'!E10+'Debt Payoff'!E9+'Debt Payoff'!E5+'Debt Payoff'!C2,'Debt Payoff'!E8))))</f>
        <v>0</v>
      </c>
      <c r="F297" s="18">
        <f>IF(F296=0,0,MAX(0,F296*(1+'Debt Payoff'!D4/12)-MIN(F296*(1+'Debt Payoff'!D4/12),IF(COUNTIF(B296:E296,"&gt;0")=0,'Debt Payoff'!E4+'Debt Payoff'!E10+'Debt Payoff'!E9+'Debt Payoff'!E5+'Debt Payoff'!E8+'Debt Payoff'!C2,'Debt Payoff'!E4))))</f>
        <v>0</v>
      </c>
      <c r="G297" s="18">
        <f>IF(G296=0,0,MAX(0,G296*(1+'Debt Payoff'!D11/12)-MIN(G296*(1+'Debt Payoff'!D11/12),IF(COUNTIF(B296:F296,"&gt;0")=0,'Debt Payoff'!E11+'Debt Payoff'!E10+'Debt Payoff'!E9+'Debt Payoff'!E5+'Debt Payoff'!E8+'Debt Payoff'!E4+'Debt Payoff'!C2,'Debt Payoff'!E11))))</f>
        <v>0</v>
      </c>
      <c r="H297" s="18">
        <f>IF(H296=0,0,MAX(0,H296*(1+'Debt Payoff'!D6/12)-MIN(H296*(1+'Debt Payoff'!D6/12),IF(COUNTIF(B296:G296,"&gt;0")=0,'Debt Payoff'!E6+'Debt Payoff'!E10+'Debt Payoff'!E9+'Debt Payoff'!E5+'Debt Payoff'!E8+'Debt Payoff'!E4+'Debt Payoff'!E11+'Debt Payoff'!C2,'Debt Payoff'!E6))))</f>
        <v>0</v>
      </c>
      <c r="I297" s="18">
        <f>IF(I296=0,0,MAX(0,I296*(1+'Debt Payoff'!D7/12)-MIN(I296*(1+'Debt Payoff'!D7/12),IF(COUNTIF(B296:H296,"&gt;0")=0,'Debt Payoff'!E7+'Debt Payoff'!E10+'Debt Payoff'!E9+'Debt Payoff'!E5+'Debt Payoff'!E8+'Debt Payoff'!E4+'Debt Payoff'!E11+'Debt Payoff'!E6+'Debt Payoff'!C2,'Debt Payoff'!E7))))</f>
        <v>0</v>
      </c>
      <c r="J297" s="18">
        <f>IF(B296=0,0,B296*'Debt Payoff'!D10/12)</f>
        <v>0</v>
      </c>
      <c r="K297" s="18">
        <f>IF(C296=0,0,C296*'Debt Payoff'!D9/12)</f>
        <v>0</v>
      </c>
      <c r="L297" s="18">
        <f>IF(D296=0,0,D296*'Debt Payoff'!D5/12)</f>
        <v>0</v>
      </c>
      <c r="M297" s="18">
        <f>IF(E296=0,0,E296*'Debt Payoff'!D8/12)</f>
        <v>0</v>
      </c>
      <c r="N297" s="18">
        <f>IF(F296=0,0,F296*'Debt Payoff'!D4/12)</f>
        <v>0</v>
      </c>
      <c r="O297" s="18">
        <f>IF(G296=0,0,G296*'Debt Payoff'!D11/12)</f>
        <v>0</v>
      </c>
      <c r="P297" s="18">
        <f>IF(H296=0,0,H296*'Debt Payoff'!D6/12)</f>
        <v>0</v>
      </c>
      <c r="Q297" s="18">
        <f>IF(I296=0,0,I296*'Debt Payoff'!D7/12)</f>
        <v>0</v>
      </c>
    </row>
    <row r="298" spans="1:17" x14ac:dyDescent="0.25">
      <c r="A298">
        <v>296</v>
      </c>
      <c r="B298" s="18">
        <f>IF(B297=0,0,MAX(0,B297*(1+'Debt Payoff'!D10/12)-MIN(B297*(1+'Debt Payoff'!D10/12),'Debt Payoff'!E10+'Debt Payoff'!C2)))</f>
        <v>0</v>
      </c>
      <c r="C298" s="18">
        <f>IF(C297=0,0,MAX(0,C297*(1+'Debt Payoff'!D9/12)-MIN(C297*(1+'Debt Payoff'!D9/12),IF(COUNTIF(B297:B297,"&gt;0")=0,'Debt Payoff'!E9+'Debt Payoff'!E10+'Debt Payoff'!C2,'Debt Payoff'!E9))))</f>
        <v>0</v>
      </c>
      <c r="D298" s="18">
        <f>IF(D297=0,0,MAX(0,D297*(1+'Debt Payoff'!D5/12)-MIN(D297*(1+'Debt Payoff'!D5/12),IF(COUNTIF(B297:C297,"&gt;0")=0,'Debt Payoff'!E5+'Debt Payoff'!E10+'Debt Payoff'!E9+'Debt Payoff'!C2,'Debt Payoff'!E5))))</f>
        <v>0</v>
      </c>
      <c r="E298" s="18">
        <f>IF(E297=0,0,MAX(0,E297*(1+'Debt Payoff'!D8/12)-MIN(E297*(1+'Debt Payoff'!D8/12),IF(COUNTIF(B297:D297,"&gt;0")=0,'Debt Payoff'!E8+'Debt Payoff'!E10+'Debt Payoff'!E9+'Debt Payoff'!E5+'Debt Payoff'!C2,'Debt Payoff'!E8))))</f>
        <v>0</v>
      </c>
      <c r="F298" s="18">
        <f>IF(F297=0,0,MAX(0,F297*(1+'Debt Payoff'!D4/12)-MIN(F297*(1+'Debt Payoff'!D4/12),IF(COUNTIF(B297:E297,"&gt;0")=0,'Debt Payoff'!E4+'Debt Payoff'!E10+'Debt Payoff'!E9+'Debt Payoff'!E5+'Debt Payoff'!E8+'Debt Payoff'!C2,'Debt Payoff'!E4))))</f>
        <v>0</v>
      </c>
      <c r="G298" s="18">
        <f>IF(G297=0,0,MAX(0,G297*(1+'Debt Payoff'!D11/12)-MIN(G297*(1+'Debt Payoff'!D11/12),IF(COUNTIF(B297:F297,"&gt;0")=0,'Debt Payoff'!E11+'Debt Payoff'!E10+'Debt Payoff'!E9+'Debt Payoff'!E5+'Debt Payoff'!E8+'Debt Payoff'!E4+'Debt Payoff'!C2,'Debt Payoff'!E11))))</f>
        <v>0</v>
      </c>
      <c r="H298" s="18">
        <f>IF(H297=0,0,MAX(0,H297*(1+'Debt Payoff'!D6/12)-MIN(H297*(1+'Debt Payoff'!D6/12),IF(COUNTIF(B297:G297,"&gt;0")=0,'Debt Payoff'!E6+'Debt Payoff'!E10+'Debt Payoff'!E9+'Debt Payoff'!E5+'Debt Payoff'!E8+'Debt Payoff'!E4+'Debt Payoff'!E11+'Debt Payoff'!C2,'Debt Payoff'!E6))))</f>
        <v>0</v>
      </c>
      <c r="I298" s="18">
        <f>IF(I297=0,0,MAX(0,I297*(1+'Debt Payoff'!D7/12)-MIN(I297*(1+'Debt Payoff'!D7/12),IF(COUNTIF(B297:H297,"&gt;0")=0,'Debt Payoff'!E7+'Debt Payoff'!E10+'Debt Payoff'!E9+'Debt Payoff'!E5+'Debt Payoff'!E8+'Debt Payoff'!E4+'Debt Payoff'!E11+'Debt Payoff'!E6+'Debt Payoff'!C2,'Debt Payoff'!E7))))</f>
        <v>0</v>
      </c>
      <c r="J298" s="18">
        <f>IF(B297=0,0,B297*'Debt Payoff'!D10/12)</f>
        <v>0</v>
      </c>
      <c r="K298" s="18">
        <f>IF(C297=0,0,C297*'Debt Payoff'!D9/12)</f>
        <v>0</v>
      </c>
      <c r="L298" s="18">
        <f>IF(D297=0,0,D297*'Debt Payoff'!D5/12)</f>
        <v>0</v>
      </c>
      <c r="M298" s="18">
        <f>IF(E297=0,0,E297*'Debt Payoff'!D8/12)</f>
        <v>0</v>
      </c>
      <c r="N298" s="18">
        <f>IF(F297=0,0,F297*'Debt Payoff'!D4/12)</f>
        <v>0</v>
      </c>
      <c r="O298" s="18">
        <f>IF(G297=0,0,G297*'Debt Payoff'!D11/12)</f>
        <v>0</v>
      </c>
      <c r="P298" s="18">
        <f>IF(H297=0,0,H297*'Debt Payoff'!D6/12)</f>
        <v>0</v>
      </c>
      <c r="Q298" s="18">
        <f>IF(I297=0,0,I297*'Debt Payoff'!D7/12)</f>
        <v>0</v>
      </c>
    </row>
    <row r="299" spans="1:17" x14ac:dyDescent="0.25">
      <c r="A299">
        <v>297</v>
      </c>
      <c r="B299" s="18">
        <f>IF(B298=0,0,MAX(0,B298*(1+'Debt Payoff'!D10/12)-MIN(B298*(1+'Debt Payoff'!D10/12),'Debt Payoff'!E10+'Debt Payoff'!C2)))</f>
        <v>0</v>
      </c>
      <c r="C299" s="18">
        <f>IF(C298=0,0,MAX(0,C298*(1+'Debt Payoff'!D9/12)-MIN(C298*(1+'Debt Payoff'!D9/12),IF(COUNTIF(B298:B298,"&gt;0")=0,'Debt Payoff'!E9+'Debt Payoff'!E10+'Debt Payoff'!C2,'Debt Payoff'!E9))))</f>
        <v>0</v>
      </c>
      <c r="D299" s="18">
        <f>IF(D298=0,0,MAX(0,D298*(1+'Debt Payoff'!D5/12)-MIN(D298*(1+'Debt Payoff'!D5/12),IF(COUNTIF(B298:C298,"&gt;0")=0,'Debt Payoff'!E5+'Debt Payoff'!E10+'Debt Payoff'!E9+'Debt Payoff'!C2,'Debt Payoff'!E5))))</f>
        <v>0</v>
      </c>
      <c r="E299" s="18">
        <f>IF(E298=0,0,MAX(0,E298*(1+'Debt Payoff'!D8/12)-MIN(E298*(1+'Debt Payoff'!D8/12),IF(COUNTIF(B298:D298,"&gt;0")=0,'Debt Payoff'!E8+'Debt Payoff'!E10+'Debt Payoff'!E9+'Debt Payoff'!E5+'Debt Payoff'!C2,'Debt Payoff'!E8))))</f>
        <v>0</v>
      </c>
      <c r="F299" s="18">
        <f>IF(F298=0,0,MAX(0,F298*(1+'Debt Payoff'!D4/12)-MIN(F298*(1+'Debt Payoff'!D4/12),IF(COUNTIF(B298:E298,"&gt;0")=0,'Debt Payoff'!E4+'Debt Payoff'!E10+'Debt Payoff'!E9+'Debt Payoff'!E5+'Debt Payoff'!E8+'Debt Payoff'!C2,'Debt Payoff'!E4))))</f>
        <v>0</v>
      </c>
      <c r="G299" s="18">
        <f>IF(G298=0,0,MAX(0,G298*(1+'Debt Payoff'!D11/12)-MIN(G298*(1+'Debt Payoff'!D11/12),IF(COUNTIF(B298:F298,"&gt;0")=0,'Debt Payoff'!E11+'Debt Payoff'!E10+'Debt Payoff'!E9+'Debt Payoff'!E5+'Debt Payoff'!E8+'Debt Payoff'!E4+'Debt Payoff'!C2,'Debt Payoff'!E11))))</f>
        <v>0</v>
      </c>
      <c r="H299" s="18">
        <f>IF(H298=0,0,MAX(0,H298*(1+'Debt Payoff'!D6/12)-MIN(H298*(1+'Debt Payoff'!D6/12),IF(COUNTIF(B298:G298,"&gt;0")=0,'Debt Payoff'!E6+'Debt Payoff'!E10+'Debt Payoff'!E9+'Debt Payoff'!E5+'Debt Payoff'!E8+'Debt Payoff'!E4+'Debt Payoff'!E11+'Debt Payoff'!C2,'Debt Payoff'!E6))))</f>
        <v>0</v>
      </c>
      <c r="I299" s="18">
        <f>IF(I298=0,0,MAX(0,I298*(1+'Debt Payoff'!D7/12)-MIN(I298*(1+'Debt Payoff'!D7/12),IF(COUNTIF(B298:H298,"&gt;0")=0,'Debt Payoff'!E7+'Debt Payoff'!E10+'Debt Payoff'!E9+'Debt Payoff'!E5+'Debt Payoff'!E8+'Debt Payoff'!E4+'Debt Payoff'!E11+'Debt Payoff'!E6+'Debt Payoff'!C2,'Debt Payoff'!E7))))</f>
        <v>0</v>
      </c>
      <c r="J299" s="18">
        <f>IF(B298=0,0,B298*'Debt Payoff'!D10/12)</f>
        <v>0</v>
      </c>
      <c r="K299" s="18">
        <f>IF(C298=0,0,C298*'Debt Payoff'!D9/12)</f>
        <v>0</v>
      </c>
      <c r="L299" s="18">
        <f>IF(D298=0,0,D298*'Debt Payoff'!D5/12)</f>
        <v>0</v>
      </c>
      <c r="M299" s="18">
        <f>IF(E298=0,0,E298*'Debt Payoff'!D8/12)</f>
        <v>0</v>
      </c>
      <c r="N299" s="18">
        <f>IF(F298=0,0,F298*'Debt Payoff'!D4/12)</f>
        <v>0</v>
      </c>
      <c r="O299" s="18">
        <f>IF(G298=0,0,G298*'Debt Payoff'!D11/12)</f>
        <v>0</v>
      </c>
      <c r="P299" s="18">
        <f>IF(H298=0,0,H298*'Debt Payoff'!D6/12)</f>
        <v>0</v>
      </c>
      <c r="Q299" s="18">
        <f>IF(I298=0,0,I298*'Debt Payoff'!D7/12)</f>
        <v>0</v>
      </c>
    </row>
    <row r="300" spans="1:17" x14ac:dyDescent="0.25">
      <c r="A300">
        <v>298</v>
      </c>
      <c r="B300" s="18">
        <f>IF(B299=0,0,MAX(0,B299*(1+'Debt Payoff'!D10/12)-MIN(B299*(1+'Debt Payoff'!D10/12),'Debt Payoff'!E10+'Debt Payoff'!C2)))</f>
        <v>0</v>
      </c>
      <c r="C300" s="18">
        <f>IF(C299=0,0,MAX(0,C299*(1+'Debt Payoff'!D9/12)-MIN(C299*(1+'Debt Payoff'!D9/12),IF(COUNTIF(B299:B299,"&gt;0")=0,'Debt Payoff'!E9+'Debt Payoff'!E10+'Debt Payoff'!C2,'Debt Payoff'!E9))))</f>
        <v>0</v>
      </c>
      <c r="D300" s="18">
        <f>IF(D299=0,0,MAX(0,D299*(1+'Debt Payoff'!D5/12)-MIN(D299*(1+'Debt Payoff'!D5/12),IF(COUNTIF(B299:C299,"&gt;0")=0,'Debt Payoff'!E5+'Debt Payoff'!E10+'Debt Payoff'!E9+'Debt Payoff'!C2,'Debt Payoff'!E5))))</f>
        <v>0</v>
      </c>
      <c r="E300" s="18">
        <f>IF(E299=0,0,MAX(0,E299*(1+'Debt Payoff'!D8/12)-MIN(E299*(1+'Debt Payoff'!D8/12),IF(COUNTIF(B299:D299,"&gt;0")=0,'Debt Payoff'!E8+'Debt Payoff'!E10+'Debt Payoff'!E9+'Debt Payoff'!E5+'Debt Payoff'!C2,'Debt Payoff'!E8))))</f>
        <v>0</v>
      </c>
      <c r="F300" s="18">
        <f>IF(F299=0,0,MAX(0,F299*(1+'Debt Payoff'!D4/12)-MIN(F299*(1+'Debt Payoff'!D4/12),IF(COUNTIF(B299:E299,"&gt;0")=0,'Debt Payoff'!E4+'Debt Payoff'!E10+'Debt Payoff'!E9+'Debt Payoff'!E5+'Debt Payoff'!E8+'Debt Payoff'!C2,'Debt Payoff'!E4))))</f>
        <v>0</v>
      </c>
      <c r="G300" s="18">
        <f>IF(G299=0,0,MAX(0,G299*(1+'Debt Payoff'!D11/12)-MIN(G299*(1+'Debt Payoff'!D11/12),IF(COUNTIF(B299:F299,"&gt;0")=0,'Debt Payoff'!E11+'Debt Payoff'!E10+'Debt Payoff'!E9+'Debt Payoff'!E5+'Debt Payoff'!E8+'Debt Payoff'!E4+'Debt Payoff'!C2,'Debt Payoff'!E11))))</f>
        <v>0</v>
      </c>
      <c r="H300" s="18">
        <f>IF(H299=0,0,MAX(0,H299*(1+'Debt Payoff'!D6/12)-MIN(H299*(1+'Debt Payoff'!D6/12),IF(COUNTIF(B299:G299,"&gt;0")=0,'Debt Payoff'!E6+'Debt Payoff'!E10+'Debt Payoff'!E9+'Debt Payoff'!E5+'Debt Payoff'!E8+'Debt Payoff'!E4+'Debt Payoff'!E11+'Debt Payoff'!C2,'Debt Payoff'!E6))))</f>
        <v>0</v>
      </c>
      <c r="I300" s="18">
        <f>IF(I299=0,0,MAX(0,I299*(1+'Debt Payoff'!D7/12)-MIN(I299*(1+'Debt Payoff'!D7/12),IF(COUNTIF(B299:H299,"&gt;0")=0,'Debt Payoff'!E7+'Debt Payoff'!E10+'Debt Payoff'!E9+'Debt Payoff'!E5+'Debt Payoff'!E8+'Debt Payoff'!E4+'Debt Payoff'!E11+'Debt Payoff'!E6+'Debt Payoff'!C2,'Debt Payoff'!E7))))</f>
        <v>0</v>
      </c>
      <c r="J300" s="18">
        <f>IF(B299=0,0,B299*'Debt Payoff'!D10/12)</f>
        <v>0</v>
      </c>
      <c r="K300" s="18">
        <f>IF(C299=0,0,C299*'Debt Payoff'!D9/12)</f>
        <v>0</v>
      </c>
      <c r="L300" s="18">
        <f>IF(D299=0,0,D299*'Debt Payoff'!D5/12)</f>
        <v>0</v>
      </c>
      <c r="M300" s="18">
        <f>IF(E299=0,0,E299*'Debt Payoff'!D8/12)</f>
        <v>0</v>
      </c>
      <c r="N300" s="18">
        <f>IF(F299=0,0,F299*'Debt Payoff'!D4/12)</f>
        <v>0</v>
      </c>
      <c r="O300" s="18">
        <f>IF(G299=0,0,G299*'Debt Payoff'!D11/12)</f>
        <v>0</v>
      </c>
      <c r="P300" s="18">
        <f>IF(H299=0,0,H299*'Debt Payoff'!D6/12)</f>
        <v>0</v>
      </c>
      <c r="Q300" s="18">
        <f>IF(I299=0,0,I299*'Debt Payoff'!D7/12)</f>
        <v>0</v>
      </c>
    </row>
    <row r="301" spans="1:17" x14ac:dyDescent="0.25">
      <c r="A301">
        <v>299</v>
      </c>
      <c r="B301" s="18">
        <f>IF(B300=0,0,MAX(0,B300*(1+'Debt Payoff'!D10/12)-MIN(B300*(1+'Debt Payoff'!D10/12),'Debt Payoff'!E10+'Debt Payoff'!C2)))</f>
        <v>0</v>
      </c>
      <c r="C301" s="18">
        <f>IF(C300=0,0,MAX(0,C300*(1+'Debt Payoff'!D9/12)-MIN(C300*(1+'Debt Payoff'!D9/12),IF(COUNTIF(B300:B300,"&gt;0")=0,'Debt Payoff'!E9+'Debt Payoff'!E10+'Debt Payoff'!C2,'Debt Payoff'!E9))))</f>
        <v>0</v>
      </c>
      <c r="D301" s="18">
        <f>IF(D300=0,0,MAX(0,D300*(1+'Debt Payoff'!D5/12)-MIN(D300*(1+'Debt Payoff'!D5/12),IF(COUNTIF(B300:C300,"&gt;0")=0,'Debt Payoff'!E5+'Debt Payoff'!E10+'Debt Payoff'!E9+'Debt Payoff'!C2,'Debt Payoff'!E5))))</f>
        <v>0</v>
      </c>
      <c r="E301" s="18">
        <f>IF(E300=0,0,MAX(0,E300*(1+'Debt Payoff'!D8/12)-MIN(E300*(1+'Debt Payoff'!D8/12),IF(COUNTIF(B300:D300,"&gt;0")=0,'Debt Payoff'!E8+'Debt Payoff'!E10+'Debt Payoff'!E9+'Debt Payoff'!E5+'Debt Payoff'!C2,'Debt Payoff'!E8))))</f>
        <v>0</v>
      </c>
      <c r="F301" s="18">
        <f>IF(F300=0,0,MAX(0,F300*(1+'Debt Payoff'!D4/12)-MIN(F300*(1+'Debt Payoff'!D4/12),IF(COUNTIF(B300:E300,"&gt;0")=0,'Debt Payoff'!E4+'Debt Payoff'!E10+'Debt Payoff'!E9+'Debt Payoff'!E5+'Debt Payoff'!E8+'Debt Payoff'!C2,'Debt Payoff'!E4))))</f>
        <v>0</v>
      </c>
      <c r="G301" s="18">
        <f>IF(G300=0,0,MAX(0,G300*(1+'Debt Payoff'!D11/12)-MIN(G300*(1+'Debt Payoff'!D11/12),IF(COUNTIF(B300:F300,"&gt;0")=0,'Debt Payoff'!E11+'Debt Payoff'!E10+'Debt Payoff'!E9+'Debt Payoff'!E5+'Debt Payoff'!E8+'Debt Payoff'!E4+'Debt Payoff'!C2,'Debt Payoff'!E11))))</f>
        <v>0</v>
      </c>
      <c r="H301" s="18">
        <f>IF(H300=0,0,MAX(0,H300*(1+'Debt Payoff'!D6/12)-MIN(H300*(1+'Debt Payoff'!D6/12),IF(COUNTIF(B300:G300,"&gt;0")=0,'Debt Payoff'!E6+'Debt Payoff'!E10+'Debt Payoff'!E9+'Debt Payoff'!E5+'Debt Payoff'!E8+'Debt Payoff'!E4+'Debt Payoff'!E11+'Debt Payoff'!C2,'Debt Payoff'!E6))))</f>
        <v>0</v>
      </c>
      <c r="I301" s="18">
        <f>IF(I300=0,0,MAX(0,I300*(1+'Debt Payoff'!D7/12)-MIN(I300*(1+'Debt Payoff'!D7/12),IF(COUNTIF(B300:H300,"&gt;0")=0,'Debt Payoff'!E7+'Debt Payoff'!E10+'Debt Payoff'!E9+'Debt Payoff'!E5+'Debt Payoff'!E8+'Debt Payoff'!E4+'Debt Payoff'!E11+'Debt Payoff'!E6+'Debt Payoff'!C2,'Debt Payoff'!E7))))</f>
        <v>0</v>
      </c>
      <c r="J301" s="18">
        <f>IF(B300=0,0,B300*'Debt Payoff'!D10/12)</f>
        <v>0</v>
      </c>
      <c r="K301" s="18">
        <f>IF(C300=0,0,C300*'Debt Payoff'!D9/12)</f>
        <v>0</v>
      </c>
      <c r="L301" s="18">
        <f>IF(D300=0,0,D300*'Debt Payoff'!D5/12)</f>
        <v>0</v>
      </c>
      <c r="M301" s="18">
        <f>IF(E300=0,0,E300*'Debt Payoff'!D8/12)</f>
        <v>0</v>
      </c>
      <c r="N301" s="18">
        <f>IF(F300=0,0,F300*'Debt Payoff'!D4/12)</f>
        <v>0</v>
      </c>
      <c r="O301" s="18">
        <f>IF(G300=0,0,G300*'Debt Payoff'!D11/12)</f>
        <v>0</v>
      </c>
      <c r="P301" s="18">
        <f>IF(H300=0,0,H300*'Debt Payoff'!D6/12)</f>
        <v>0</v>
      </c>
      <c r="Q301" s="18">
        <f>IF(I300=0,0,I300*'Debt Payoff'!D7/12)</f>
        <v>0</v>
      </c>
    </row>
    <row r="302" spans="1:17" x14ac:dyDescent="0.25">
      <c r="A302">
        <v>300</v>
      </c>
      <c r="B302" s="18">
        <f>IF(B301=0,0,MAX(0,B301*(1+'Debt Payoff'!D10/12)-MIN(B301*(1+'Debt Payoff'!D10/12),'Debt Payoff'!E10+'Debt Payoff'!C2)))</f>
        <v>0</v>
      </c>
      <c r="C302" s="18">
        <f>IF(C301=0,0,MAX(0,C301*(1+'Debt Payoff'!D9/12)-MIN(C301*(1+'Debt Payoff'!D9/12),IF(COUNTIF(B301:B301,"&gt;0")=0,'Debt Payoff'!E9+'Debt Payoff'!E10+'Debt Payoff'!C2,'Debt Payoff'!E9))))</f>
        <v>0</v>
      </c>
      <c r="D302" s="18">
        <f>IF(D301=0,0,MAX(0,D301*(1+'Debt Payoff'!D5/12)-MIN(D301*(1+'Debt Payoff'!D5/12),IF(COUNTIF(B301:C301,"&gt;0")=0,'Debt Payoff'!E5+'Debt Payoff'!E10+'Debt Payoff'!E9+'Debt Payoff'!C2,'Debt Payoff'!E5))))</f>
        <v>0</v>
      </c>
      <c r="E302" s="18">
        <f>IF(E301=0,0,MAX(0,E301*(1+'Debt Payoff'!D8/12)-MIN(E301*(1+'Debt Payoff'!D8/12),IF(COUNTIF(B301:D301,"&gt;0")=0,'Debt Payoff'!E8+'Debt Payoff'!E10+'Debt Payoff'!E9+'Debt Payoff'!E5+'Debt Payoff'!C2,'Debt Payoff'!E8))))</f>
        <v>0</v>
      </c>
      <c r="F302" s="18">
        <f>IF(F301=0,0,MAX(0,F301*(1+'Debt Payoff'!D4/12)-MIN(F301*(1+'Debt Payoff'!D4/12),IF(COUNTIF(B301:E301,"&gt;0")=0,'Debt Payoff'!E4+'Debt Payoff'!E10+'Debt Payoff'!E9+'Debt Payoff'!E5+'Debt Payoff'!E8+'Debt Payoff'!C2,'Debt Payoff'!E4))))</f>
        <v>0</v>
      </c>
      <c r="G302" s="18">
        <f>IF(G301=0,0,MAX(0,G301*(1+'Debt Payoff'!D11/12)-MIN(G301*(1+'Debt Payoff'!D11/12),IF(COUNTIF(B301:F301,"&gt;0")=0,'Debt Payoff'!E11+'Debt Payoff'!E10+'Debt Payoff'!E9+'Debt Payoff'!E5+'Debt Payoff'!E8+'Debt Payoff'!E4+'Debt Payoff'!C2,'Debt Payoff'!E11))))</f>
        <v>0</v>
      </c>
      <c r="H302" s="18">
        <f>IF(H301=0,0,MAX(0,H301*(1+'Debt Payoff'!D6/12)-MIN(H301*(1+'Debt Payoff'!D6/12),IF(COUNTIF(B301:G301,"&gt;0")=0,'Debt Payoff'!E6+'Debt Payoff'!E10+'Debt Payoff'!E9+'Debt Payoff'!E5+'Debt Payoff'!E8+'Debt Payoff'!E4+'Debt Payoff'!E11+'Debt Payoff'!C2,'Debt Payoff'!E6))))</f>
        <v>0</v>
      </c>
      <c r="I302" s="18">
        <f>IF(I301=0,0,MAX(0,I301*(1+'Debt Payoff'!D7/12)-MIN(I301*(1+'Debt Payoff'!D7/12),IF(COUNTIF(B301:H301,"&gt;0")=0,'Debt Payoff'!E7+'Debt Payoff'!E10+'Debt Payoff'!E9+'Debt Payoff'!E5+'Debt Payoff'!E8+'Debt Payoff'!E4+'Debt Payoff'!E11+'Debt Payoff'!E6+'Debt Payoff'!C2,'Debt Payoff'!E7))))</f>
        <v>0</v>
      </c>
      <c r="J302" s="18">
        <f>IF(B301=0,0,B301*'Debt Payoff'!D10/12)</f>
        <v>0</v>
      </c>
      <c r="K302" s="18">
        <f>IF(C301=0,0,C301*'Debt Payoff'!D9/12)</f>
        <v>0</v>
      </c>
      <c r="L302" s="18">
        <f>IF(D301=0,0,D301*'Debt Payoff'!D5/12)</f>
        <v>0</v>
      </c>
      <c r="M302" s="18">
        <f>IF(E301=0,0,E301*'Debt Payoff'!D8/12)</f>
        <v>0</v>
      </c>
      <c r="N302" s="18">
        <f>IF(F301=0,0,F301*'Debt Payoff'!D4/12)</f>
        <v>0</v>
      </c>
      <c r="O302" s="18">
        <f>IF(G301=0,0,G301*'Debt Payoff'!D11/12)</f>
        <v>0</v>
      </c>
      <c r="P302" s="18">
        <f>IF(H301=0,0,H301*'Debt Payoff'!D6/12)</f>
        <v>0</v>
      </c>
      <c r="Q302" s="18">
        <f>IF(I301=0,0,I301*'Debt Payoff'!D7/12)</f>
        <v>0</v>
      </c>
    </row>
    <row r="303" spans="1:17" x14ac:dyDescent="0.25">
      <c r="A303">
        <v>301</v>
      </c>
      <c r="B303" s="18">
        <f>IF(B302=0,0,MAX(0,B302*(1+'Debt Payoff'!D10/12)-MIN(B302*(1+'Debt Payoff'!D10/12),'Debt Payoff'!E10+'Debt Payoff'!C2)))</f>
        <v>0</v>
      </c>
      <c r="C303" s="18">
        <f>IF(C302=0,0,MAX(0,C302*(1+'Debt Payoff'!D9/12)-MIN(C302*(1+'Debt Payoff'!D9/12),IF(COUNTIF(B302:B302,"&gt;0")=0,'Debt Payoff'!E9+'Debt Payoff'!E10+'Debt Payoff'!C2,'Debt Payoff'!E9))))</f>
        <v>0</v>
      </c>
      <c r="D303" s="18">
        <f>IF(D302=0,0,MAX(0,D302*(1+'Debt Payoff'!D5/12)-MIN(D302*(1+'Debt Payoff'!D5/12),IF(COUNTIF(B302:C302,"&gt;0")=0,'Debt Payoff'!E5+'Debt Payoff'!E10+'Debt Payoff'!E9+'Debt Payoff'!C2,'Debt Payoff'!E5))))</f>
        <v>0</v>
      </c>
      <c r="E303" s="18">
        <f>IF(E302=0,0,MAX(0,E302*(1+'Debt Payoff'!D8/12)-MIN(E302*(1+'Debt Payoff'!D8/12),IF(COUNTIF(B302:D302,"&gt;0")=0,'Debt Payoff'!E8+'Debt Payoff'!E10+'Debt Payoff'!E9+'Debt Payoff'!E5+'Debt Payoff'!C2,'Debt Payoff'!E8))))</f>
        <v>0</v>
      </c>
      <c r="F303" s="18">
        <f>IF(F302=0,0,MAX(0,F302*(1+'Debt Payoff'!D4/12)-MIN(F302*(1+'Debt Payoff'!D4/12),IF(COUNTIF(B302:E302,"&gt;0")=0,'Debt Payoff'!E4+'Debt Payoff'!E10+'Debt Payoff'!E9+'Debt Payoff'!E5+'Debt Payoff'!E8+'Debt Payoff'!C2,'Debt Payoff'!E4))))</f>
        <v>0</v>
      </c>
      <c r="G303" s="18">
        <f>IF(G302=0,0,MAX(0,G302*(1+'Debt Payoff'!D11/12)-MIN(G302*(1+'Debt Payoff'!D11/12),IF(COUNTIF(B302:F302,"&gt;0")=0,'Debt Payoff'!E11+'Debt Payoff'!E10+'Debt Payoff'!E9+'Debt Payoff'!E5+'Debt Payoff'!E8+'Debt Payoff'!E4+'Debt Payoff'!C2,'Debt Payoff'!E11))))</f>
        <v>0</v>
      </c>
      <c r="H303" s="18">
        <f>IF(H302=0,0,MAX(0,H302*(1+'Debt Payoff'!D6/12)-MIN(H302*(1+'Debt Payoff'!D6/12),IF(COUNTIF(B302:G302,"&gt;0")=0,'Debt Payoff'!E6+'Debt Payoff'!E10+'Debt Payoff'!E9+'Debt Payoff'!E5+'Debt Payoff'!E8+'Debt Payoff'!E4+'Debt Payoff'!E11+'Debt Payoff'!C2,'Debt Payoff'!E6))))</f>
        <v>0</v>
      </c>
      <c r="I303" s="18">
        <f>IF(I302=0,0,MAX(0,I302*(1+'Debt Payoff'!D7/12)-MIN(I302*(1+'Debt Payoff'!D7/12),IF(COUNTIF(B302:H302,"&gt;0")=0,'Debt Payoff'!E7+'Debt Payoff'!E10+'Debt Payoff'!E9+'Debt Payoff'!E5+'Debt Payoff'!E8+'Debt Payoff'!E4+'Debt Payoff'!E11+'Debt Payoff'!E6+'Debt Payoff'!C2,'Debt Payoff'!E7))))</f>
        <v>0</v>
      </c>
      <c r="J303" s="18">
        <f>IF(B302=0,0,B302*'Debt Payoff'!D10/12)</f>
        <v>0</v>
      </c>
      <c r="K303" s="18">
        <f>IF(C302=0,0,C302*'Debt Payoff'!D9/12)</f>
        <v>0</v>
      </c>
      <c r="L303" s="18">
        <f>IF(D302=0,0,D302*'Debt Payoff'!D5/12)</f>
        <v>0</v>
      </c>
      <c r="M303" s="18">
        <f>IF(E302=0,0,E302*'Debt Payoff'!D8/12)</f>
        <v>0</v>
      </c>
      <c r="N303" s="18">
        <f>IF(F302=0,0,F302*'Debt Payoff'!D4/12)</f>
        <v>0</v>
      </c>
      <c r="O303" s="18">
        <f>IF(G302=0,0,G302*'Debt Payoff'!D11/12)</f>
        <v>0</v>
      </c>
      <c r="P303" s="18">
        <f>IF(H302=0,0,H302*'Debt Payoff'!D6/12)</f>
        <v>0</v>
      </c>
      <c r="Q303" s="18">
        <f>IF(I302=0,0,I302*'Debt Payoff'!D7/12)</f>
        <v>0</v>
      </c>
    </row>
    <row r="304" spans="1:17" x14ac:dyDescent="0.25">
      <c r="A304">
        <v>302</v>
      </c>
      <c r="B304" s="18">
        <f>IF(B303=0,0,MAX(0,B303*(1+'Debt Payoff'!D10/12)-MIN(B303*(1+'Debt Payoff'!D10/12),'Debt Payoff'!E10+'Debt Payoff'!C2)))</f>
        <v>0</v>
      </c>
      <c r="C304" s="18">
        <f>IF(C303=0,0,MAX(0,C303*(1+'Debt Payoff'!D9/12)-MIN(C303*(1+'Debt Payoff'!D9/12),IF(COUNTIF(B303:B303,"&gt;0")=0,'Debt Payoff'!E9+'Debt Payoff'!E10+'Debt Payoff'!C2,'Debt Payoff'!E9))))</f>
        <v>0</v>
      </c>
      <c r="D304" s="18">
        <f>IF(D303=0,0,MAX(0,D303*(1+'Debt Payoff'!D5/12)-MIN(D303*(1+'Debt Payoff'!D5/12),IF(COUNTIF(B303:C303,"&gt;0")=0,'Debt Payoff'!E5+'Debt Payoff'!E10+'Debt Payoff'!E9+'Debt Payoff'!C2,'Debt Payoff'!E5))))</f>
        <v>0</v>
      </c>
      <c r="E304" s="18">
        <f>IF(E303=0,0,MAX(0,E303*(1+'Debt Payoff'!D8/12)-MIN(E303*(1+'Debt Payoff'!D8/12),IF(COUNTIF(B303:D303,"&gt;0")=0,'Debt Payoff'!E8+'Debt Payoff'!E10+'Debt Payoff'!E9+'Debt Payoff'!E5+'Debt Payoff'!C2,'Debt Payoff'!E8))))</f>
        <v>0</v>
      </c>
      <c r="F304" s="18">
        <f>IF(F303=0,0,MAX(0,F303*(1+'Debt Payoff'!D4/12)-MIN(F303*(1+'Debt Payoff'!D4/12),IF(COUNTIF(B303:E303,"&gt;0")=0,'Debt Payoff'!E4+'Debt Payoff'!E10+'Debt Payoff'!E9+'Debt Payoff'!E5+'Debt Payoff'!E8+'Debt Payoff'!C2,'Debt Payoff'!E4))))</f>
        <v>0</v>
      </c>
      <c r="G304" s="18">
        <f>IF(G303=0,0,MAX(0,G303*(1+'Debt Payoff'!D11/12)-MIN(G303*(1+'Debt Payoff'!D11/12),IF(COUNTIF(B303:F303,"&gt;0")=0,'Debt Payoff'!E11+'Debt Payoff'!E10+'Debt Payoff'!E9+'Debt Payoff'!E5+'Debt Payoff'!E8+'Debt Payoff'!E4+'Debt Payoff'!C2,'Debt Payoff'!E11))))</f>
        <v>0</v>
      </c>
      <c r="H304" s="18">
        <f>IF(H303=0,0,MAX(0,H303*(1+'Debt Payoff'!D6/12)-MIN(H303*(1+'Debt Payoff'!D6/12),IF(COUNTIF(B303:G303,"&gt;0")=0,'Debt Payoff'!E6+'Debt Payoff'!E10+'Debt Payoff'!E9+'Debt Payoff'!E5+'Debt Payoff'!E8+'Debt Payoff'!E4+'Debt Payoff'!E11+'Debt Payoff'!C2,'Debt Payoff'!E6))))</f>
        <v>0</v>
      </c>
      <c r="I304" s="18">
        <f>IF(I303=0,0,MAX(0,I303*(1+'Debt Payoff'!D7/12)-MIN(I303*(1+'Debt Payoff'!D7/12),IF(COUNTIF(B303:H303,"&gt;0")=0,'Debt Payoff'!E7+'Debt Payoff'!E10+'Debt Payoff'!E9+'Debt Payoff'!E5+'Debt Payoff'!E8+'Debt Payoff'!E4+'Debt Payoff'!E11+'Debt Payoff'!E6+'Debt Payoff'!C2,'Debt Payoff'!E7))))</f>
        <v>0</v>
      </c>
      <c r="J304" s="18">
        <f>IF(B303=0,0,B303*'Debt Payoff'!D10/12)</f>
        <v>0</v>
      </c>
      <c r="K304" s="18">
        <f>IF(C303=0,0,C303*'Debt Payoff'!D9/12)</f>
        <v>0</v>
      </c>
      <c r="L304" s="18">
        <f>IF(D303=0,0,D303*'Debt Payoff'!D5/12)</f>
        <v>0</v>
      </c>
      <c r="M304" s="18">
        <f>IF(E303=0,0,E303*'Debt Payoff'!D8/12)</f>
        <v>0</v>
      </c>
      <c r="N304" s="18">
        <f>IF(F303=0,0,F303*'Debt Payoff'!D4/12)</f>
        <v>0</v>
      </c>
      <c r="O304" s="18">
        <f>IF(G303=0,0,G303*'Debt Payoff'!D11/12)</f>
        <v>0</v>
      </c>
      <c r="P304" s="18">
        <f>IF(H303=0,0,H303*'Debt Payoff'!D6/12)</f>
        <v>0</v>
      </c>
      <c r="Q304" s="18">
        <f>IF(I303=0,0,I303*'Debt Payoff'!D7/12)</f>
        <v>0</v>
      </c>
    </row>
    <row r="305" spans="1:17" x14ac:dyDescent="0.25">
      <c r="A305">
        <v>303</v>
      </c>
      <c r="B305" s="18">
        <f>IF(B304=0,0,MAX(0,B304*(1+'Debt Payoff'!D10/12)-MIN(B304*(1+'Debt Payoff'!D10/12),'Debt Payoff'!E10+'Debt Payoff'!C2)))</f>
        <v>0</v>
      </c>
      <c r="C305" s="18">
        <f>IF(C304=0,0,MAX(0,C304*(1+'Debt Payoff'!D9/12)-MIN(C304*(1+'Debt Payoff'!D9/12),IF(COUNTIF(B304:B304,"&gt;0")=0,'Debt Payoff'!E9+'Debt Payoff'!E10+'Debt Payoff'!C2,'Debt Payoff'!E9))))</f>
        <v>0</v>
      </c>
      <c r="D305" s="18">
        <f>IF(D304=0,0,MAX(0,D304*(1+'Debt Payoff'!D5/12)-MIN(D304*(1+'Debt Payoff'!D5/12),IF(COUNTIF(B304:C304,"&gt;0")=0,'Debt Payoff'!E5+'Debt Payoff'!E10+'Debt Payoff'!E9+'Debt Payoff'!C2,'Debt Payoff'!E5))))</f>
        <v>0</v>
      </c>
      <c r="E305" s="18">
        <f>IF(E304=0,0,MAX(0,E304*(1+'Debt Payoff'!D8/12)-MIN(E304*(1+'Debt Payoff'!D8/12),IF(COUNTIF(B304:D304,"&gt;0")=0,'Debt Payoff'!E8+'Debt Payoff'!E10+'Debt Payoff'!E9+'Debt Payoff'!E5+'Debt Payoff'!C2,'Debt Payoff'!E8))))</f>
        <v>0</v>
      </c>
      <c r="F305" s="18">
        <f>IF(F304=0,0,MAX(0,F304*(1+'Debt Payoff'!D4/12)-MIN(F304*(1+'Debt Payoff'!D4/12),IF(COUNTIF(B304:E304,"&gt;0")=0,'Debt Payoff'!E4+'Debt Payoff'!E10+'Debt Payoff'!E9+'Debt Payoff'!E5+'Debt Payoff'!E8+'Debt Payoff'!C2,'Debt Payoff'!E4))))</f>
        <v>0</v>
      </c>
      <c r="G305" s="18">
        <f>IF(G304=0,0,MAX(0,G304*(1+'Debt Payoff'!D11/12)-MIN(G304*(1+'Debt Payoff'!D11/12),IF(COUNTIF(B304:F304,"&gt;0")=0,'Debt Payoff'!E11+'Debt Payoff'!E10+'Debt Payoff'!E9+'Debt Payoff'!E5+'Debt Payoff'!E8+'Debt Payoff'!E4+'Debt Payoff'!C2,'Debt Payoff'!E11))))</f>
        <v>0</v>
      </c>
      <c r="H305" s="18">
        <f>IF(H304=0,0,MAX(0,H304*(1+'Debt Payoff'!D6/12)-MIN(H304*(1+'Debt Payoff'!D6/12),IF(COUNTIF(B304:G304,"&gt;0")=0,'Debt Payoff'!E6+'Debt Payoff'!E10+'Debt Payoff'!E9+'Debt Payoff'!E5+'Debt Payoff'!E8+'Debt Payoff'!E4+'Debt Payoff'!E11+'Debt Payoff'!C2,'Debt Payoff'!E6))))</f>
        <v>0</v>
      </c>
      <c r="I305" s="18">
        <f>IF(I304=0,0,MAX(0,I304*(1+'Debt Payoff'!D7/12)-MIN(I304*(1+'Debt Payoff'!D7/12),IF(COUNTIF(B304:H304,"&gt;0")=0,'Debt Payoff'!E7+'Debt Payoff'!E10+'Debt Payoff'!E9+'Debt Payoff'!E5+'Debt Payoff'!E8+'Debt Payoff'!E4+'Debt Payoff'!E11+'Debt Payoff'!E6+'Debt Payoff'!C2,'Debt Payoff'!E7))))</f>
        <v>0</v>
      </c>
      <c r="J305" s="18">
        <f>IF(B304=0,0,B304*'Debt Payoff'!D10/12)</f>
        <v>0</v>
      </c>
      <c r="K305" s="18">
        <f>IF(C304=0,0,C304*'Debt Payoff'!D9/12)</f>
        <v>0</v>
      </c>
      <c r="L305" s="18">
        <f>IF(D304=0,0,D304*'Debt Payoff'!D5/12)</f>
        <v>0</v>
      </c>
      <c r="M305" s="18">
        <f>IF(E304=0,0,E304*'Debt Payoff'!D8/12)</f>
        <v>0</v>
      </c>
      <c r="N305" s="18">
        <f>IF(F304=0,0,F304*'Debt Payoff'!D4/12)</f>
        <v>0</v>
      </c>
      <c r="O305" s="18">
        <f>IF(G304=0,0,G304*'Debt Payoff'!D11/12)</f>
        <v>0</v>
      </c>
      <c r="P305" s="18">
        <f>IF(H304=0,0,H304*'Debt Payoff'!D6/12)</f>
        <v>0</v>
      </c>
      <c r="Q305" s="18">
        <f>IF(I304=0,0,I304*'Debt Payoff'!D7/12)</f>
        <v>0</v>
      </c>
    </row>
    <row r="306" spans="1:17" x14ac:dyDescent="0.25">
      <c r="A306">
        <v>304</v>
      </c>
      <c r="B306" s="18">
        <f>IF(B305=0,0,MAX(0,B305*(1+'Debt Payoff'!D10/12)-MIN(B305*(1+'Debt Payoff'!D10/12),'Debt Payoff'!E10+'Debt Payoff'!C2)))</f>
        <v>0</v>
      </c>
      <c r="C306" s="18">
        <f>IF(C305=0,0,MAX(0,C305*(1+'Debt Payoff'!D9/12)-MIN(C305*(1+'Debt Payoff'!D9/12),IF(COUNTIF(B305:B305,"&gt;0")=0,'Debt Payoff'!E9+'Debt Payoff'!E10+'Debt Payoff'!C2,'Debt Payoff'!E9))))</f>
        <v>0</v>
      </c>
      <c r="D306" s="18">
        <f>IF(D305=0,0,MAX(0,D305*(1+'Debt Payoff'!D5/12)-MIN(D305*(1+'Debt Payoff'!D5/12),IF(COUNTIF(B305:C305,"&gt;0")=0,'Debt Payoff'!E5+'Debt Payoff'!E10+'Debt Payoff'!E9+'Debt Payoff'!C2,'Debt Payoff'!E5))))</f>
        <v>0</v>
      </c>
      <c r="E306" s="18">
        <f>IF(E305=0,0,MAX(0,E305*(1+'Debt Payoff'!D8/12)-MIN(E305*(1+'Debt Payoff'!D8/12),IF(COUNTIF(B305:D305,"&gt;0")=0,'Debt Payoff'!E8+'Debt Payoff'!E10+'Debt Payoff'!E9+'Debt Payoff'!E5+'Debt Payoff'!C2,'Debt Payoff'!E8))))</f>
        <v>0</v>
      </c>
      <c r="F306" s="18">
        <f>IF(F305=0,0,MAX(0,F305*(1+'Debt Payoff'!D4/12)-MIN(F305*(1+'Debt Payoff'!D4/12),IF(COUNTIF(B305:E305,"&gt;0")=0,'Debt Payoff'!E4+'Debt Payoff'!E10+'Debt Payoff'!E9+'Debt Payoff'!E5+'Debt Payoff'!E8+'Debt Payoff'!C2,'Debt Payoff'!E4))))</f>
        <v>0</v>
      </c>
      <c r="G306" s="18">
        <f>IF(G305=0,0,MAX(0,G305*(1+'Debt Payoff'!D11/12)-MIN(G305*(1+'Debt Payoff'!D11/12),IF(COUNTIF(B305:F305,"&gt;0")=0,'Debt Payoff'!E11+'Debt Payoff'!E10+'Debt Payoff'!E9+'Debt Payoff'!E5+'Debt Payoff'!E8+'Debt Payoff'!E4+'Debt Payoff'!C2,'Debt Payoff'!E11))))</f>
        <v>0</v>
      </c>
      <c r="H306" s="18">
        <f>IF(H305=0,0,MAX(0,H305*(1+'Debt Payoff'!D6/12)-MIN(H305*(1+'Debt Payoff'!D6/12),IF(COUNTIF(B305:G305,"&gt;0")=0,'Debt Payoff'!E6+'Debt Payoff'!E10+'Debt Payoff'!E9+'Debt Payoff'!E5+'Debt Payoff'!E8+'Debt Payoff'!E4+'Debt Payoff'!E11+'Debt Payoff'!C2,'Debt Payoff'!E6))))</f>
        <v>0</v>
      </c>
      <c r="I306" s="18">
        <f>IF(I305=0,0,MAX(0,I305*(1+'Debt Payoff'!D7/12)-MIN(I305*(1+'Debt Payoff'!D7/12),IF(COUNTIF(B305:H305,"&gt;0")=0,'Debt Payoff'!E7+'Debt Payoff'!E10+'Debt Payoff'!E9+'Debt Payoff'!E5+'Debt Payoff'!E8+'Debt Payoff'!E4+'Debt Payoff'!E11+'Debt Payoff'!E6+'Debt Payoff'!C2,'Debt Payoff'!E7))))</f>
        <v>0</v>
      </c>
      <c r="J306" s="18">
        <f>IF(B305=0,0,B305*'Debt Payoff'!D10/12)</f>
        <v>0</v>
      </c>
      <c r="K306" s="18">
        <f>IF(C305=0,0,C305*'Debt Payoff'!D9/12)</f>
        <v>0</v>
      </c>
      <c r="L306" s="18">
        <f>IF(D305=0,0,D305*'Debt Payoff'!D5/12)</f>
        <v>0</v>
      </c>
      <c r="M306" s="18">
        <f>IF(E305=0,0,E305*'Debt Payoff'!D8/12)</f>
        <v>0</v>
      </c>
      <c r="N306" s="18">
        <f>IF(F305=0,0,F305*'Debt Payoff'!D4/12)</f>
        <v>0</v>
      </c>
      <c r="O306" s="18">
        <f>IF(G305=0,0,G305*'Debt Payoff'!D11/12)</f>
        <v>0</v>
      </c>
      <c r="P306" s="18">
        <f>IF(H305=0,0,H305*'Debt Payoff'!D6/12)</f>
        <v>0</v>
      </c>
      <c r="Q306" s="18">
        <f>IF(I305=0,0,I305*'Debt Payoff'!D7/12)</f>
        <v>0</v>
      </c>
    </row>
    <row r="307" spans="1:17" x14ac:dyDescent="0.25">
      <c r="A307">
        <v>305</v>
      </c>
      <c r="B307" s="18">
        <f>IF(B306=0,0,MAX(0,B306*(1+'Debt Payoff'!D10/12)-MIN(B306*(1+'Debt Payoff'!D10/12),'Debt Payoff'!E10+'Debt Payoff'!C2)))</f>
        <v>0</v>
      </c>
      <c r="C307" s="18">
        <f>IF(C306=0,0,MAX(0,C306*(1+'Debt Payoff'!D9/12)-MIN(C306*(1+'Debt Payoff'!D9/12),IF(COUNTIF(B306:B306,"&gt;0")=0,'Debt Payoff'!E9+'Debt Payoff'!E10+'Debt Payoff'!C2,'Debt Payoff'!E9))))</f>
        <v>0</v>
      </c>
      <c r="D307" s="18">
        <f>IF(D306=0,0,MAX(0,D306*(1+'Debt Payoff'!D5/12)-MIN(D306*(1+'Debt Payoff'!D5/12),IF(COUNTIF(B306:C306,"&gt;0")=0,'Debt Payoff'!E5+'Debt Payoff'!E10+'Debt Payoff'!E9+'Debt Payoff'!C2,'Debt Payoff'!E5))))</f>
        <v>0</v>
      </c>
      <c r="E307" s="18">
        <f>IF(E306=0,0,MAX(0,E306*(1+'Debt Payoff'!D8/12)-MIN(E306*(1+'Debt Payoff'!D8/12),IF(COUNTIF(B306:D306,"&gt;0")=0,'Debt Payoff'!E8+'Debt Payoff'!E10+'Debt Payoff'!E9+'Debt Payoff'!E5+'Debt Payoff'!C2,'Debt Payoff'!E8))))</f>
        <v>0</v>
      </c>
      <c r="F307" s="18">
        <f>IF(F306=0,0,MAX(0,F306*(1+'Debt Payoff'!D4/12)-MIN(F306*(1+'Debt Payoff'!D4/12),IF(COUNTIF(B306:E306,"&gt;0")=0,'Debt Payoff'!E4+'Debt Payoff'!E10+'Debt Payoff'!E9+'Debt Payoff'!E5+'Debt Payoff'!E8+'Debt Payoff'!C2,'Debt Payoff'!E4))))</f>
        <v>0</v>
      </c>
      <c r="G307" s="18">
        <f>IF(G306=0,0,MAX(0,G306*(1+'Debt Payoff'!D11/12)-MIN(G306*(1+'Debt Payoff'!D11/12),IF(COUNTIF(B306:F306,"&gt;0")=0,'Debt Payoff'!E11+'Debt Payoff'!E10+'Debt Payoff'!E9+'Debt Payoff'!E5+'Debt Payoff'!E8+'Debt Payoff'!E4+'Debt Payoff'!C2,'Debt Payoff'!E11))))</f>
        <v>0</v>
      </c>
      <c r="H307" s="18">
        <f>IF(H306=0,0,MAX(0,H306*(1+'Debt Payoff'!D6/12)-MIN(H306*(1+'Debt Payoff'!D6/12),IF(COUNTIF(B306:G306,"&gt;0")=0,'Debt Payoff'!E6+'Debt Payoff'!E10+'Debt Payoff'!E9+'Debt Payoff'!E5+'Debt Payoff'!E8+'Debt Payoff'!E4+'Debt Payoff'!E11+'Debt Payoff'!C2,'Debt Payoff'!E6))))</f>
        <v>0</v>
      </c>
      <c r="I307" s="18">
        <f>IF(I306=0,0,MAX(0,I306*(1+'Debt Payoff'!D7/12)-MIN(I306*(1+'Debt Payoff'!D7/12),IF(COUNTIF(B306:H306,"&gt;0")=0,'Debt Payoff'!E7+'Debt Payoff'!E10+'Debt Payoff'!E9+'Debt Payoff'!E5+'Debt Payoff'!E8+'Debt Payoff'!E4+'Debt Payoff'!E11+'Debt Payoff'!E6+'Debt Payoff'!C2,'Debt Payoff'!E7))))</f>
        <v>0</v>
      </c>
      <c r="J307" s="18">
        <f>IF(B306=0,0,B306*'Debt Payoff'!D10/12)</f>
        <v>0</v>
      </c>
      <c r="K307" s="18">
        <f>IF(C306=0,0,C306*'Debt Payoff'!D9/12)</f>
        <v>0</v>
      </c>
      <c r="L307" s="18">
        <f>IF(D306=0,0,D306*'Debt Payoff'!D5/12)</f>
        <v>0</v>
      </c>
      <c r="M307" s="18">
        <f>IF(E306=0,0,E306*'Debt Payoff'!D8/12)</f>
        <v>0</v>
      </c>
      <c r="N307" s="18">
        <f>IF(F306=0,0,F306*'Debt Payoff'!D4/12)</f>
        <v>0</v>
      </c>
      <c r="O307" s="18">
        <f>IF(G306=0,0,G306*'Debt Payoff'!D11/12)</f>
        <v>0</v>
      </c>
      <c r="P307" s="18">
        <f>IF(H306=0,0,H306*'Debt Payoff'!D6/12)</f>
        <v>0</v>
      </c>
      <c r="Q307" s="18">
        <f>IF(I306=0,0,I306*'Debt Payoff'!D7/12)</f>
        <v>0</v>
      </c>
    </row>
    <row r="308" spans="1:17" x14ac:dyDescent="0.25">
      <c r="A308">
        <v>306</v>
      </c>
      <c r="B308" s="18">
        <f>IF(B307=0,0,MAX(0,B307*(1+'Debt Payoff'!D10/12)-MIN(B307*(1+'Debt Payoff'!D10/12),'Debt Payoff'!E10+'Debt Payoff'!C2)))</f>
        <v>0</v>
      </c>
      <c r="C308" s="18">
        <f>IF(C307=0,0,MAX(0,C307*(1+'Debt Payoff'!D9/12)-MIN(C307*(1+'Debt Payoff'!D9/12),IF(COUNTIF(B307:B307,"&gt;0")=0,'Debt Payoff'!E9+'Debt Payoff'!E10+'Debt Payoff'!C2,'Debt Payoff'!E9))))</f>
        <v>0</v>
      </c>
      <c r="D308" s="18">
        <f>IF(D307=0,0,MAX(0,D307*(1+'Debt Payoff'!D5/12)-MIN(D307*(1+'Debt Payoff'!D5/12),IF(COUNTIF(B307:C307,"&gt;0")=0,'Debt Payoff'!E5+'Debt Payoff'!E10+'Debt Payoff'!E9+'Debt Payoff'!C2,'Debt Payoff'!E5))))</f>
        <v>0</v>
      </c>
      <c r="E308" s="18">
        <f>IF(E307=0,0,MAX(0,E307*(1+'Debt Payoff'!D8/12)-MIN(E307*(1+'Debt Payoff'!D8/12),IF(COUNTIF(B307:D307,"&gt;0")=0,'Debt Payoff'!E8+'Debt Payoff'!E10+'Debt Payoff'!E9+'Debt Payoff'!E5+'Debt Payoff'!C2,'Debt Payoff'!E8))))</f>
        <v>0</v>
      </c>
      <c r="F308" s="18">
        <f>IF(F307=0,0,MAX(0,F307*(1+'Debt Payoff'!D4/12)-MIN(F307*(1+'Debt Payoff'!D4/12),IF(COUNTIF(B307:E307,"&gt;0")=0,'Debt Payoff'!E4+'Debt Payoff'!E10+'Debt Payoff'!E9+'Debt Payoff'!E5+'Debt Payoff'!E8+'Debt Payoff'!C2,'Debt Payoff'!E4))))</f>
        <v>0</v>
      </c>
      <c r="G308" s="18">
        <f>IF(G307=0,0,MAX(0,G307*(1+'Debt Payoff'!D11/12)-MIN(G307*(1+'Debt Payoff'!D11/12),IF(COUNTIF(B307:F307,"&gt;0")=0,'Debt Payoff'!E11+'Debt Payoff'!E10+'Debt Payoff'!E9+'Debt Payoff'!E5+'Debt Payoff'!E8+'Debt Payoff'!E4+'Debt Payoff'!C2,'Debt Payoff'!E11))))</f>
        <v>0</v>
      </c>
      <c r="H308" s="18">
        <f>IF(H307=0,0,MAX(0,H307*(1+'Debt Payoff'!D6/12)-MIN(H307*(1+'Debt Payoff'!D6/12),IF(COUNTIF(B307:G307,"&gt;0")=0,'Debt Payoff'!E6+'Debt Payoff'!E10+'Debt Payoff'!E9+'Debt Payoff'!E5+'Debt Payoff'!E8+'Debt Payoff'!E4+'Debt Payoff'!E11+'Debt Payoff'!C2,'Debt Payoff'!E6))))</f>
        <v>0</v>
      </c>
      <c r="I308" s="18">
        <f>IF(I307=0,0,MAX(0,I307*(1+'Debt Payoff'!D7/12)-MIN(I307*(1+'Debt Payoff'!D7/12),IF(COUNTIF(B307:H307,"&gt;0")=0,'Debt Payoff'!E7+'Debt Payoff'!E10+'Debt Payoff'!E9+'Debt Payoff'!E5+'Debt Payoff'!E8+'Debt Payoff'!E4+'Debt Payoff'!E11+'Debt Payoff'!E6+'Debt Payoff'!C2,'Debt Payoff'!E7))))</f>
        <v>0</v>
      </c>
      <c r="J308" s="18">
        <f>IF(B307=0,0,B307*'Debt Payoff'!D10/12)</f>
        <v>0</v>
      </c>
      <c r="K308" s="18">
        <f>IF(C307=0,0,C307*'Debt Payoff'!D9/12)</f>
        <v>0</v>
      </c>
      <c r="L308" s="18">
        <f>IF(D307=0,0,D307*'Debt Payoff'!D5/12)</f>
        <v>0</v>
      </c>
      <c r="M308" s="18">
        <f>IF(E307=0,0,E307*'Debt Payoff'!D8/12)</f>
        <v>0</v>
      </c>
      <c r="N308" s="18">
        <f>IF(F307=0,0,F307*'Debt Payoff'!D4/12)</f>
        <v>0</v>
      </c>
      <c r="O308" s="18">
        <f>IF(G307=0,0,G307*'Debt Payoff'!D11/12)</f>
        <v>0</v>
      </c>
      <c r="P308" s="18">
        <f>IF(H307=0,0,H307*'Debt Payoff'!D6/12)</f>
        <v>0</v>
      </c>
      <c r="Q308" s="18">
        <f>IF(I307=0,0,I307*'Debt Payoff'!D7/12)</f>
        <v>0</v>
      </c>
    </row>
    <row r="309" spans="1:17" x14ac:dyDescent="0.25">
      <c r="A309">
        <v>307</v>
      </c>
      <c r="B309" s="18">
        <f>IF(B308=0,0,MAX(0,B308*(1+'Debt Payoff'!D10/12)-MIN(B308*(1+'Debt Payoff'!D10/12),'Debt Payoff'!E10+'Debt Payoff'!C2)))</f>
        <v>0</v>
      </c>
      <c r="C309" s="18">
        <f>IF(C308=0,0,MAX(0,C308*(1+'Debt Payoff'!D9/12)-MIN(C308*(1+'Debt Payoff'!D9/12),IF(COUNTIF(B308:B308,"&gt;0")=0,'Debt Payoff'!E9+'Debt Payoff'!E10+'Debt Payoff'!C2,'Debt Payoff'!E9))))</f>
        <v>0</v>
      </c>
      <c r="D309" s="18">
        <f>IF(D308=0,0,MAX(0,D308*(1+'Debt Payoff'!D5/12)-MIN(D308*(1+'Debt Payoff'!D5/12),IF(COUNTIF(B308:C308,"&gt;0")=0,'Debt Payoff'!E5+'Debt Payoff'!E10+'Debt Payoff'!E9+'Debt Payoff'!C2,'Debt Payoff'!E5))))</f>
        <v>0</v>
      </c>
      <c r="E309" s="18">
        <f>IF(E308=0,0,MAX(0,E308*(1+'Debt Payoff'!D8/12)-MIN(E308*(1+'Debt Payoff'!D8/12),IF(COUNTIF(B308:D308,"&gt;0")=0,'Debt Payoff'!E8+'Debt Payoff'!E10+'Debt Payoff'!E9+'Debt Payoff'!E5+'Debt Payoff'!C2,'Debt Payoff'!E8))))</f>
        <v>0</v>
      </c>
      <c r="F309" s="18">
        <f>IF(F308=0,0,MAX(0,F308*(1+'Debt Payoff'!D4/12)-MIN(F308*(1+'Debt Payoff'!D4/12),IF(COUNTIF(B308:E308,"&gt;0")=0,'Debt Payoff'!E4+'Debt Payoff'!E10+'Debt Payoff'!E9+'Debt Payoff'!E5+'Debt Payoff'!E8+'Debt Payoff'!C2,'Debt Payoff'!E4))))</f>
        <v>0</v>
      </c>
      <c r="G309" s="18">
        <f>IF(G308=0,0,MAX(0,G308*(1+'Debt Payoff'!D11/12)-MIN(G308*(1+'Debt Payoff'!D11/12),IF(COUNTIF(B308:F308,"&gt;0")=0,'Debt Payoff'!E11+'Debt Payoff'!E10+'Debt Payoff'!E9+'Debt Payoff'!E5+'Debt Payoff'!E8+'Debt Payoff'!E4+'Debt Payoff'!C2,'Debt Payoff'!E11))))</f>
        <v>0</v>
      </c>
      <c r="H309" s="18">
        <f>IF(H308=0,0,MAX(0,H308*(1+'Debt Payoff'!D6/12)-MIN(H308*(1+'Debt Payoff'!D6/12),IF(COUNTIF(B308:G308,"&gt;0")=0,'Debt Payoff'!E6+'Debt Payoff'!E10+'Debt Payoff'!E9+'Debt Payoff'!E5+'Debt Payoff'!E8+'Debt Payoff'!E4+'Debt Payoff'!E11+'Debt Payoff'!C2,'Debt Payoff'!E6))))</f>
        <v>0</v>
      </c>
      <c r="I309" s="18">
        <f>IF(I308=0,0,MAX(0,I308*(1+'Debt Payoff'!D7/12)-MIN(I308*(1+'Debt Payoff'!D7/12),IF(COUNTIF(B308:H308,"&gt;0")=0,'Debt Payoff'!E7+'Debt Payoff'!E10+'Debt Payoff'!E9+'Debt Payoff'!E5+'Debt Payoff'!E8+'Debt Payoff'!E4+'Debt Payoff'!E11+'Debt Payoff'!E6+'Debt Payoff'!C2,'Debt Payoff'!E7))))</f>
        <v>0</v>
      </c>
      <c r="J309" s="18">
        <f>IF(B308=0,0,B308*'Debt Payoff'!D10/12)</f>
        <v>0</v>
      </c>
      <c r="K309" s="18">
        <f>IF(C308=0,0,C308*'Debt Payoff'!D9/12)</f>
        <v>0</v>
      </c>
      <c r="L309" s="18">
        <f>IF(D308=0,0,D308*'Debt Payoff'!D5/12)</f>
        <v>0</v>
      </c>
      <c r="M309" s="18">
        <f>IF(E308=0,0,E308*'Debt Payoff'!D8/12)</f>
        <v>0</v>
      </c>
      <c r="N309" s="18">
        <f>IF(F308=0,0,F308*'Debt Payoff'!D4/12)</f>
        <v>0</v>
      </c>
      <c r="O309" s="18">
        <f>IF(G308=0,0,G308*'Debt Payoff'!D11/12)</f>
        <v>0</v>
      </c>
      <c r="P309" s="18">
        <f>IF(H308=0,0,H308*'Debt Payoff'!D6/12)</f>
        <v>0</v>
      </c>
      <c r="Q309" s="18">
        <f>IF(I308=0,0,I308*'Debt Payoff'!D7/12)</f>
        <v>0</v>
      </c>
    </row>
    <row r="310" spans="1:17" x14ac:dyDescent="0.25">
      <c r="A310">
        <v>308</v>
      </c>
      <c r="B310" s="18">
        <f>IF(B309=0,0,MAX(0,B309*(1+'Debt Payoff'!D10/12)-MIN(B309*(1+'Debt Payoff'!D10/12),'Debt Payoff'!E10+'Debt Payoff'!C2)))</f>
        <v>0</v>
      </c>
      <c r="C310" s="18">
        <f>IF(C309=0,0,MAX(0,C309*(1+'Debt Payoff'!D9/12)-MIN(C309*(1+'Debt Payoff'!D9/12),IF(COUNTIF(B309:B309,"&gt;0")=0,'Debt Payoff'!E9+'Debt Payoff'!E10+'Debt Payoff'!C2,'Debt Payoff'!E9))))</f>
        <v>0</v>
      </c>
      <c r="D310" s="18">
        <f>IF(D309=0,0,MAX(0,D309*(1+'Debt Payoff'!D5/12)-MIN(D309*(1+'Debt Payoff'!D5/12),IF(COUNTIF(B309:C309,"&gt;0")=0,'Debt Payoff'!E5+'Debt Payoff'!E10+'Debt Payoff'!E9+'Debt Payoff'!C2,'Debt Payoff'!E5))))</f>
        <v>0</v>
      </c>
      <c r="E310" s="18">
        <f>IF(E309=0,0,MAX(0,E309*(1+'Debt Payoff'!D8/12)-MIN(E309*(1+'Debt Payoff'!D8/12),IF(COUNTIF(B309:D309,"&gt;0")=0,'Debt Payoff'!E8+'Debt Payoff'!E10+'Debt Payoff'!E9+'Debt Payoff'!E5+'Debt Payoff'!C2,'Debt Payoff'!E8))))</f>
        <v>0</v>
      </c>
      <c r="F310" s="18">
        <f>IF(F309=0,0,MAX(0,F309*(1+'Debt Payoff'!D4/12)-MIN(F309*(1+'Debt Payoff'!D4/12),IF(COUNTIF(B309:E309,"&gt;0")=0,'Debt Payoff'!E4+'Debt Payoff'!E10+'Debt Payoff'!E9+'Debt Payoff'!E5+'Debt Payoff'!E8+'Debt Payoff'!C2,'Debt Payoff'!E4))))</f>
        <v>0</v>
      </c>
      <c r="G310" s="18">
        <f>IF(G309=0,0,MAX(0,G309*(1+'Debt Payoff'!D11/12)-MIN(G309*(1+'Debt Payoff'!D11/12),IF(COUNTIF(B309:F309,"&gt;0")=0,'Debt Payoff'!E11+'Debt Payoff'!E10+'Debt Payoff'!E9+'Debt Payoff'!E5+'Debt Payoff'!E8+'Debt Payoff'!E4+'Debt Payoff'!C2,'Debt Payoff'!E11))))</f>
        <v>0</v>
      </c>
      <c r="H310" s="18">
        <f>IF(H309=0,0,MAX(0,H309*(1+'Debt Payoff'!D6/12)-MIN(H309*(1+'Debt Payoff'!D6/12),IF(COUNTIF(B309:G309,"&gt;0")=0,'Debt Payoff'!E6+'Debt Payoff'!E10+'Debt Payoff'!E9+'Debt Payoff'!E5+'Debt Payoff'!E8+'Debt Payoff'!E4+'Debt Payoff'!E11+'Debt Payoff'!C2,'Debt Payoff'!E6))))</f>
        <v>0</v>
      </c>
      <c r="I310" s="18">
        <f>IF(I309=0,0,MAX(0,I309*(1+'Debt Payoff'!D7/12)-MIN(I309*(1+'Debt Payoff'!D7/12),IF(COUNTIF(B309:H309,"&gt;0")=0,'Debt Payoff'!E7+'Debt Payoff'!E10+'Debt Payoff'!E9+'Debt Payoff'!E5+'Debt Payoff'!E8+'Debt Payoff'!E4+'Debt Payoff'!E11+'Debt Payoff'!E6+'Debt Payoff'!C2,'Debt Payoff'!E7))))</f>
        <v>0</v>
      </c>
      <c r="J310" s="18">
        <f>IF(B309=0,0,B309*'Debt Payoff'!D10/12)</f>
        <v>0</v>
      </c>
      <c r="K310" s="18">
        <f>IF(C309=0,0,C309*'Debt Payoff'!D9/12)</f>
        <v>0</v>
      </c>
      <c r="L310" s="18">
        <f>IF(D309=0,0,D309*'Debt Payoff'!D5/12)</f>
        <v>0</v>
      </c>
      <c r="M310" s="18">
        <f>IF(E309=0,0,E309*'Debt Payoff'!D8/12)</f>
        <v>0</v>
      </c>
      <c r="N310" s="18">
        <f>IF(F309=0,0,F309*'Debt Payoff'!D4/12)</f>
        <v>0</v>
      </c>
      <c r="O310" s="18">
        <f>IF(G309=0,0,G309*'Debt Payoff'!D11/12)</f>
        <v>0</v>
      </c>
      <c r="P310" s="18">
        <f>IF(H309=0,0,H309*'Debt Payoff'!D6/12)</f>
        <v>0</v>
      </c>
      <c r="Q310" s="18">
        <f>IF(I309=0,0,I309*'Debt Payoff'!D7/12)</f>
        <v>0</v>
      </c>
    </row>
    <row r="311" spans="1:17" x14ac:dyDescent="0.25">
      <c r="A311">
        <v>309</v>
      </c>
      <c r="B311" s="18">
        <f>IF(B310=0,0,MAX(0,B310*(1+'Debt Payoff'!D10/12)-MIN(B310*(1+'Debt Payoff'!D10/12),'Debt Payoff'!E10+'Debt Payoff'!C2)))</f>
        <v>0</v>
      </c>
      <c r="C311" s="18">
        <f>IF(C310=0,0,MAX(0,C310*(1+'Debt Payoff'!D9/12)-MIN(C310*(1+'Debt Payoff'!D9/12),IF(COUNTIF(B310:B310,"&gt;0")=0,'Debt Payoff'!E9+'Debt Payoff'!E10+'Debt Payoff'!C2,'Debt Payoff'!E9))))</f>
        <v>0</v>
      </c>
      <c r="D311" s="18">
        <f>IF(D310=0,0,MAX(0,D310*(1+'Debt Payoff'!D5/12)-MIN(D310*(1+'Debt Payoff'!D5/12),IF(COUNTIF(B310:C310,"&gt;0")=0,'Debt Payoff'!E5+'Debt Payoff'!E10+'Debt Payoff'!E9+'Debt Payoff'!C2,'Debt Payoff'!E5))))</f>
        <v>0</v>
      </c>
      <c r="E311" s="18">
        <f>IF(E310=0,0,MAX(0,E310*(1+'Debt Payoff'!D8/12)-MIN(E310*(1+'Debt Payoff'!D8/12),IF(COUNTIF(B310:D310,"&gt;0")=0,'Debt Payoff'!E8+'Debt Payoff'!E10+'Debt Payoff'!E9+'Debt Payoff'!E5+'Debt Payoff'!C2,'Debt Payoff'!E8))))</f>
        <v>0</v>
      </c>
      <c r="F311" s="18">
        <f>IF(F310=0,0,MAX(0,F310*(1+'Debt Payoff'!D4/12)-MIN(F310*(1+'Debt Payoff'!D4/12),IF(COUNTIF(B310:E310,"&gt;0")=0,'Debt Payoff'!E4+'Debt Payoff'!E10+'Debt Payoff'!E9+'Debt Payoff'!E5+'Debt Payoff'!E8+'Debt Payoff'!C2,'Debt Payoff'!E4))))</f>
        <v>0</v>
      </c>
      <c r="G311" s="18">
        <f>IF(G310=0,0,MAX(0,G310*(1+'Debt Payoff'!D11/12)-MIN(G310*(1+'Debt Payoff'!D11/12),IF(COUNTIF(B310:F310,"&gt;0")=0,'Debt Payoff'!E11+'Debt Payoff'!E10+'Debt Payoff'!E9+'Debt Payoff'!E5+'Debt Payoff'!E8+'Debt Payoff'!E4+'Debt Payoff'!C2,'Debt Payoff'!E11))))</f>
        <v>0</v>
      </c>
      <c r="H311" s="18">
        <f>IF(H310=0,0,MAX(0,H310*(1+'Debt Payoff'!D6/12)-MIN(H310*(1+'Debt Payoff'!D6/12),IF(COUNTIF(B310:G310,"&gt;0")=0,'Debt Payoff'!E6+'Debt Payoff'!E10+'Debt Payoff'!E9+'Debt Payoff'!E5+'Debt Payoff'!E8+'Debt Payoff'!E4+'Debt Payoff'!E11+'Debt Payoff'!C2,'Debt Payoff'!E6))))</f>
        <v>0</v>
      </c>
      <c r="I311" s="18">
        <f>IF(I310=0,0,MAX(0,I310*(1+'Debt Payoff'!D7/12)-MIN(I310*(1+'Debt Payoff'!D7/12),IF(COUNTIF(B310:H310,"&gt;0")=0,'Debt Payoff'!E7+'Debt Payoff'!E10+'Debt Payoff'!E9+'Debt Payoff'!E5+'Debt Payoff'!E8+'Debt Payoff'!E4+'Debt Payoff'!E11+'Debt Payoff'!E6+'Debt Payoff'!C2,'Debt Payoff'!E7))))</f>
        <v>0</v>
      </c>
      <c r="J311" s="18">
        <f>IF(B310=0,0,B310*'Debt Payoff'!D10/12)</f>
        <v>0</v>
      </c>
      <c r="K311" s="18">
        <f>IF(C310=0,0,C310*'Debt Payoff'!D9/12)</f>
        <v>0</v>
      </c>
      <c r="L311" s="18">
        <f>IF(D310=0,0,D310*'Debt Payoff'!D5/12)</f>
        <v>0</v>
      </c>
      <c r="M311" s="18">
        <f>IF(E310=0,0,E310*'Debt Payoff'!D8/12)</f>
        <v>0</v>
      </c>
      <c r="N311" s="18">
        <f>IF(F310=0,0,F310*'Debt Payoff'!D4/12)</f>
        <v>0</v>
      </c>
      <c r="O311" s="18">
        <f>IF(G310=0,0,G310*'Debt Payoff'!D11/12)</f>
        <v>0</v>
      </c>
      <c r="P311" s="18">
        <f>IF(H310=0,0,H310*'Debt Payoff'!D6/12)</f>
        <v>0</v>
      </c>
      <c r="Q311" s="18">
        <f>IF(I310=0,0,I310*'Debt Payoff'!D7/12)</f>
        <v>0</v>
      </c>
    </row>
    <row r="312" spans="1:17" x14ac:dyDescent="0.25">
      <c r="A312">
        <v>310</v>
      </c>
      <c r="B312" s="18">
        <f>IF(B311=0,0,MAX(0,B311*(1+'Debt Payoff'!D10/12)-MIN(B311*(1+'Debt Payoff'!D10/12),'Debt Payoff'!E10+'Debt Payoff'!C2)))</f>
        <v>0</v>
      </c>
      <c r="C312" s="18">
        <f>IF(C311=0,0,MAX(0,C311*(1+'Debt Payoff'!D9/12)-MIN(C311*(1+'Debt Payoff'!D9/12),IF(COUNTIF(B311:B311,"&gt;0")=0,'Debt Payoff'!E9+'Debt Payoff'!E10+'Debt Payoff'!C2,'Debt Payoff'!E9))))</f>
        <v>0</v>
      </c>
      <c r="D312" s="18">
        <f>IF(D311=0,0,MAX(0,D311*(1+'Debt Payoff'!D5/12)-MIN(D311*(1+'Debt Payoff'!D5/12),IF(COUNTIF(B311:C311,"&gt;0")=0,'Debt Payoff'!E5+'Debt Payoff'!E10+'Debt Payoff'!E9+'Debt Payoff'!C2,'Debt Payoff'!E5))))</f>
        <v>0</v>
      </c>
      <c r="E312" s="18">
        <f>IF(E311=0,0,MAX(0,E311*(1+'Debt Payoff'!D8/12)-MIN(E311*(1+'Debt Payoff'!D8/12),IF(COUNTIF(B311:D311,"&gt;0")=0,'Debt Payoff'!E8+'Debt Payoff'!E10+'Debt Payoff'!E9+'Debt Payoff'!E5+'Debt Payoff'!C2,'Debt Payoff'!E8))))</f>
        <v>0</v>
      </c>
      <c r="F312" s="18">
        <f>IF(F311=0,0,MAX(0,F311*(1+'Debt Payoff'!D4/12)-MIN(F311*(1+'Debt Payoff'!D4/12),IF(COUNTIF(B311:E311,"&gt;0")=0,'Debt Payoff'!E4+'Debt Payoff'!E10+'Debt Payoff'!E9+'Debt Payoff'!E5+'Debt Payoff'!E8+'Debt Payoff'!C2,'Debt Payoff'!E4))))</f>
        <v>0</v>
      </c>
      <c r="G312" s="18">
        <f>IF(G311=0,0,MAX(0,G311*(1+'Debt Payoff'!D11/12)-MIN(G311*(1+'Debt Payoff'!D11/12),IF(COUNTIF(B311:F311,"&gt;0")=0,'Debt Payoff'!E11+'Debt Payoff'!E10+'Debt Payoff'!E9+'Debt Payoff'!E5+'Debt Payoff'!E8+'Debt Payoff'!E4+'Debt Payoff'!C2,'Debt Payoff'!E11))))</f>
        <v>0</v>
      </c>
      <c r="H312" s="18">
        <f>IF(H311=0,0,MAX(0,H311*(1+'Debt Payoff'!D6/12)-MIN(H311*(1+'Debt Payoff'!D6/12),IF(COUNTIF(B311:G311,"&gt;0")=0,'Debt Payoff'!E6+'Debt Payoff'!E10+'Debt Payoff'!E9+'Debt Payoff'!E5+'Debt Payoff'!E8+'Debt Payoff'!E4+'Debt Payoff'!E11+'Debt Payoff'!C2,'Debt Payoff'!E6))))</f>
        <v>0</v>
      </c>
      <c r="I312" s="18">
        <f>IF(I311=0,0,MAX(0,I311*(1+'Debt Payoff'!D7/12)-MIN(I311*(1+'Debt Payoff'!D7/12),IF(COUNTIF(B311:H311,"&gt;0")=0,'Debt Payoff'!E7+'Debt Payoff'!E10+'Debt Payoff'!E9+'Debt Payoff'!E5+'Debt Payoff'!E8+'Debt Payoff'!E4+'Debt Payoff'!E11+'Debt Payoff'!E6+'Debt Payoff'!C2,'Debt Payoff'!E7))))</f>
        <v>0</v>
      </c>
      <c r="J312" s="18">
        <f>IF(B311=0,0,B311*'Debt Payoff'!D10/12)</f>
        <v>0</v>
      </c>
      <c r="K312" s="18">
        <f>IF(C311=0,0,C311*'Debt Payoff'!D9/12)</f>
        <v>0</v>
      </c>
      <c r="L312" s="18">
        <f>IF(D311=0,0,D311*'Debt Payoff'!D5/12)</f>
        <v>0</v>
      </c>
      <c r="M312" s="18">
        <f>IF(E311=0,0,E311*'Debt Payoff'!D8/12)</f>
        <v>0</v>
      </c>
      <c r="N312" s="18">
        <f>IF(F311=0,0,F311*'Debt Payoff'!D4/12)</f>
        <v>0</v>
      </c>
      <c r="O312" s="18">
        <f>IF(G311=0,0,G311*'Debt Payoff'!D11/12)</f>
        <v>0</v>
      </c>
      <c r="P312" s="18">
        <f>IF(H311=0,0,H311*'Debt Payoff'!D6/12)</f>
        <v>0</v>
      </c>
      <c r="Q312" s="18">
        <f>IF(I311=0,0,I311*'Debt Payoff'!D7/12)</f>
        <v>0</v>
      </c>
    </row>
    <row r="313" spans="1:17" x14ac:dyDescent="0.25">
      <c r="A313">
        <v>311</v>
      </c>
      <c r="B313" s="18">
        <f>IF(B312=0,0,MAX(0,B312*(1+'Debt Payoff'!D10/12)-MIN(B312*(1+'Debt Payoff'!D10/12),'Debt Payoff'!E10+'Debt Payoff'!C2)))</f>
        <v>0</v>
      </c>
      <c r="C313" s="18">
        <f>IF(C312=0,0,MAX(0,C312*(1+'Debt Payoff'!D9/12)-MIN(C312*(1+'Debt Payoff'!D9/12),IF(COUNTIF(B312:B312,"&gt;0")=0,'Debt Payoff'!E9+'Debt Payoff'!E10+'Debt Payoff'!C2,'Debt Payoff'!E9))))</f>
        <v>0</v>
      </c>
      <c r="D313" s="18">
        <f>IF(D312=0,0,MAX(0,D312*(1+'Debt Payoff'!D5/12)-MIN(D312*(1+'Debt Payoff'!D5/12),IF(COUNTIF(B312:C312,"&gt;0")=0,'Debt Payoff'!E5+'Debt Payoff'!E10+'Debt Payoff'!E9+'Debt Payoff'!C2,'Debt Payoff'!E5))))</f>
        <v>0</v>
      </c>
      <c r="E313" s="18">
        <f>IF(E312=0,0,MAX(0,E312*(1+'Debt Payoff'!D8/12)-MIN(E312*(1+'Debt Payoff'!D8/12),IF(COUNTIF(B312:D312,"&gt;0")=0,'Debt Payoff'!E8+'Debt Payoff'!E10+'Debt Payoff'!E9+'Debt Payoff'!E5+'Debt Payoff'!C2,'Debt Payoff'!E8))))</f>
        <v>0</v>
      </c>
      <c r="F313" s="18">
        <f>IF(F312=0,0,MAX(0,F312*(1+'Debt Payoff'!D4/12)-MIN(F312*(1+'Debt Payoff'!D4/12),IF(COUNTIF(B312:E312,"&gt;0")=0,'Debt Payoff'!E4+'Debt Payoff'!E10+'Debt Payoff'!E9+'Debt Payoff'!E5+'Debt Payoff'!E8+'Debt Payoff'!C2,'Debt Payoff'!E4))))</f>
        <v>0</v>
      </c>
      <c r="G313" s="18">
        <f>IF(G312=0,0,MAX(0,G312*(1+'Debt Payoff'!D11/12)-MIN(G312*(1+'Debt Payoff'!D11/12),IF(COUNTIF(B312:F312,"&gt;0")=0,'Debt Payoff'!E11+'Debt Payoff'!E10+'Debt Payoff'!E9+'Debt Payoff'!E5+'Debt Payoff'!E8+'Debt Payoff'!E4+'Debt Payoff'!C2,'Debt Payoff'!E11))))</f>
        <v>0</v>
      </c>
      <c r="H313" s="18">
        <f>IF(H312=0,0,MAX(0,H312*(1+'Debt Payoff'!D6/12)-MIN(H312*(1+'Debt Payoff'!D6/12),IF(COUNTIF(B312:G312,"&gt;0")=0,'Debt Payoff'!E6+'Debt Payoff'!E10+'Debt Payoff'!E9+'Debt Payoff'!E5+'Debt Payoff'!E8+'Debt Payoff'!E4+'Debt Payoff'!E11+'Debt Payoff'!C2,'Debt Payoff'!E6))))</f>
        <v>0</v>
      </c>
      <c r="I313" s="18">
        <f>IF(I312=0,0,MAX(0,I312*(1+'Debt Payoff'!D7/12)-MIN(I312*(1+'Debt Payoff'!D7/12),IF(COUNTIF(B312:H312,"&gt;0")=0,'Debt Payoff'!E7+'Debt Payoff'!E10+'Debt Payoff'!E9+'Debt Payoff'!E5+'Debt Payoff'!E8+'Debt Payoff'!E4+'Debt Payoff'!E11+'Debt Payoff'!E6+'Debt Payoff'!C2,'Debt Payoff'!E7))))</f>
        <v>0</v>
      </c>
      <c r="J313" s="18">
        <f>IF(B312=0,0,B312*'Debt Payoff'!D10/12)</f>
        <v>0</v>
      </c>
      <c r="K313" s="18">
        <f>IF(C312=0,0,C312*'Debt Payoff'!D9/12)</f>
        <v>0</v>
      </c>
      <c r="L313" s="18">
        <f>IF(D312=0,0,D312*'Debt Payoff'!D5/12)</f>
        <v>0</v>
      </c>
      <c r="M313" s="18">
        <f>IF(E312=0,0,E312*'Debt Payoff'!D8/12)</f>
        <v>0</v>
      </c>
      <c r="N313" s="18">
        <f>IF(F312=0,0,F312*'Debt Payoff'!D4/12)</f>
        <v>0</v>
      </c>
      <c r="O313" s="18">
        <f>IF(G312=0,0,G312*'Debt Payoff'!D11/12)</f>
        <v>0</v>
      </c>
      <c r="P313" s="18">
        <f>IF(H312=0,0,H312*'Debt Payoff'!D6/12)</f>
        <v>0</v>
      </c>
      <c r="Q313" s="18">
        <f>IF(I312=0,0,I312*'Debt Payoff'!D7/12)</f>
        <v>0</v>
      </c>
    </row>
    <row r="314" spans="1:17" x14ac:dyDescent="0.25">
      <c r="A314">
        <v>312</v>
      </c>
      <c r="B314" s="18">
        <f>IF(B313=0,0,MAX(0,B313*(1+'Debt Payoff'!D10/12)-MIN(B313*(1+'Debt Payoff'!D10/12),'Debt Payoff'!E10+'Debt Payoff'!C2)))</f>
        <v>0</v>
      </c>
      <c r="C314" s="18">
        <f>IF(C313=0,0,MAX(0,C313*(1+'Debt Payoff'!D9/12)-MIN(C313*(1+'Debt Payoff'!D9/12),IF(COUNTIF(B313:B313,"&gt;0")=0,'Debt Payoff'!E9+'Debt Payoff'!E10+'Debt Payoff'!C2,'Debt Payoff'!E9))))</f>
        <v>0</v>
      </c>
      <c r="D314" s="18">
        <f>IF(D313=0,0,MAX(0,D313*(1+'Debt Payoff'!D5/12)-MIN(D313*(1+'Debt Payoff'!D5/12),IF(COUNTIF(B313:C313,"&gt;0")=0,'Debt Payoff'!E5+'Debt Payoff'!E10+'Debt Payoff'!E9+'Debt Payoff'!C2,'Debt Payoff'!E5))))</f>
        <v>0</v>
      </c>
      <c r="E314" s="18">
        <f>IF(E313=0,0,MAX(0,E313*(1+'Debt Payoff'!D8/12)-MIN(E313*(1+'Debt Payoff'!D8/12),IF(COUNTIF(B313:D313,"&gt;0")=0,'Debt Payoff'!E8+'Debt Payoff'!E10+'Debt Payoff'!E9+'Debt Payoff'!E5+'Debt Payoff'!C2,'Debt Payoff'!E8))))</f>
        <v>0</v>
      </c>
      <c r="F314" s="18">
        <f>IF(F313=0,0,MAX(0,F313*(1+'Debt Payoff'!D4/12)-MIN(F313*(1+'Debt Payoff'!D4/12),IF(COUNTIF(B313:E313,"&gt;0")=0,'Debt Payoff'!E4+'Debt Payoff'!E10+'Debt Payoff'!E9+'Debt Payoff'!E5+'Debt Payoff'!E8+'Debt Payoff'!C2,'Debt Payoff'!E4))))</f>
        <v>0</v>
      </c>
      <c r="G314" s="18">
        <f>IF(G313=0,0,MAX(0,G313*(1+'Debt Payoff'!D11/12)-MIN(G313*(1+'Debt Payoff'!D11/12),IF(COUNTIF(B313:F313,"&gt;0")=0,'Debt Payoff'!E11+'Debt Payoff'!E10+'Debt Payoff'!E9+'Debt Payoff'!E5+'Debt Payoff'!E8+'Debt Payoff'!E4+'Debt Payoff'!C2,'Debt Payoff'!E11))))</f>
        <v>0</v>
      </c>
      <c r="H314" s="18">
        <f>IF(H313=0,0,MAX(0,H313*(1+'Debt Payoff'!D6/12)-MIN(H313*(1+'Debt Payoff'!D6/12),IF(COUNTIF(B313:G313,"&gt;0")=0,'Debt Payoff'!E6+'Debt Payoff'!E10+'Debt Payoff'!E9+'Debt Payoff'!E5+'Debt Payoff'!E8+'Debt Payoff'!E4+'Debt Payoff'!E11+'Debt Payoff'!C2,'Debt Payoff'!E6))))</f>
        <v>0</v>
      </c>
      <c r="I314" s="18">
        <f>IF(I313=0,0,MAX(0,I313*(1+'Debt Payoff'!D7/12)-MIN(I313*(1+'Debt Payoff'!D7/12),IF(COUNTIF(B313:H313,"&gt;0")=0,'Debt Payoff'!E7+'Debt Payoff'!E10+'Debt Payoff'!E9+'Debt Payoff'!E5+'Debt Payoff'!E8+'Debt Payoff'!E4+'Debt Payoff'!E11+'Debt Payoff'!E6+'Debt Payoff'!C2,'Debt Payoff'!E7))))</f>
        <v>0</v>
      </c>
      <c r="J314" s="18">
        <f>IF(B313=0,0,B313*'Debt Payoff'!D10/12)</f>
        <v>0</v>
      </c>
      <c r="K314" s="18">
        <f>IF(C313=0,0,C313*'Debt Payoff'!D9/12)</f>
        <v>0</v>
      </c>
      <c r="L314" s="18">
        <f>IF(D313=0,0,D313*'Debt Payoff'!D5/12)</f>
        <v>0</v>
      </c>
      <c r="M314" s="18">
        <f>IF(E313=0,0,E313*'Debt Payoff'!D8/12)</f>
        <v>0</v>
      </c>
      <c r="N314" s="18">
        <f>IF(F313=0,0,F313*'Debt Payoff'!D4/12)</f>
        <v>0</v>
      </c>
      <c r="O314" s="18">
        <f>IF(G313=0,0,G313*'Debt Payoff'!D11/12)</f>
        <v>0</v>
      </c>
      <c r="P314" s="18">
        <f>IF(H313=0,0,H313*'Debt Payoff'!D6/12)</f>
        <v>0</v>
      </c>
      <c r="Q314" s="18">
        <f>IF(I313=0,0,I313*'Debt Payoff'!D7/12)</f>
        <v>0</v>
      </c>
    </row>
    <row r="315" spans="1:17" x14ac:dyDescent="0.25">
      <c r="A315">
        <v>313</v>
      </c>
      <c r="B315" s="18">
        <f>IF(B314=0,0,MAX(0,B314*(1+'Debt Payoff'!D10/12)-MIN(B314*(1+'Debt Payoff'!D10/12),'Debt Payoff'!E10+'Debt Payoff'!C2)))</f>
        <v>0</v>
      </c>
      <c r="C315" s="18">
        <f>IF(C314=0,0,MAX(0,C314*(1+'Debt Payoff'!D9/12)-MIN(C314*(1+'Debt Payoff'!D9/12),IF(COUNTIF(B314:B314,"&gt;0")=0,'Debt Payoff'!E9+'Debt Payoff'!E10+'Debt Payoff'!C2,'Debt Payoff'!E9))))</f>
        <v>0</v>
      </c>
      <c r="D315" s="18">
        <f>IF(D314=0,0,MAX(0,D314*(1+'Debt Payoff'!D5/12)-MIN(D314*(1+'Debt Payoff'!D5/12),IF(COUNTIF(B314:C314,"&gt;0")=0,'Debt Payoff'!E5+'Debt Payoff'!E10+'Debt Payoff'!E9+'Debt Payoff'!C2,'Debt Payoff'!E5))))</f>
        <v>0</v>
      </c>
      <c r="E315" s="18">
        <f>IF(E314=0,0,MAX(0,E314*(1+'Debt Payoff'!D8/12)-MIN(E314*(1+'Debt Payoff'!D8/12),IF(COUNTIF(B314:D314,"&gt;0")=0,'Debt Payoff'!E8+'Debt Payoff'!E10+'Debt Payoff'!E9+'Debt Payoff'!E5+'Debt Payoff'!C2,'Debt Payoff'!E8))))</f>
        <v>0</v>
      </c>
      <c r="F315" s="18">
        <f>IF(F314=0,0,MAX(0,F314*(1+'Debt Payoff'!D4/12)-MIN(F314*(1+'Debt Payoff'!D4/12),IF(COUNTIF(B314:E314,"&gt;0")=0,'Debt Payoff'!E4+'Debt Payoff'!E10+'Debt Payoff'!E9+'Debt Payoff'!E5+'Debt Payoff'!E8+'Debt Payoff'!C2,'Debt Payoff'!E4))))</f>
        <v>0</v>
      </c>
      <c r="G315" s="18">
        <f>IF(G314=0,0,MAX(0,G314*(1+'Debt Payoff'!D11/12)-MIN(G314*(1+'Debt Payoff'!D11/12),IF(COUNTIF(B314:F314,"&gt;0")=0,'Debt Payoff'!E11+'Debt Payoff'!E10+'Debt Payoff'!E9+'Debt Payoff'!E5+'Debt Payoff'!E8+'Debt Payoff'!E4+'Debt Payoff'!C2,'Debt Payoff'!E11))))</f>
        <v>0</v>
      </c>
      <c r="H315" s="18">
        <f>IF(H314=0,0,MAX(0,H314*(1+'Debt Payoff'!D6/12)-MIN(H314*(1+'Debt Payoff'!D6/12),IF(COUNTIF(B314:G314,"&gt;0")=0,'Debt Payoff'!E6+'Debt Payoff'!E10+'Debt Payoff'!E9+'Debt Payoff'!E5+'Debt Payoff'!E8+'Debt Payoff'!E4+'Debt Payoff'!E11+'Debt Payoff'!C2,'Debt Payoff'!E6))))</f>
        <v>0</v>
      </c>
      <c r="I315" s="18">
        <f>IF(I314=0,0,MAX(0,I314*(1+'Debt Payoff'!D7/12)-MIN(I314*(1+'Debt Payoff'!D7/12),IF(COUNTIF(B314:H314,"&gt;0")=0,'Debt Payoff'!E7+'Debt Payoff'!E10+'Debt Payoff'!E9+'Debt Payoff'!E5+'Debt Payoff'!E8+'Debt Payoff'!E4+'Debt Payoff'!E11+'Debt Payoff'!E6+'Debt Payoff'!C2,'Debt Payoff'!E7))))</f>
        <v>0</v>
      </c>
      <c r="J315" s="18">
        <f>IF(B314=0,0,B314*'Debt Payoff'!D10/12)</f>
        <v>0</v>
      </c>
      <c r="K315" s="18">
        <f>IF(C314=0,0,C314*'Debt Payoff'!D9/12)</f>
        <v>0</v>
      </c>
      <c r="L315" s="18">
        <f>IF(D314=0,0,D314*'Debt Payoff'!D5/12)</f>
        <v>0</v>
      </c>
      <c r="M315" s="18">
        <f>IF(E314=0,0,E314*'Debt Payoff'!D8/12)</f>
        <v>0</v>
      </c>
      <c r="N315" s="18">
        <f>IF(F314=0,0,F314*'Debt Payoff'!D4/12)</f>
        <v>0</v>
      </c>
      <c r="O315" s="18">
        <f>IF(G314=0,0,G314*'Debt Payoff'!D11/12)</f>
        <v>0</v>
      </c>
      <c r="P315" s="18">
        <f>IF(H314=0,0,H314*'Debt Payoff'!D6/12)</f>
        <v>0</v>
      </c>
      <c r="Q315" s="18">
        <f>IF(I314=0,0,I314*'Debt Payoff'!D7/12)</f>
        <v>0</v>
      </c>
    </row>
    <row r="316" spans="1:17" x14ac:dyDescent="0.25">
      <c r="A316">
        <v>314</v>
      </c>
      <c r="B316" s="18">
        <f>IF(B315=0,0,MAX(0,B315*(1+'Debt Payoff'!D10/12)-MIN(B315*(1+'Debt Payoff'!D10/12),'Debt Payoff'!E10+'Debt Payoff'!C2)))</f>
        <v>0</v>
      </c>
      <c r="C316" s="18">
        <f>IF(C315=0,0,MAX(0,C315*(1+'Debt Payoff'!D9/12)-MIN(C315*(1+'Debt Payoff'!D9/12),IF(COUNTIF(B315:B315,"&gt;0")=0,'Debt Payoff'!E9+'Debt Payoff'!E10+'Debt Payoff'!C2,'Debt Payoff'!E9))))</f>
        <v>0</v>
      </c>
      <c r="D316" s="18">
        <f>IF(D315=0,0,MAX(0,D315*(1+'Debt Payoff'!D5/12)-MIN(D315*(1+'Debt Payoff'!D5/12),IF(COUNTIF(B315:C315,"&gt;0")=0,'Debt Payoff'!E5+'Debt Payoff'!E10+'Debt Payoff'!E9+'Debt Payoff'!C2,'Debt Payoff'!E5))))</f>
        <v>0</v>
      </c>
      <c r="E316" s="18">
        <f>IF(E315=0,0,MAX(0,E315*(1+'Debt Payoff'!D8/12)-MIN(E315*(1+'Debt Payoff'!D8/12),IF(COUNTIF(B315:D315,"&gt;0")=0,'Debt Payoff'!E8+'Debt Payoff'!E10+'Debt Payoff'!E9+'Debt Payoff'!E5+'Debt Payoff'!C2,'Debt Payoff'!E8))))</f>
        <v>0</v>
      </c>
      <c r="F316" s="18">
        <f>IF(F315=0,0,MAX(0,F315*(1+'Debt Payoff'!D4/12)-MIN(F315*(1+'Debt Payoff'!D4/12),IF(COUNTIF(B315:E315,"&gt;0")=0,'Debt Payoff'!E4+'Debt Payoff'!E10+'Debt Payoff'!E9+'Debt Payoff'!E5+'Debt Payoff'!E8+'Debt Payoff'!C2,'Debt Payoff'!E4))))</f>
        <v>0</v>
      </c>
      <c r="G316" s="18">
        <f>IF(G315=0,0,MAX(0,G315*(1+'Debt Payoff'!D11/12)-MIN(G315*(1+'Debt Payoff'!D11/12),IF(COUNTIF(B315:F315,"&gt;0")=0,'Debt Payoff'!E11+'Debt Payoff'!E10+'Debt Payoff'!E9+'Debt Payoff'!E5+'Debt Payoff'!E8+'Debt Payoff'!E4+'Debt Payoff'!C2,'Debt Payoff'!E11))))</f>
        <v>0</v>
      </c>
      <c r="H316" s="18">
        <f>IF(H315=0,0,MAX(0,H315*(1+'Debt Payoff'!D6/12)-MIN(H315*(1+'Debt Payoff'!D6/12),IF(COUNTIF(B315:G315,"&gt;0")=0,'Debt Payoff'!E6+'Debt Payoff'!E10+'Debt Payoff'!E9+'Debt Payoff'!E5+'Debt Payoff'!E8+'Debt Payoff'!E4+'Debt Payoff'!E11+'Debt Payoff'!C2,'Debt Payoff'!E6))))</f>
        <v>0</v>
      </c>
      <c r="I316" s="18">
        <f>IF(I315=0,0,MAX(0,I315*(1+'Debt Payoff'!D7/12)-MIN(I315*(1+'Debt Payoff'!D7/12),IF(COUNTIF(B315:H315,"&gt;0")=0,'Debt Payoff'!E7+'Debt Payoff'!E10+'Debt Payoff'!E9+'Debt Payoff'!E5+'Debt Payoff'!E8+'Debt Payoff'!E4+'Debt Payoff'!E11+'Debt Payoff'!E6+'Debt Payoff'!C2,'Debt Payoff'!E7))))</f>
        <v>0</v>
      </c>
      <c r="J316" s="18">
        <f>IF(B315=0,0,B315*'Debt Payoff'!D10/12)</f>
        <v>0</v>
      </c>
      <c r="K316" s="18">
        <f>IF(C315=0,0,C315*'Debt Payoff'!D9/12)</f>
        <v>0</v>
      </c>
      <c r="L316" s="18">
        <f>IF(D315=0,0,D315*'Debt Payoff'!D5/12)</f>
        <v>0</v>
      </c>
      <c r="M316" s="18">
        <f>IF(E315=0,0,E315*'Debt Payoff'!D8/12)</f>
        <v>0</v>
      </c>
      <c r="N316" s="18">
        <f>IF(F315=0,0,F315*'Debt Payoff'!D4/12)</f>
        <v>0</v>
      </c>
      <c r="O316" s="18">
        <f>IF(G315=0,0,G315*'Debt Payoff'!D11/12)</f>
        <v>0</v>
      </c>
      <c r="P316" s="18">
        <f>IF(H315=0,0,H315*'Debt Payoff'!D6/12)</f>
        <v>0</v>
      </c>
      <c r="Q316" s="18">
        <f>IF(I315=0,0,I315*'Debt Payoff'!D7/12)</f>
        <v>0</v>
      </c>
    </row>
    <row r="317" spans="1:17" x14ac:dyDescent="0.25">
      <c r="A317">
        <v>315</v>
      </c>
      <c r="B317" s="18">
        <f>IF(B316=0,0,MAX(0,B316*(1+'Debt Payoff'!D10/12)-MIN(B316*(1+'Debt Payoff'!D10/12),'Debt Payoff'!E10+'Debt Payoff'!C2)))</f>
        <v>0</v>
      </c>
      <c r="C317" s="18">
        <f>IF(C316=0,0,MAX(0,C316*(1+'Debt Payoff'!D9/12)-MIN(C316*(1+'Debt Payoff'!D9/12),IF(COUNTIF(B316:B316,"&gt;0")=0,'Debt Payoff'!E9+'Debt Payoff'!E10+'Debt Payoff'!C2,'Debt Payoff'!E9))))</f>
        <v>0</v>
      </c>
      <c r="D317" s="18">
        <f>IF(D316=0,0,MAX(0,D316*(1+'Debt Payoff'!D5/12)-MIN(D316*(1+'Debt Payoff'!D5/12),IF(COUNTIF(B316:C316,"&gt;0")=0,'Debt Payoff'!E5+'Debt Payoff'!E10+'Debt Payoff'!E9+'Debt Payoff'!C2,'Debt Payoff'!E5))))</f>
        <v>0</v>
      </c>
      <c r="E317" s="18">
        <f>IF(E316=0,0,MAX(0,E316*(1+'Debt Payoff'!D8/12)-MIN(E316*(1+'Debt Payoff'!D8/12),IF(COUNTIF(B316:D316,"&gt;0")=0,'Debt Payoff'!E8+'Debt Payoff'!E10+'Debt Payoff'!E9+'Debt Payoff'!E5+'Debt Payoff'!C2,'Debt Payoff'!E8))))</f>
        <v>0</v>
      </c>
      <c r="F317" s="18">
        <f>IF(F316=0,0,MAX(0,F316*(1+'Debt Payoff'!D4/12)-MIN(F316*(1+'Debt Payoff'!D4/12),IF(COUNTIF(B316:E316,"&gt;0")=0,'Debt Payoff'!E4+'Debt Payoff'!E10+'Debt Payoff'!E9+'Debt Payoff'!E5+'Debt Payoff'!E8+'Debt Payoff'!C2,'Debt Payoff'!E4))))</f>
        <v>0</v>
      </c>
      <c r="G317" s="18">
        <f>IF(G316=0,0,MAX(0,G316*(1+'Debt Payoff'!D11/12)-MIN(G316*(1+'Debt Payoff'!D11/12),IF(COUNTIF(B316:F316,"&gt;0")=0,'Debt Payoff'!E11+'Debt Payoff'!E10+'Debt Payoff'!E9+'Debt Payoff'!E5+'Debt Payoff'!E8+'Debt Payoff'!E4+'Debt Payoff'!C2,'Debt Payoff'!E11))))</f>
        <v>0</v>
      </c>
      <c r="H317" s="18">
        <f>IF(H316=0,0,MAX(0,H316*(1+'Debt Payoff'!D6/12)-MIN(H316*(1+'Debt Payoff'!D6/12),IF(COUNTIF(B316:G316,"&gt;0")=0,'Debt Payoff'!E6+'Debt Payoff'!E10+'Debt Payoff'!E9+'Debt Payoff'!E5+'Debt Payoff'!E8+'Debt Payoff'!E4+'Debt Payoff'!E11+'Debt Payoff'!C2,'Debt Payoff'!E6))))</f>
        <v>0</v>
      </c>
      <c r="I317" s="18">
        <f>IF(I316=0,0,MAX(0,I316*(1+'Debt Payoff'!D7/12)-MIN(I316*(1+'Debt Payoff'!D7/12),IF(COUNTIF(B316:H316,"&gt;0")=0,'Debt Payoff'!E7+'Debt Payoff'!E10+'Debt Payoff'!E9+'Debt Payoff'!E5+'Debt Payoff'!E8+'Debt Payoff'!E4+'Debt Payoff'!E11+'Debt Payoff'!E6+'Debt Payoff'!C2,'Debt Payoff'!E7))))</f>
        <v>0</v>
      </c>
      <c r="J317" s="18">
        <f>IF(B316=0,0,B316*'Debt Payoff'!D10/12)</f>
        <v>0</v>
      </c>
      <c r="K317" s="18">
        <f>IF(C316=0,0,C316*'Debt Payoff'!D9/12)</f>
        <v>0</v>
      </c>
      <c r="L317" s="18">
        <f>IF(D316=0,0,D316*'Debt Payoff'!D5/12)</f>
        <v>0</v>
      </c>
      <c r="M317" s="18">
        <f>IF(E316=0,0,E316*'Debt Payoff'!D8/12)</f>
        <v>0</v>
      </c>
      <c r="N317" s="18">
        <f>IF(F316=0,0,F316*'Debt Payoff'!D4/12)</f>
        <v>0</v>
      </c>
      <c r="O317" s="18">
        <f>IF(G316=0,0,G316*'Debt Payoff'!D11/12)</f>
        <v>0</v>
      </c>
      <c r="P317" s="18">
        <f>IF(H316=0,0,H316*'Debt Payoff'!D6/12)</f>
        <v>0</v>
      </c>
      <c r="Q317" s="18">
        <f>IF(I316=0,0,I316*'Debt Payoff'!D7/12)</f>
        <v>0</v>
      </c>
    </row>
    <row r="318" spans="1:17" x14ac:dyDescent="0.25">
      <c r="A318">
        <v>316</v>
      </c>
      <c r="B318" s="18">
        <f>IF(B317=0,0,MAX(0,B317*(1+'Debt Payoff'!D10/12)-MIN(B317*(1+'Debt Payoff'!D10/12),'Debt Payoff'!E10+'Debt Payoff'!C2)))</f>
        <v>0</v>
      </c>
      <c r="C318" s="18">
        <f>IF(C317=0,0,MAX(0,C317*(1+'Debt Payoff'!D9/12)-MIN(C317*(1+'Debt Payoff'!D9/12),IF(COUNTIF(B317:B317,"&gt;0")=0,'Debt Payoff'!E9+'Debt Payoff'!E10+'Debt Payoff'!C2,'Debt Payoff'!E9))))</f>
        <v>0</v>
      </c>
      <c r="D318" s="18">
        <f>IF(D317=0,0,MAX(0,D317*(1+'Debt Payoff'!D5/12)-MIN(D317*(1+'Debt Payoff'!D5/12),IF(COUNTIF(B317:C317,"&gt;0")=0,'Debt Payoff'!E5+'Debt Payoff'!E10+'Debt Payoff'!E9+'Debt Payoff'!C2,'Debt Payoff'!E5))))</f>
        <v>0</v>
      </c>
      <c r="E318" s="18">
        <f>IF(E317=0,0,MAX(0,E317*(1+'Debt Payoff'!D8/12)-MIN(E317*(1+'Debt Payoff'!D8/12),IF(COUNTIF(B317:D317,"&gt;0")=0,'Debt Payoff'!E8+'Debt Payoff'!E10+'Debt Payoff'!E9+'Debt Payoff'!E5+'Debt Payoff'!C2,'Debt Payoff'!E8))))</f>
        <v>0</v>
      </c>
      <c r="F318" s="18">
        <f>IF(F317=0,0,MAX(0,F317*(1+'Debt Payoff'!D4/12)-MIN(F317*(1+'Debt Payoff'!D4/12),IF(COUNTIF(B317:E317,"&gt;0")=0,'Debt Payoff'!E4+'Debt Payoff'!E10+'Debt Payoff'!E9+'Debt Payoff'!E5+'Debt Payoff'!E8+'Debt Payoff'!C2,'Debt Payoff'!E4))))</f>
        <v>0</v>
      </c>
      <c r="G318" s="18">
        <f>IF(G317=0,0,MAX(0,G317*(1+'Debt Payoff'!D11/12)-MIN(G317*(1+'Debt Payoff'!D11/12),IF(COUNTIF(B317:F317,"&gt;0")=0,'Debt Payoff'!E11+'Debt Payoff'!E10+'Debt Payoff'!E9+'Debt Payoff'!E5+'Debt Payoff'!E8+'Debt Payoff'!E4+'Debt Payoff'!C2,'Debt Payoff'!E11))))</f>
        <v>0</v>
      </c>
      <c r="H318" s="18">
        <f>IF(H317=0,0,MAX(0,H317*(1+'Debt Payoff'!D6/12)-MIN(H317*(1+'Debt Payoff'!D6/12),IF(COUNTIF(B317:G317,"&gt;0")=0,'Debt Payoff'!E6+'Debt Payoff'!E10+'Debt Payoff'!E9+'Debt Payoff'!E5+'Debt Payoff'!E8+'Debt Payoff'!E4+'Debt Payoff'!E11+'Debt Payoff'!C2,'Debt Payoff'!E6))))</f>
        <v>0</v>
      </c>
      <c r="I318" s="18">
        <f>IF(I317=0,0,MAX(0,I317*(1+'Debt Payoff'!D7/12)-MIN(I317*(1+'Debt Payoff'!D7/12),IF(COUNTIF(B317:H317,"&gt;0")=0,'Debt Payoff'!E7+'Debt Payoff'!E10+'Debt Payoff'!E9+'Debt Payoff'!E5+'Debt Payoff'!E8+'Debt Payoff'!E4+'Debt Payoff'!E11+'Debt Payoff'!E6+'Debt Payoff'!C2,'Debt Payoff'!E7))))</f>
        <v>0</v>
      </c>
      <c r="J318" s="18">
        <f>IF(B317=0,0,B317*'Debt Payoff'!D10/12)</f>
        <v>0</v>
      </c>
      <c r="K318" s="18">
        <f>IF(C317=0,0,C317*'Debt Payoff'!D9/12)</f>
        <v>0</v>
      </c>
      <c r="L318" s="18">
        <f>IF(D317=0,0,D317*'Debt Payoff'!D5/12)</f>
        <v>0</v>
      </c>
      <c r="M318" s="18">
        <f>IF(E317=0,0,E317*'Debt Payoff'!D8/12)</f>
        <v>0</v>
      </c>
      <c r="N318" s="18">
        <f>IF(F317=0,0,F317*'Debt Payoff'!D4/12)</f>
        <v>0</v>
      </c>
      <c r="O318" s="18">
        <f>IF(G317=0,0,G317*'Debt Payoff'!D11/12)</f>
        <v>0</v>
      </c>
      <c r="P318" s="18">
        <f>IF(H317=0,0,H317*'Debt Payoff'!D6/12)</f>
        <v>0</v>
      </c>
      <c r="Q318" s="18">
        <f>IF(I317=0,0,I317*'Debt Payoff'!D7/12)</f>
        <v>0</v>
      </c>
    </row>
    <row r="319" spans="1:17" x14ac:dyDescent="0.25">
      <c r="A319">
        <v>317</v>
      </c>
      <c r="B319" s="18">
        <f>IF(B318=0,0,MAX(0,B318*(1+'Debt Payoff'!D10/12)-MIN(B318*(1+'Debt Payoff'!D10/12),'Debt Payoff'!E10+'Debt Payoff'!C2)))</f>
        <v>0</v>
      </c>
      <c r="C319" s="18">
        <f>IF(C318=0,0,MAX(0,C318*(1+'Debt Payoff'!D9/12)-MIN(C318*(1+'Debt Payoff'!D9/12),IF(COUNTIF(B318:B318,"&gt;0")=0,'Debt Payoff'!E9+'Debt Payoff'!E10+'Debt Payoff'!C2,'Debt Payoff'!E9))))</f>
        <v>0</v>
      </c>
      <c r="D319" s="18">
        <f>IF(D318=0,0,MAX(0,D318*(1+'Debt Payoff'!D5/12)-MIN(D318*(1+'Debt Payoff'!D5/12),IF(COUNTIF(B318:C318,"&gt;0")=0,'Debt Payoff'!E5+'Debt Payoff'!E10+'Debt Payoff'!E9+'Debt Payoff'!C2,'Debt Payoff'!E5))))</f>
        <v>0</v>
      </c>
      <c r="E319" s="18">
        <f>IF(E318=0,0,MAX(0,E318*(1+'Debt Payoff'!D8/12)-MIN(E318*(1+'Debt Payoff'!D8/12),IF(COUNTIF(B318:D318,"&gt;0")=0,'Debt Payoff'!E8+'Debt Payoff'!E10+'Debt Payoff'!E9+'Debt Payoff'!E5+'Debt Payoff'!C2,'Debt Payoff'!E8))))</f>
        <v>0</v>
      </c>
      <c r="F319" s="18">
        <f>IF(F318=0,0,MAX(0,F318*(1+'Debt Payoff'!D4/12)-MIN(F318*(1+'Debt Payoff'!D4/12),IF(COUNTIF(B318:E318,"&gt;0")=0,'Debt Payoff'!E4+'Debt Payoff'!E10+'Debt Payoff'!E9+'Debt Payoff'!E5+'Debt Payoff'!E8+'Debt Payoff'!C2,'Debt Payoff'!E4))))</f>
        <v>0</v>
      </c>
      <c r="G319" s="18">
        <f>IF(G318=0,0,MAX(0,G318*(1+'Debt Payoff'!D11/12)-MIN(G318*(1+'Debt Payoff'!D11/12),IF(COUNTIF(B318:F318,"&gt;0")=0,'Debt Payoff'!E11+'Debt Payoff'!E10+'Debt Payoff'!E9+'Debt Payoff'!E5+'Debt Payoff'!E8+'Debt Payoff'!E4+'Debt Payoff'!C2,'Debt Payoff'!E11))))</f>
        <v>0</v>
      </c>
      <c r="H319" s="18">
        <f>IF(H318=0,0,MAX(0,H318*(1+'Debt Payoff'!D6/12)-MIN(H318*(1+'Debt Payoff'!D6/12),IF(COUNTIF(B318:G318,"&gt;0")=0,'Debt Payoff'!E6+'Debt Payoff'!E10+'Debt Payoff'!E9+'Debt Payoff'!E5+'Debt Payoff'!E8+'Debt Payoff'!E4+'Debt Payoff'!E11+'Debt Payoff'!C2,'Debt Payoff'!E6))))</f>
        <v>0</v>
      </c>
      <c r="I319" s="18">
        <f>IF(I318=0,0,MAX(0,I318*(1+'Debt Payoff'!D7/12)-MIN(I318*(1+'Debt Payoff'!D7/12),IF(COUNTIF(B318:H318,"&gt;0")=0,'Debt Payoff'!E7+'Debt Payoff'!E10+'Debt Payoff'!E9+'Debt Payoff'!E5+'Debt Payoff'!E8+'Debt Payoff'!E4+'Debt Payoff'!E11+'Debt Payoff'!E6+'Debt Payoff'!C2,'Debt Payoff'!E7))))</f>
        <v>0</v>
      </c>
      <c r="J319" s="18">
        <f>IF(B318=0,0,B318*'Debt Payoff'!D10/12)</f>
        <v>0</v>
      </c>
      <c r="K319" s="18">
        <f>IF(C318=0,0,C318*'Debt Payoff'!D9/12)</f>
        <v>0</v>
      </c>
      <c r="L319" s="18">
        <f>IF(D318=0,0,D318*'Debt Payoff'!D5/12)</f>
        <v>0</v>
      </c>
      <c r="M319" s="18">
        <f>IF(E318=0,0,E318*'Debt Payoff'!D8/12)</f>
        <v>0</v>
      </c>
      <c r="N319" s="18">
        <f>IF(F318=0,0,F318*'Debt Payoff'!D4/12)</f>
        <v>0</v>
      </c>
      <c r="O319" s="18">
        <f>IF(G318=0,0,G318*'Debt Payoff'!D11/12)</f>
        <v>0</v>
      </c>
      <c r="P319" s="18">
        <f>IF(H318=0,0,H318*'Debt Payoff'!D6/12)</f>
        <v>0</v>
      </c>
      <c r="Q319" s="18">
        <f>IF(I318=0,0,I318*'Debt Payoff'!D7/12)</f>
        <v>0</v>
      </c>
    </row>
    <row r="320" spans="1:17" x14ac:dyDescent="0.25">
      <c r="A320">
        <v>318</v>
      </c>
      <c r="B320" s="18">
        <f>IF(B319=0,0,MAX(0,B319*(1+'Debt Payoff'!D10/12)-MIN(B319*(1+'Debt Payoff'!D10/12),'Debt Payoff'!E10+'Debt Payoff'!C2)))</f>
        <v>0</v>
      </c>
      <c r="C320" s="18">
        <f>IF(C319=0,0,MAX(0,C319*(1+'Debt Payoff'!D9/12)-MIN(C319*(1+'Debt Payoff'!D9/12),IF(COUNTIF(B319:B319,"&gt;0")=0,'Debt Payoff'!E9+'Debt Payoff'!E10+'Debt Payoff'!C2,'Debt Payoff'!E9))))</f>
        <v>0</v>
      </c>
      <c r="D320" s="18">
        <f>IF(D319=0,0,MAX(0,D319*(1+'Debt Payoff'!D5/12)-MIN(D319*(1+'Debt Payoff'!D5/12),IF(COUNTIF(B319:C319,"&gt;0")=0,'Debt Payoff'!E5+'Debt Payoff'!E10+'Debt Payoff'!E9+'Debt Payoff'!C2,'Debt Payoff'!E5))))</f>
        <v>0</v>
      </c>
      <c r="E320" s="18">
        <f>IF(E319=0,0,MAX(0,E319*(1+'Debt Payoff'!D8/12)-MIN(E319*(1+'Debt Payoff'!D8/12),IF(COUNTIF(B319:D319,"&gt;0")=0,'Debt Payoff'!E8+'Debt Payoff'!E10+'Debt Payoff'!E9+'Debt Payoff'!E5+'Debt Payoff'!C2,'Debt Payoff'!E8))))</f>
        <v>0</v>
      </c>
      <c r="F320" s="18">
        <f>IF(F319=0,0,MAX(0,F319*(1+'Debt Payoff'!D4/12)-MIN(F319*(1+'Debt Payoff'!D4/12),IF(COUNTIF(B319:E319,"&gt;0")=0,'Debt Payoff'!E4+'Debt Payoff'!E10+'Debt Payoff'!E9+'Debt Payoff'!E5+'Debt Payoff'!E8+'Debt Payoff'!C2,'Debt Payoff'!E4))))</f>
        <v>0</v>
      </c>
      <c r="G320" s="18">
        <f>IF(G319=0,0,MAX(0,G319*(1+'Debt Payoff'!D11/12)-MIN(G319*(1+'Debt Payoff'!D11/12),IF(COUNTIF(B319:F319,"&gt;0")=0,'Debt Payoff'!E11+'Debt Payoff'!E10+'Debt Payoff'!E9+'Debt Payoff'!E5+'Debt Payoff'!E8+'Debt Payoff'!E4+'Debt Payoff'!C2,'Debt Payoff'!E11))))</f>
        <v>0</v>
      </c>
      <c r="H320" s="18">
        <f>IF(H319=0,0,MAX(0,H319*(1+'Debt Payoff'!D6/12)-MIN(H319*(1+'Debt Payoff'!D6/12),IF(COUNTIF(B319:G319,"&gt;0")=0,'Debt Payoff'!E6+'Debt Payoff'!E10+'Debt Payoff'!E9+'Debt Payoff'!E5+'Debt Payoff'!E8+'Debt Payoff'!E4+'Debt Payoff'!E11+'Debt Payoff'!C2,'Debt Payoff'!E6))))</f>
        <v>0</v>
      </c>
      <c r="I320" s="18">
        <f>IF(I319=0,0,MAX(0,I319*(1+'Debt Payoff'!D7/12)-MIN(I319*(1+'Debt Payoff'!D7/12),IF(COUNTIF(B319:H319,"&gt;0")=0,'Debt Payoff'!E7+'Debt Payoff'!E10+'Debt Payoff'!E9+'Debt Payoff'!E5+'Debt Payoff'!E8+'Debt Payoff'!E4+'Debt Payoff'!E11+'Debt Payoff'!E6+'Debt Payoff'!C2,'Debt Payoff'!E7))))</f>
        <v>0</v>
      </c>
      <c r="J320" s="18">
        <f>IF(B319=0,0,B319*'Debt Payoff'!D10/12)</f>
        <v>0</v>
      </c>
      <c r="K320" s="18">
        <f>IF(C319=0,0,C319*'Debt Payoff'!D9/12)</f>
        <v>0</v>
      </c>
      <c r="L320" s="18">
        <f>IF(D319=0,0,D319*'Debt Payoff'!D5/12)</f>
        <v>0</v>
      </c>
      <c r="M320" s="18">
        <f>IF(E319=0,0,E319*'Debt Payoff'!D8/12)</f>
        <v>0</v>
      </c>
      <c r="N320" s="18">
        <f>IF(F319=0,0,F319*'Debt Payoff'!D4/12)</f>
        <v>0</v>
      </c>
      <c r="O320" s="18">
        <f>IF(G319=0,0,G319*'Debt Payoff'!D11/12)</f>
        <v>0</v>
      </c>
      <c r="P320" s="18">
        <f>IF(H319=0,0,H319*'Debt Payoff'!D6/12)</f>
        <v>0</v>
      </c>
      <c r="Q320" s="18">
        <f>IF(I319=0,0,I319*'Debt Payoff'!D7/12)</f>
        <v>0</v>
      </c>
    </row>
    <row r="321" spans="1:17" x14ac:dyDescent="0.25">
      <c r="A321">
        <v>319</v>
      </c>
      <c r="B321" s="18">
        <f>IF(B320=0,0,MAX(0,B320*(1+'Debt Payoff'!D10/12)-MIN(B320*(1+'Debt Payoff'!D10/12),'Debt Payoff'!E10+'Debt Payoff'!C2)))</f>
        <v>0</v>
      </c>
      <c r="C321" s="18">
        <f>IF(C320=0,0,MAX(0,C320*(1+'Debt Payoff'!D9/12)-MIN(C320*(1+'Debt Payoff'!D9/12),IF(COUNTIF(B320:B320,"&gt;0")=0,'Debt Payoff'!E9+'Debt Payoff'!E10+'Debt Payoff'!C2,'Debt Payoff'!E9))))</f>
        <v>0</v>
      </c>
      <c r="D321" s="18">
        <f>IF(D320=0,0,MAX(0,D320*(1+'Debt Payoff'!D5/12)-MIN(D320*(1+'Debt Payoff'!D5/12),IF(COUNTIF(B320:C320,"&gt;0")=0,'Debt Payoff'!E5+'Debt Payoff'!E10+'Debt Payoff'!E9+'Debt Payoff'!C2,'Debt Payoff'!E5))))</f>
        <v>0</v>
      </c>
      <c r="E321" s="18">
        <f>IF(E320=0,0,MAX(0,E320*(1+'Debt Payoff'!D8/12)-MIN(E320*(1+'Debt Payoff'!D8/12),IF(COUNTIF(B320:D320,"&gt;0")=0,'Debt Payoff'!E8+'Debt Payoff'!E10+'Debt Payoff'!E9+'Debt Payoff'!E5+'Debt Payoff'!C2,'Debt Payoff'!E8))))</f>
        <v>0</v>
      </c>
      <c r="F321" s="18">
        <f>IF(F320=0,0,MAX(0,F320*(1+'Debt Payoff'!D4/12)-MIN(F320*(1+'Debt Payoff'!D4/12),IF(COUNTIF(B320:E320,"&gt;0")=0,'Debt Payoff'!E4+'Debt Payoff'!E10+'Debt Payoff'!E9+'Debt Payoff'!E5+'Debt Payoff'!E8+'Debt Payoff'!C2,'Debt Payoff'!E4))))</f>
        <v>0</v>
      </c>
      <c r="G321" s="18">
        <f>IF(G320=0,0,MAX(0,G320*(1+'Debt Payoff'!D11/12)-MIN(G320*(1+'Debt Payoff'!D11/12),IF(COUNTIF(B320:F320,"&gt;0")=0,'Debt Payoff'!E11+'Debt Payoff'!E10+'Debt Payoff'!E9+'Debt Payoff'!E5+'Debt Payoff'!E8+'Debt Payoff'!E4+'Debt Payoff'!C2,'Debt Payoff'!E11))))</f>
        <v>0</v>
      </c>
      <c r="H321" s="18">
        <f>IF(H320=0,0,MAX(0,H320*(1+'Debt Payoff'!D6/12)-MIN(H320*(1+'Debt Payoff'!D6/12),IF(COUNTIF(B320:G320,"&gt;0")=0,'Debt Payoff'!E6+'Debt Payoff'!E10+'Debt Payoff'!E9+'Debt Payoff'!E5+'Debt Payoff'!E8+'Debt Payoff'!E4+'Debt Payoff'!E11+'Debt Payoff'!C2,'Debt Payoff'!E6))))</f>
        <v>0</v>
      </c>
      <c r="I321" s="18">
        <f>IF(I320=0,0,MAX(0,I320*(1+'Debt Payoff'!D7/12)-MIN(I320*(1+'Debt Payoff'!D7/12),IF(COUNTIF(B320:H320,"&gt;0")=0,'Debt Payoff'!E7+'Debt Payoff'!E10+'Debt Payoff'!E9+'Debt Payoff'!E5+'Debt Payoff'!E8+'Debt Payoff'!E4+'Debt Payoff'!E11+'Debt Payoff'!E6+'Debt Payoff'!C2,'Debt Payoff'!E7))))</f>
        <v>0</v>
      </c>
      <c r="J321" s="18">
        <f>IF(B320=0,0,B320*'Debt Payoff'!D10/12)</f>
        <v>0</v>
      </c>
      <c r="K321" s="18">
        <f>IF(C320=0,0,C320*'Debt Payoff'!D9/12)</f>
        <v>0</v>
      </c>
      <c r="L321" s="18">
        <f>IF(D320=0,0,D320*'Debt Payoff'!D5/12)</f>
        <v>0</v>
      </c>
      <c r="M321" s="18">
        <f>IF(E320=0,0,E320*'Debt Payoff'!D8/12)</f>
        <v>0</v>
      </c>
      <c r="N321" s="18">
        <f>IF(F320=0,0,F320*'Debt Payoff'!D4/12)</f>
        <v>0</v>
      </c>
      <c r="O321" s="18">
        <f>IF(G320=0,0,G320*'Debt Payoff'!D11/12)</f>
        <v>0</v>
      </c>
      <c r="P321" s="18">
        <f>IF(H320=0,0,H320*'Debt Payoff'!D6/12)</f>
        <v>0</v>
      </c>
      <c r="Q321" s="18">
        <f>IF(I320=0,0,I320*'Debt Payoff'!D7/12)</f>
        <v>0</v>
      </c>
    </row>
    <row r="322" spans="1:17" x14ac:dyDescent="0.25">
      <c r="A322">
        <v>320</v>
      </c>
      <c r="B322" s="18">
        <f>IF(B321=0,0,MAX(0,B321*(1+'Debt Payoff'!D10/12)-MIN(B321*(1+'Debt Payoff'!D10/12),'Debt Payoff'!E10+'Debt Payoff'!C2)))</f>
        <v>0</v>
      </c>
      <c r="C322" s="18">
        <f>IF(C321=0,0,MAX(0,C321*(1+'Debt Payoff'!D9/12)-MIN(C321*(1+'Debt Payoff'!D9/12),IF(COUNTIF(B321:B321,"&gt;0")=0,'Debt Payoff'!E9+'Debt Payoff'!E10+'Debt Payoff'!C2,'Debt Payoff'!E9))))</f>
        <v>0</v>
      </c>
      <c r="D322" s="18">
        <f>IF(D321=0,0,MAX(0,D321*(1+'Debt Payoff'!D5/12)-MIN(D321*(1+'Debt Payoff'!D5/12),IF(COUNTIF(B321:C321,"&gt;0")=0,'Debt Payoff'!E5+'Debt Payoff'!E10+'Debt Payoff'!E9+'Debt Payoff'!C2,'Debt Payoff'!E5))))</f>
        <v>0</v>
      </c>
      <c r="E322" s="18">
        <f>IF(E321=0,0,MAX(0,E321*(1+'Debt Payoff'!D8/12)-MIN(E321*(1+'Debt Payoff'!D8/12),IF(COUNTIF(B321:D321,"&gt;0")=0,'Debt Payoff'!E8+'Debt Payoff'!E10+'Debt Payoff'!E9+'Debt Payoff'!E5+'Debt Payoff'!C2,'Debt Payoff'!E8))))</f>
        <v>0</v>
      </c>
      <c r="F322" s="18">
        <f>IF(F321=0,0,MAX(0,F321*(1+'Debt Payoff'!D4/12)-MIN(F321*(1+'Debt Payoff'!D4/12),IF(COUNTIF(B321:E321,"&gt;0")=0,'Debt Payoff'!E4+'Debt Payoff'!E10+'Debt Payoff'!E9+'Debt Payoff'!E5+'Debt Payoff'!E8+'Debt Payoff'!C2,'Debt Payoff'!E4))))</f>
        <v>0</v>
      </c>
      <c r="G322" s="18">
        <f>IF(G321=0,0,MAX(0,G321*(1+'Debt Payoff'!D11/12)-MIN(G321*(1+'Debt Payoff'!D11/12),IF(COUNTIF(B321:F321,"&gt;0")=0,'Debt Payoff'!E11+'Debt Payoff'!E10+'Debt Payoff'!E9+'Debt Payoff'!E5+'Debt Payoff'!E8+'Debt Payoff'!E4+'Debt Payoff'!C2,'Debt Payoff'!E11))))</f>
        <v>0</v>
      </c>
      <c r="H322" s="18">
        <f>IF(H321=0,0,MAX(0,H321*(1+'Debt Payoff'!D6/12)-MIN(H321*(1+'Debt Payoff'!D6/12),IF(COUNTIF(B321:G321,"&gt;0")=0,'Debt Payoff'!E6+'Debt Payoff'!E10+'Debt Payoff'!E9+'Debt Payoff'!E5+'Debt Payoff'!E8+'Debt Payoff'!E4+'Debt Payoff'!E11+'Debt Payoff'!C2,'Debt Payoff'!E6))))</f>
        <v>0</v>
      </c>
      <c r="I322" s="18">
        <f>IF(I321=0,0,MAX(0,I321*(1+'Debt Payoff'!D7/12)-MIN(I321*(1+'Debt Payoff'!D7/12),IF(COUNTIF(B321:H321,"&gt;0")=0,'Debt Payoff'!E7+'Debt Payoff'!E10+'Debt Payoff'!E9+'Debt Payoff'!E5+'Debt Payoff'!E8+'Debt Payoff'!E4+'Debt Payoff'!E11+'Debt Payoff'!E6+'Debt Payoff'!C2,'Debt Payoff'!E7))))</f>
        <v>0</v>
      </c>
      <c r="J322" s="18">
        <f>IF(B321=0,0,B321*'Debt Payoff'!D10/12)</f>
        <v>0</v>
      </c>
      <c r="K322" s="18">
        <f>IF(C321=0,0,C321*'Debt Payoff'!D9/12)</f>
        <v>0</v>
      </c>
      <c r="L322" s="18">
        <f>IF(D321=0,0,D321*'Debt Payoff'!D5/12)</f>
        <v>0</v>
      </c>
      <c r="M322" s="18">
        <f>IF(E321=0,0,E321*'Debt Payoff'!D8/12)</f>
        <v>0</v>
      </c>
      <c r="N322" s="18">
        <f>IF(F321=0,0,F321*'Debt Payoff'!D4/12)</f>
        <v>0</v>
      </c>
      <c r="O322" s="18">
        <f>IF(G321=0,0,G321*'Debt Payoff'!D11/12)</f>
        <v>0</v>
      </c>
      <c r="P322" s="18">
        <f>IF(H321=0,0,H321*'Debt Payoff'!D6/12)</f>
        <v>0</v>
      </c>
      <c r="Q322" s="18">
        <f>IF(I321=0,0,I321*'Debt Payoff'!D7/12)</f>
        <v>0</v>
      </c>
    </row>
    <row r="323" spans="1:17" x14ac:dyDescent="0.25">
      <c r="A323">
        <v>321</v>
      </c>
      <c r="B323" s="18">
        <f>IF(B322=0,0,MAX(0,B322*(1+'Debt Payoff'!D10/12)-MIN(B322*(1+'Debt Payoff'!D10/12),'Debt Payoff'!E10+'Debt Payoff'!C2)))</f>
        <v>0</v>
      </c>
      <c r="C323" s="18">
        <f>IF(C322=0,0,MAX(0,C322*(1+'Debt Payoff'!D9/12)-MIN(C322*(1+'Debt Payoff'!D9/12),IF(COUNTIF(B322:B322,"&gt;0")=0,'Debt Payoff'!E9+'Debt Payoff'!E10+'Debt Payoff'!C2,'Debt Payoff'!E9))))</f>
        <v>0</v>
      </c>
      <c r="D323" s="18">
        <f>IF(D322=0,0,MAX(0,D322*(1+'Debt Payoff'!D5/12)-MIN(D322*(1+'Debt Payoff'!D5/12),IF(COUNTIF(B322:C322,"&gt;0")=0,'Debt Payoff'!E5+'Debt Payoff'!E10+'Debt Payoff'!E9+'Debt Payoff'!C2,'Debt Payoff'!E5))))</f>
        <v>0</v>
      </c>
      <c r="E323" s="18">
        <f>IF(E322=0,0,MAX(0,E322*(1+'Debt Payoff'!D8/12)-MIN(E322*(1+'Debt Payoff'!D8/12),IF(COUNTIF(B322:D322,"&gt;0")=0,'Debt Payoff'!E8+'Debt Payoff'!E10+'Debt Payoff'!E9+'Debt Payoff'!E5+'Debt Payoff'!C2,'Debt Payoff'!E8))))</f>
        <v>0</v>
      </c>
      <c r="F323" s="18">
        <f>IF(F322=0,0,MAX(0,F322*(1+'Debt Payoff'!D4/12)-MIN(F322*(1+'Debt Payoff'!D4/12),IF(COUNTIF(B322:E322,"&gt;0")=0,'Debt Payoff'!E4+'Debt Payoff'!E10+'Debt Payoff'!E9+'Debt Payoff'!E5+'Debt Payoff'!E8+'Debt Payoff'!C2,'Debt Payoff'!E4))))</f>
        <v>0</v>
      </c>
      <c r="G323" s="18">
        <f>IF(G322=0,0,MAX(0,G322*(1+'Debt Payoff'!D11/12)-MIN(G322*(1+'Debt Payoff'!D11/12),IF(COUNTIF(B322:F322,"&gt;0")=0,'Debt Payoff'!E11+'Debt Payoff'!E10+'Debt Payoff'!E9+'Debt Payoff'!E5+'Debt Payoff'!E8+'Debt Payoff'!E4+'Debt Payoff'!C2,'Debt Payoff'!E11))))</f>
        <v>0</v>
      </c>
      <c r="H323" s="18">
        <f>IF(H322=0,0,MAX(0,H322*(1+'Debt Payoff'!D6/12)-MIN(H322*(1+'Debt Payoff'!D6/12),IF(COUNTIF(B322:G322,"&gt;0")=0,'Debt Payoff'!E6+'Debt Payoff'!E10+'Debt Payoff'!E9+'Debt Payoff'!E5+'Debt Payoff'!E8+'Debt Payoff'!E4+'Debt Payoff'!E11+'Debt Payoff'!C2,'Debt Payoff'!E6))))</f>
        <v>0</v>
      </c>
      <c r="I323" s="18">
        <f>IF(I322=0,0,MAX(0,I322*(1+'Debt Payoff'!D7/12)-MIN(I322*(1+'Debt Payoff'!D7/12),IF(COUNTIF(B322:H322,"&gt;0")=0,'Debt Payoff'!E7+'Debt Payoff'!E10+'Debt Payoff'!E9+'Debt Payoff'!E5+'Debt Payoff'!E8+'Debt Payoff'!E4+'Debt Payoff'!E11+'Debt Payoff'!E6+'Debt Payoff'!C2,'Debt Payoff'!E7))))</f>
        <v>0</v>
      </c>
      <c r="J323" s="18">
        <f>IF(B322=0,0,B322*'Debt Payoff'!D10/12)</f>
        <v>0</v>
      </c>
      <c r="K323" s="18">
        <f>IF(C322=0,0,C322*'Debt Payoff'!D9/12)</f>
        <v>0</v>
      </c>
      <c r="L323" s="18">
        <f>IF(D322=0,0,D322*'Debt Payoff'!D5/12)</f>
        <v>0</v>
      </c>
      <c r="M323" s="18">
        <f>IF(E322=0,0,E322*'Debt Payoff'!D8/12)</f>
        <v>0</v>
      </c>
      <c r="N323" s="18">
        <f>IF(F322=0,0,F322*'Debt Payoff'!D4/12)</f>
        <v>0</v>
      </c>
      <c r="O323" s="18">
        <f>IF(G322=0,0,G322*'Debt Payoff'!D11/12)</f>
        <v>0</v>
      </c>
      <c r="P323" s="18">
        <f>IF(H322=0,0,H322*'Debt Payoff'!D6/12)</f>
        <v>0</v>
      </c>
      <c r="Q323" s="18">
        <f>IF(I322=0,0,I322*'Debt Payoff'!D7/12)</f>
        <v>0</v>
      </c>
    </row>
    <row r="324" spans="1:17" x14ac:dyDescent="0.25">
      <c r="A324">
        <v>322</v>
      </c>
      <c r="B324" s="18">
        <f>IF(B323=0,0,MAX(0,B323*(1+'Debt Payoff'!D10/12)-MIN(B323*(1+'Debt Payoff'!D10/12),'Debt Payoff'!E10+'Debt Payoff'!C2)))</f>
        <v>0</v>
      </c>
      <c r="C324" s="18">
        <f>IF(C323=0,0,MAX(0,C323*(1+'Debt Payoff'!D9/12)-MIN(C323*(1+'Debt Payoff'!D9/12),IF(COUNTIF(B323:B323,"&gt;0")=0,'Debt Payoff'!E9+'Debt Payoff'!E10+'Debt Payoff'!C2,'Debt Payoff'!E9))))</f>
        <v>0</v>
      </c>
      <c r="D324" s="18">
        <f>IF(D323=0,0,MAX(0,D323*(1+'Debt Payoff'!D5/12)-MIN(D323*(1+'Debt Payoff'!D5/12),IF(COUNTIF(B323:C323,"&gt;0")=0,'Debt Payoff'!E5+'Debt Payoff'!E10+'Debt Payoff'!E9+'Debt Payoff'!C2,'Debt Payoff'!E5))))</f>
        <v>0</v>
      </c>
      <c r="E324" s="18">
        <f>IF(E323=0,0,MAX(0,E323*(1+'Debt Payoff'!D8/12)-MIN(E323*(1+'Debt Payoff'!D8/12),IF(COUNTIF(B323:D323,"&gt;0")=0,'Debt Payoff'!E8+'Debt Payoff'!E10+'Debt Payoff'!E9+'Debt Payoff'!E5+'Debt Payoff'!C2,'Debt Payoff'!E8))))</f>
        <v>0</v>
      </c>
      <c r="F324" s="18">
        <f>IF(F323=0,0,MAX(0,F323*(1+'Debt Payoff'!D4/12)-MIN(F323*(1+'Debt Payoff'!D4/12),IF(COUNTIF(B323:E323,"&gt;0")=0,'Debt Payoff'!E4+'Debt Payoff'!E10+'Debt Payoff'!E9+'Debt Payoff'!E5+'Debt Payoff'!E8+'Debt Payoff'!C2,'Debt Payoff'!E4))))</f>
        <v>0</v>
      </c>
      <c r="G324" s="18">
        <f>IF(G323=0,0,MAX(0,G323*(1+'Debt Payoff'!D11/12)-MIN(G323*(1+'Debt Payoff'!D11/12),IF(COUNTIF(B323:F323,"&gt;0")=0,'Debt Payoff'!E11+'Debt Payoff'!E10+'Debt Payoff'!E9+'Debt Payoff'!E5+'Debt Payoff'!E8+'Debt Payoff'!E4+'Debt Payoff'!C2,'Debt Payoff'!E11))))</f>
        <v>0</v>
      </c>
      <c r="H324" s="18">
        <f>IF(H323=0,0,MAX(0,H323*(1+'Debt Payoff'!D6/12)-MIN(H323*(1+'Debt Payoff'!D6/12),IF(COUNTIF(B323:G323,"&gt;0")=0,'Debt Payoff'!E6+'Debt Payoff'!E10+'Debt Payoff'!E9+'Debt Payoff'!E5+'Debt Payoff'!E8+'Debt Payoff'!E4+'Debt Payoff'!E11+'Debt Payoff'!C2,'Debt Payoff'!E6))))</f>
        <v>0</v>
      </c>
      <c r="I324" s="18">
        <f>IF(I323=0,0,MAX(0,I323*(1+'Debt Payoff'!D7/12)-MIN(I323*(1+'Debt Payoff'!D7/12),IF(COUNTIF(B323:H323,"&gt;0")=0,'Debt Payoff'!E7+'Debt Payoff'!E10+'Debt Payoff'!E9+'Debt Payoff'!E5+'Debt Payoff'!E8+'Debt Payoff'!E4+'Debt Payoff'!E11+'Debt Payoff'!E6+'Debt Payoff'!C2,'Debt Payoff'!E7))))</f>
        <v>0</v>
      </c>
      <c r="J324" s="18">
        <f>IF(B323=0,0,B323*'Debt Payoff'!D10/12)</f>
        <v>0</v>
      </c>
      <c r="K324" s="18">
        <f>IF(C323=0,0,C323*'Debt Payoff'!D9/12)</f>
        <v>0</v>
      </c>
      <c r="L324" s="18">
        <f>IF(D323=0,0,D323*'Debt Payoff'!D5/12)</f>
        <v>0</v>
      </c>
      <c r="M324" s="18">
        <f>IF(E323=0,0,E323*'Debt Payoff'!D8/12)</f>
        <v>0</v>
      </c>
      <c r="N324" s="18">
        <f>IF(F323=0,0,F323*'Debt Payoff'!D4/12)</f>
        <v>0</v>
      </c>
      <c r="O324" s="18">
        <f>IF(G323=0,0,G323*'Debt Payoff'!D11/12)</f>
        <v>0</v>
      </c>
      <c r="P324" s="18">
        <f>IF(H323=0,0,H323*'Debt Payoff'!D6/12)</f>
        <v>0</v>
      </c>
      <c r="Q324" s="18">
        <f>IF(I323=0,0,I323*'Debt Payoff'!D7/12)</f>
        <v>0</v>
      </c>
    </row>
    <row r="325" spans="1:17" x14ac:dyDescent="0.25">
      <c r="A325">
        <v>323</v>
      </c>
      <c r="B325" s="18">
        <f>IF(B324=0,0,MAX(0,B324*(1+'Debt Payoff'!D10/12)-MIN(B324*(1+'Debt Payoff'!D10/12),'Debt Payoff'!E10+'Debt Payoff'!C2)))</f>
        <v>0</v>
      </c>
      <c r="C325" s="18">
        <f>IF(C324=0,0,MAX(0,C324*(1+'Debt Payoff'!D9/12)-MIN(C324*(1+'Debt Payoff'!D9/12),IF(COUNTIF(B324:B324,"&gt;0")=0,'Debt Payoff'!E9+'Debt Payoff'!E10+'Debt Payoff'!C2,'Debt Payoff'!E9))))</f>
        <v>0</v>
      </c>
      <c r="D325" s="18">
        <f>IF(D324=0,0,MAX(0,D324*(1+'Debt Payoff'!D5/12)-MIN(D324*(1+'Debt Payoff'!D5/12),IF(COUNTIF(B324:C324,"&gt;0")=0,'Debt Payoff'!E5+'Debt Payoff'!E10+'Debt Payoff'!E9+'Debt Payoff'!C2,'Debt Payoff'!E5))))</f>
        <v>0</v>
      </c>
      <c r="E325" s="18">
        <f>IF(E324=0,0,MAX(0,E324*(1+'Debt Payoff'!D8/12)-MIN(E324*(1+'Debt Payoff'!D8/12),IF(COUNTIF(B324:D324,"&gt;0")=0,'Debt Payoff'!E8+'Debt Payoff'!E10+'Debt Payoff'!E9+'Debt Payoff'!E5+'Debt Payoff'!C2,'Debt Payoff'!E8))))</f>
        <v>0</v>
      </c>
      <c r="F325" s="18">
        <f>IF(F324=0,0,MAX(0,F324*(1+'Debt Payoff'!D4/12)-MIN(F324*(1+'Debt Payoff'!D4/12),IF(COUNTIF(B324:E324,"&gt;0")=0,'Debt Payoff'!E4+'Debt Payoff'!E10+'Debt Payoff'!E9+'Debt Payoff'!E5+'Debt Payoff'!E8+'Debt Payoff'!C2,'Debt Payoff'!E4))))</f>
        <v>0</v>
      </c>
      <c r="G325" s="18">
        <f>IF(G324=0,0,MAX(0,G324*(1+'Debt Payoff'!D11/12)-MIN(G324*(1+'Debt Payoff'!D11/12),IF(COUNTIF(B324:F324,"&gt;0")=0,'Debt Payoff'!E11+'Debt Payoff'!E10+'Debt Payoff'!E9+'Debt Payoff'!E5+'Debt Payoff'!E8+'Debt Payoff'!E4+'Debt Payoff'!C2,'Debt Payoff'!E11))))</f>
        <v>0</v>
      </c>
      <c r="H325" s="18">
        <f>IF(H324=0,0,MAX(0,H324*(1+'Debt Payoff'!D6/12)-MIN(H324*(1+'Debt Payoff'!D6/12),IF(COUNTIF(B324:G324,"&gt;0")=0,'Debt Payoff'!E6+'Debt Payoff'!E10+'Debt Payoff'!E9+'Debt Payoff'!E5+'Debt Payoff'!E8+'Debt Payoff'!E4+'Debt Payoff'!E11+'Debt Payoff'!C2,'Debt Payoff'!E6))))</f>
        <v>0</v>
      </c>
      <c r="I325" s="18">
        <f>IF(I324=0,0,MAX(0,I324*(1+'Debt Payoff'!D7/12)-MIN(I324*(1+'Debt Payoff'!D7/12),IF(COUNTIF(B324:H324,"&gt;0")=0,'Debt Payoff'!E7+'Debt Payoff'!E10+'Debt Payoff'!E9+'Debt Payoff'!E5+'Debt Payoff'!E8+'Debt Payoff'!E4+'Debt Payoff'!E11+'Debt Payoff'!E6+'Debt Payoff'!C2,'Debt Payoff'!E7))))</f>
        <v>0</v>
      </c>
      <c r="J325" s="18">
        <f>IF(B324=0,0,B324*'Debt Payoff'!D10/12)</f>
        <v>0</v>
      </c>
      <c r="K325" s="18">
        <f>IF(C324=0,0,C324*'Debt Payoff'!D9/12)</f>
        <v>0</v>
      </c>
      <c r="L325" s="18">
        <f>IF(D324=0,0,D324*'Debt Payoff'!D5/12)</f>
        <v>0</v>
      </c>
      <c r="M325" s="18">
        <f>IF(E324=0,0,E324*'Debt Payoff'!D8/12)</f>
        <v>0</v>
      </c>
      <c r="N325" s="18">
        <f>IF(F324=0,0,F324*'Debt Payoff'!D4/12)</f>
        <v>0</v>
      </c>
      <c r="O325" s="18">
        <f>IF(G324=0,0,G324*'Debt Payoff'!D11/12)</f>
        <v>0</v>
      </c>
      <c r="P325" s="18">
        <f>IF(H324=0,0,H324*'Debt Payoff'!D6/12)</f>
        <v>0</v>
      </c>
      <c r="Q325" s="18">
        <f>IF(I324=0,0,I324*'Debt Payoff'!D7/12)</f>
        <v>0</v>
      </c>
    </row>
    <row r="326" spans="1:17" x14ac:dyDescent="0.25">
      <c r="A326">
        <v>324</v>
      </c>
      <c r="B326" s="18">
        <f>IF(B325=0,0,MAX(0,B325*(1+'Debt Payoff'!D10/12)-MIN(B325*(1+'Debt Payoff'!D10/12),'Debt Payoff'!E10+'Debt Payoff'!C2)))</f>
        <v>0</v>
      </c>
      <c r="C326" s="18">
        <f>IF(C325=0,0,MAX(0,C325*(1+'Debt Payoff'!D9/12)-MIN(C325*(1+'Debt Payoff'!D9/12),IF(COUNTIF(B325:B325,"&gt;0")=0,'Debt Payoff'!E9+'Debt Payoff'!E10+'Debt Payoff'!C2,'Debt Payoff'!E9))))</f>
        <v>0</v>
      </c>
      <c r="D326" s="18">
        <f>IF(D325=0,0,MAX(0,D325*(1+'Debt Payoff'!D5/12)-MIN(D325*(1+'Debt Payoff'!D5/12),IF(COUNTIF(B325:C325,"&gt;0")=0,'Debt Payoff'!E5+'Debt Payoff'!E10+'Debt Payoff'!E9+'Debt Payoff'!C2,'Debt Payoff'!E5))))</f>
        <v>0</v>
      </c>
      <c r="E326" s="18">
        <f>IF(E325=0,0,MAX(0,E325*(1+'Debt Payoff'!D8/12)-MIN(E325*(1+'Debt Payoff'!D8/12),IF(COUNTIF(B325:D325,"&gt;0")=0,'Debt Payoff'!E8+'Debt Payoff'!E10+'Debt Payoff'!E9+'Debt Payoff'!E5+'Debt Payoff'!C2,'Debt Payoff'!E8))))</f>
        <v>0</v>
      </c>
      <c r="F326" s="18">
        <f>IF(F325=0,0,MAX(0,F325*(1+'Debt Payoff'!D4/12)-MIN(F325*(1+'Debt Payoff'!D4/12),IF(COUNTIF(B325:E325,"&gt;0")=0,'Debt Payoff'!E4+'Debt Payoff'!E10+'Debt Payoff'!E9+'Debt Payoff'!E5+'Debt Payoff'!E8+'Debt Payoff'!C2,'Debt Payoff'!E4))))</f>
        <v>0</v>
      </c>
      <c r="G326" s="18">
        <f>IF(G325=0,0,MAX(0,G325*(1+'Debt Payoff'!D11/12)-MIN(G325*(1+'Debt Payoff'!D11/12),IF(COUNTIF(B325:F325,"&gt;0")=0,'Debt Payoff'!E11+'Debt Payoff'!E10+'Debt Payoff'!E9+'Debt Payoff'!E5+'Debt Payoff'!E8+'Debt Payoff'!E4+'Debt Payoff'!C2,'Debt Payoff'!E11))))</f>
        <v>0</v>
      </c>
      <c r="H326" s="18">
        <f>IF(H325=0,0,MAX(0,H325*(1+'Debt Payoff'!D6/12)-MIN(H325*(1+'Debt Payoff'!D6/12),IF(COUNTIF(B325:G325,"&gt;0")=0,'Debt Payoff'!E6+'Debt Payoff'!E10+'Debt Payoff'!E9+'Debt Payoff'!E5+'Debt Payoff'!E8+'Debt Payoff'!E4+'Debt Payoff'!E11+'Debt Payoff'!C2,'Debt Payoff'!E6))))</f>
        <v>0</v>
      </c>
      <c r="I326" s="18">
        <f>IF(I325=0,0,MAX(0,I325*(1+'Debt Payoff'!D7/12)-MIN(I325*(1+'Debt Payoff'!D7/12),IF(COUNTIF(B325:H325,"&gt;0")=0,'Debt Payoff'!E7+'Debt Payoff'!E10+'Debt Payoff'!E9+'Debt Payoff'!E5+'Debt Payoff'!E8+'Debt Payoff'!E4+'Debt Payoff'!E11+'Debt Payoff'!E6+'Debt Payoff'!C2,'Debt Payoff'!E7))))</f>
        <v>0</v>
      </c>
      <c r="J326" s="18">
        <f>IF(B325=0,0,B325*'Debt Payoff'!D10/12)</f>
        <v>0</v>
      </c>
      <c r="K326" s="18">
        <f>IF(C325=0,0,C325*'Debt Payoff'!D9/12)</f>
        <v>0</v>
      </c>
      <c r="L326" s="18">
        <f>IF(D325=0,0,D325*'Debt Payoff'!D5/12)</f>
        <v>0</v>
      </c>
      <c r="M326" s="18">
        <f>IF(E325=0,0,E325*'Debt Payoff'!D8/12)</f>
        <v>0</v>
      </c>
      <c r="N326" s="18">
        <f>IF(F325=0,0,F325*'Debt Payoff'!D4/12)</f>
        <v>0</v>
      </c>
      <c r="O326" s="18">
        <f>IF(G325=0,0,G325*'Debt Payoff'!D11/12)</f>
        <v>0</v>
      </c>
      <c r="P326" s="18">
        <f>IF(H325=0,0,H325*'Debt Payoff'!D6/12)</f>
        <v>0</v>
      </c>
      <c r="Q326" s="18">
        <f>IF(I325=0,0,I325*'Debt Payoff'!D7/12)</f>
        <v>0</v>
      </c>
    </row>
    <row r="327" spans="1:17" x14ac:dyDescent="0.25">
      <c r="A327">
        <v>325</v>
      </c>
      <c r="B327" s="18">
        <f>IF(B326=0,0,MAX(0,B326*(1+'Debt Payoff'!D10/12)-MIN(B326*(1+'Debt Payoff'!D10/12),'Debt Payoff'!E10+'Debt Payoff'!C2)))</f>
        <v>0</v>
      </c>
      <c r="C327" s="18">
        <f>IF(C326=0,0,MAX(0,C326*(1+'Debt Payoff'!D9/12)-MIN(C326*(1+'Debt Payoff'!D9/12),IF(COUNTIF(B326:B326,"&gt;0")=0,'Debt Payoff'!E9+'Debt Payoff'!E10+'Debt Payoff'!C2,'Debt Payoff'!E9))))</f>
        <v>0</v>
      </c>
      <c r="D327" s="18">
        <f>IF(D326=0,0,MAX(0,D326*(1+'Debt Payoff'!D5/12)-MIN(D326*(1+'Debt Payoff'!D5/12),IF(COUNTIF(B326:C326,"&gt;0")=0,'Debt Payoff'!E5+'Debt Payoff'!E10+'Debt Payoff'!E9+'Debt Payoff'!C2,'Debt Payoff'!E5))))</f>
        <v>0</v>
      </c>
      <c r="E327" s="18">
        <f>IF(E326=0,0,MAX(0,E326*(1+'Debt Payoff'!D8/12)-MIN(E326*(1+'Debt Payoff'!D8/12),IF(COUNTIF(B326:D326,"&gt;0")=0,'Debt Payoff'!E8+'Debt Payoff'!E10+'Debt Payoff'!E9+'Debt Payoff'!E5+'Debt Payoff'!C2,'Debt Payoff'!E8))))</f>
        <v>0</v>
      </c>
      <c r="F327" s="18">
        <f>IF(F326=0,0,MAX(0,F326*(1+'Debt Payoff'!D4/12)-MIN(F326*(1+'Debt Payoff'!D4/12),IF(COUNTIF(B326:E326,"&gt;0")=0,'Debt Payoff'!E4+'Debt Payoff'!E10+'Debt Payoff'!E9+'Debt Payoff'!E5+'Debt Payoff'!E8+'Debt Payoff'!C2,'Debt Payoff'!E4))))</f>
        <v>0</v>
      </c>
      <c r="G327" s="18">
        <f>IF(G326=0,0,MAX(0,G326*(1+'Debt Payoff'!D11/12)-MIN(G326*(1+'Debt Payoff'!D11/12),IF(COUNTIF(B326:F326,"&gt;0")=0,'Debt Payoff'!E11+'Debt Payoff'!E10+'Debt Payoff'!E9+'Debt Payoff'!E5+'Debt Payoff'!E8+'Debt Payoff'!E4+'Debt Payoff'!C2,'Debt Payoff'!E11))))</f>
        <v>0</v>
      </c>
      <c r="H327" s="18">
        <f>IF(H326=0,0,MAX(0,H326*(1+'Debt Payoff'!D6/12)-MIN(H326*(1+'Debt Payoff'!D6/12),IF(COUNTIF(B326:G326,"&gt;0")=0,'Debt Payoff'!E6+'Debt Payoff'!E10+'Debt Payoff'!E9+'Debt Payoff'!E5+'Debt Payoff'!E8+'Debt Payoff'!E4+'Debt Payoff'!E11+'Debt Payoff'!C2,'Debt Payoff'!E6))))</f>
        <v>0</v>
      </c>
      <c r="I327" s="18">
        <f>IF(I326=0,0,MAX(0,I326*(1+'Debt Payoff'!D7/12)-MIN(I326*(1+'Debt Payoff'!D7/12),IF(COUNTIF(B326:H326,"&gt;0")=0,'Debt Payoff'!E7+'Debt Payoff'!E10+'Debt Payoff'!E9+'Debt Payoff'!E5+'Debt Payoff'!E8+'Debt Payoff'!E4+'Debt Payoff'!E11+'Debt Payoff'!E6+'Debt Payoff'!C2,'Debt Payoff'!E7))))</f>
        <v>0</v>
      </c>
      <c r="J327" s="18">
        <f>IF(B326=0,0,B326*'Debt Payoff'!D10/12)</f>
        <v>0</v>
      </c>
      <c r="K327" s="18">
        <f>IF(C326=0,0,C326*'Debt Payoff'!D9/12)</f>
        <v>0</v>
      </c>
      <c r="L327" s="18">
        <f>IF(D326=0,0,D326*'Debt Payoff'!D5/12)</f>
        <v>0</v>
      </c>
      <c r="M327" s="18">
        <f>IF(E326=0,0,E326*'Debt Payoff'!D8/12)</f>
        <v>0</v>
      </c>
      <c r="N327" s="18">
        <f>IF(F326=0,0,F326*'Debt Payoff'!D4/12)</f>
        <v>0</v>
      </c>
      <c r="O327" s="18">
        <f>IF(G326=0,0,G326*'Debt Payoff'!D11/12)</f>
        <v>0</v>
      </c>
      <c r="P327" s="18">
        <f>IF(H326=0,0,H326*'Debt Payoff'!D6/12)</f>
        <v>0</v>
      </c>
      <c r="Q327" s="18">
        <f>IF(I326=0,0,I326*'Debt Payoff'!D7/12)</f>
        <v>0</v>
      </c>
    </row>
    <row r="328" spans="1:17" x14ac:dyDescent="0.25">
      <c r="A328">
        <v>326</v>
      </c>
      <c r="B328" s="18">
        <f>IF(B327=0,0,MAX(0,B327*(1+'Debt Payoff'!D10/12)-MIN(B327*(1+'Debt Payoff'!D10/12),'Debt Payoff'!E10+'Debt Payoff'!C2)))</f>
        <v>0</v>
      </c>
      <c r="C328" s="18">
        <f>IF(C327=0,0,MAX(0,C327*(1+'Debt Payoff'!D9/12)-MIN(C327*(1+'Debt Payoff'!D9/12),IF(COUNTIF(B327:B327,"&gt;0")=0,'Debt Payoff'!E9+'Debt Payoff'!E10+'Debt Payoff'!C2,'Debt Payoff'!E9))))</f>
        <v>0</v>
      </c>
      <c r="D328" s="18">
        <f>IF(D327=0,0,MAX(0,D327*(1+'Debt Payoff'!D5/12)-MIN(D327*(1+'Debt Payoff'!D5/12),IF(COUNTIF(B327:C327,"&gt;0")=0,'Debt Payoff'!E5+'Debt Payoff'!E10+'Debt Payoff'!E9+'Debt Payoff'!C2,'Debt Payoff'!E5))))</f>
        <v>0</v>
      </c>
      <c r="E328" s="18">
        <f>IF(E327=0,0,MAX(0,E327*(1+'Debt Payoff'!D8/12)-MIN(E327*(1+'Debt Payoff'!D8/12),IF(COUNTIF(B327:D327,"&gt;0")=0,'Debt Payoff'!E8+'Debt Payoff'!E10+'Debt Payoff'!E9+'Debt Payoff'!E5+'Debt Payoff'!C2,'Debt Payoff'!E8))))</f>
        <v>0</v>
      </c>
      <c r="F328" s="18">
        <f>IF(F327=0,0,MAX(0,F327*(1+'Debt Payoff'!D4/12)-MIN(F327*(1+'Debt Payoff'!D4/12),IF(COUNTIF(B327:E327,"&gt;0")=0,'Debt Payoff'!E4+'Debt Payoff'!E10+'Debt Payoff'!E9+'Debt Payoff'!E5+'Debt Payoff'!E8+'Debt Payoff'!C2,'Debt Payoff'!E4))))</f>
        <v>0</v>
      </c>
      <c r="G328" s="18">
        <f>IF(G327=0,0,MAX(0,G327*(1+'Debt Payoff'!D11/12)-MIN(G327*(1+'Debt Payoff'!D11/12),IF(COUNTIF(B327:F327,"&gt;0")=0,'Debt Payoff'!E11+'Debt Payoff'!E10+'Debt Payoff'!E9+'Debt Payoff'!E5+'Debt Payoff'!E8+'Debt Payoff'!E4+'Debt Payoff'!C2,'Debt Payoff'!E11))))</f>
        <v>0</v>
      </c>
      <c r="H328" s="18">
        <f>IF(H327=0,0,MAX(0,H327*(1+'Debt Payoff'!D6/12)-MIN(H327*(1+'Debt Payoff'!D6/12),IF(COUNTIF(B327:G327,"&gt;0")=0,'Debt Payoff'!E6+'Debt Payoff'!E10+'Debt Payoff'!E9+'Debt Payoff'!E5+'Debt Payoff'!E8+'Debt Payoff'!E4+'Debt Payoff'!E11+'Debt Payoff'!C2,'Debt Payoff'!E6))))</f>
        <v>0</v>
      </c>
      <c r="I328" s="18">
        <f>IF(I327=0,0,MAX(0,I327*(1+'Debt Payoff'!D7/12)-MIN(I327*(1+'Debt Payoff'!D7/12),IF(COUNTIF(B327:H327,"&gt;0")=0,'Debt Payoff'!E7+'Debt Payoff'!E10+'Debt Payoff'!E9+'Debt Payoff'!E5+'Debt Payoff'!E8+'Debt Payoff'!E4+'Debt Payoff'!E11+'Debt Payoff'!E6+'Debt Payoff'!C2,'Debt Payoff'!E7))))</f>
        <v>0</v>
      </c>
      <c r="J328" s="18">
        <f>IF(B327=0,0,B327*'Debt Payoff'!D10/12)</f>
        <v>0</v>
      </c>
      <c r="K328" s="18">
        <f>IF(C327=0,0,C327*'Debt Payoff'!D9/12)</f>
        <v>0</v>
      </c>
      <c r="L328" s="18">
        <f>IF(D327=0,0,D327*'Debt Payoff'!D5/12)</f>
        <v>0</v>
      </c>
      <c r="M328" s="18">
        <f>IF(E327=0,0,E327*'Debt Payoff'!D8/12)</f>
        <v>0</v>
      </c>
      <c r="N328" s="18">
        <f>IF(F327=0,0,F327*'Debt Payoff'!D4/12)</f>
        <v>0</v>
      </c>
      <c r="O328" s="18">
        <f>IF(G327=0,0,G327*'Debt Payoff'!D11/12)</f>
        <v>0</v>
      </c>
      <c r="P328" s="18">
        <f>IF(H327=0,0,H327*'Debt Payoff'!D6/12)</f>
        <v>0</v>
      </c>
      <c r="Q328" s="18">
        <f>IF(I327=0,0,I327*'Debt Payoff'!D7/12)</f>
        <v>0</v>
      </c>
    </row>
    <row r="329" spans="1:17" x14ac:dyDescent="0.25">
      <c r="A329">
        <v>327</v>
      </c>
      <c r="B329" s="18">
        <f>IF(B328=0,0,MAX(0,B328*(1+'Debt Payoff'!D10/12)-MIN(B328*(1+'Debt Payoff'!D10/12),'Debt Payoff'!E10+'Debt Payoff'!C2)))</f>
        <v>0</v>
      </c>
      <c r="C329" s="18">
        <f>IF(C328=0,0,MAX(0,C328*(1+'Debt Payoff'!D9/12)-MIN(C328*(1+'Debt Payoff'!D9/12),IF(COUNTIF(B328:B328,"&gt;0")=0,'Debt Payoff'!E9+'Debt Payoff'!E10+'Debt Payoff'!C2,'Debt Payoff'!E9))))</f>
        <v>0</v>
      </c>
      <c r="D329" s="18">
        <f>IF(D328=0,0,MAX(0,D328*(1+'Debt Payoff'!D5/12)-MIN(D328*(1+'Debt Payoff'!D5/12),IF(COUNTIF(B328:C328,"&gt;0")=0,'Debt Payoff'!E5+'Debt Payoff'!E10+'Debt Payoff'!E9+'Debt Payoff'!C2,'Debt Payoff'!E5))))</f>
        <v>0</v>
      </c>
      <c r="E329" s="18">
        <f>IF(E328=0,0,MAX(0,E328*(1+'Debt Payoff'!D8/12)-MIN(E328*(1+'Debt Payoff'!D8/12),IF(COUNTIF(B328:D328,"&gt;0")=0,'Debt Payoff'!E8+'Debt Payoff'!E10+'Debt Payoff'!E9+'Debt Payoff'!E5+'Debt Payoff'!C2,'Debt Payoff'!E8))))</f>
        <v>0</v>
      </c>
      <c r="F329" s="18">
        <f>IF(F328=0,0,MAX(0,F328*(1+'Debt Payoff'!D4/12)-MIN(F328*(1+'Debt Payoff'!D4/12),IF(COUNTIF(B328:E328,"&gt;0")=0,'Debt Payoff'!E4+'Debt Payoff'!E10+'Debt Payoff'!E9+'Debt Payoff'!E5+'Debt Payoff'!E8+'Debt Payoff'!C2,'Debt Payoff'!E4))))</f>
        <v>0</v>
      </c>
      <c r="G329" s="18">
        <f>IF(G328=0,0,MAX(0,G328*(1+'Debt Payoff'!D11/12)-MIN(G328*(1+'Debt Payoff'!D11/12),IF(COUNTIF(B328:F328,"&gt;0")=0,'Debt Payoff'!E11+'Debt Payoff'!E10+'Debt Payoff'!E9+'Debt Payoff'!E5+'Debt Payoff'!E8+'Debt Payoff'!E4+'Debt Payoff'!C2,'Debt Payoff'!E11))))</f>
        <v>0</v>
      </c>
      <c r="H329" s="18">
        <f>IF(H328=0,0,MAX(0,H328*(1+'Debt Payoff'!D6/12)-MIN(H328*(1+'Debt Payoff'!D6/12),IF(COUNTIF(B328:G328,"&gt;0")=0,'Debt Payoff'!E6+'Debt Payoff'!E10+'Debt Payoff'!E9+'Debt Payoff'!E5+'Debt Payoff'!E8+'Debt Payoff'!E4+'Debt Payoff'!E11+'Debt Payoff'!C2,'Debt Payoff'!E6))))</f>
        <v>0</v>
      </c>
      <c r="I329" s="18">
        <f>IF(I328=0,0,MAX(0,I328*(1+'Debt Payoff'!D7/12)-MIN(I328*(1+'Debt Payoff'!D7/12),IF(COUNTIF(B328:H328,"&gt;0")=0,'Debt Payoff'!E7+'Debt Payoff'!E10+'Debt Payoff'!E9+'Debt Payoff'!E5+'Debt Payoff'!E8+'Debt Payoff'!E4+'Debt Payoff'!E11+'Debt Payoff'!E6+'Debt Payoff'!C2,'Debt Payoff'!E7))))</f>
        <v>0</v>
      </c>
      <c r="J329" s="18">
        <f>IF(B328=0,0,B328*'Debt Payoff'!D10/12)</f>
        <v>0</v>
      </c>
      <c r="K329" s="18">
        <f>IF(C328=0,0,C328*'Debt Payoff'!D9/12)</f>
        <v>0</v>
      </c>
      <c r="L329" s="18">
        <f>IF(D328=0,0,D328*'Debt Payoff'!D5/12)</f>
        <v>0</v>
      </c>
      <c r="M329" s="18">
        <f>IF(E328=0,0,E328*'Debt Payoff'!D8/12)</f>
        <v>0</v>
      </c>
      <c r="N329" s="18">
        <f>IF(F328=0,0,F328*'Debt Payoff'!D4/12)</f>
        <v>0</v>
      </c>
      <c r="O329" s="18">
        <f>IF(G328=0,0,G328*'Debt Payoff'!D11/12)</f>
        <v>0</v>
      </c>
      <c r="P329" s="18">
        <f>IF(H328=0,0,H328*'Debt Payoff'!D6/12)</f>
        <v>0</v>
      </c>
      <c r="Q329" s="18">
        <f>IF(I328=0,0,I328*'Debt Payoff'!D7/12)</f>
        <v>0</v>
      </c>
    </row>
    <row r="330" spans="1:17" x14ac:dyDescent="0.25">
      <c r="A330">
        <v>328</v>
      </c>
      <c r="B330" s="18">
        <f>IF(B329=0,0,MAX(0,B329*(1+'Debt Payoff'!D10/12)-MIN(B329*(1+'Debt Payoff'!D10/12),'Debt Payoff'!E10+'Debt Payoff'!C2)))</f>
        <v>0</v>
      </c>
      <c r="C330" s="18">
        <f>IF(C329=0,0,MAX(0,C329*(1+'Debt Payoff'!D9/12)-MIN(C329*(1+'Debt Payoff'!D9/12),IF(COUNTIF(B329:B329,"&gt;0")=0,'Debt Payoff'!E9+'Debt Payoff'!E10+'Debt Payoff'!C2,'Debt Payoff'!E9))))</f>
        <v>0</v>
      </c>
      <c r="D330" s="18">
        <f>IF(D329=0,0,MAX(0,D329*(1+'Debt Payoff'!D5/12)-MIN(D329*(1+'Debt Payoff'!D5/12),IF(COUNTIF(B329:C329,"&gt;0")=0,'Debt Payoff'!E5+'Debt Payoff'!E10+'Debt Payoff'!E9+'Debt Payoff'!C2,'Debt Payoff'!E5))))</f>
        <v>0</v>
      </c>
      <c r="E330" s="18">
        <f>IF(E329=0,0,MAX(0,E329*(1+'Debt Payoff'!D8/12)-MIN(E329*(1+'Debt Payoff'!D8/12),IF(COUNTIF(B329:D329,"&gt;0")=0,'Debt Payoff'!E8+'Debt Payoff'!E10+'Debt Payoff'!E9+'Debt Payoff'!E5+'Debt Payoff'!C2,'Debt Payoff'!E8))))</f>
        <v>0</v>
      </c>
      <c r="F330" s="18">
        <f>IF(F329=0,0,MAX(0,F329*(1+'Debt Payoff'!D4/12)-MIN(F329*(1+'Debt Payoff'!D4/12),IF(COUNTIF(B329:E329,"&gt;0")=0,'Debt Payoff'!E4+'Debt Payoff'!E10+'Debt Payoff'!E9+'Debt Payoff'!E5+'Debt Payoff'!E8+'Debt Payoff'!C2,'Debt Payoff'!E4))))</f>
        <v>0</v>
      </c>
      <c r="G330" s="18">
        <f>IF(G329=0,0,MAX(0,G329*(1+'Debt Payoff'!D11/12)-MIN(G329*(1+'Debt Payoff'!D11/12),IF(COUNTIF(B329:F329,"&gt;0")=0,'Debt Payoff'!E11+'Debt Payoff'!E10+'Debt Payoff'!E9+'Debt Payoff'!E5+'Debt Payoff'!E8+'Debt Payoff'!E4+'Debt Payoff'!C2,'Debt Payoff'!E11))))</f>
        <v>0</v>
      </c>
      <c r="H330" s="18">
        <f>IF(H329=0,0,MAX(0,H329*(1+'Debt Payoff'!D6/12)-MIN(H329*(1+'Debt Payoff'!D6/12),IF(COUNTIF(B329:G329,"&gt;0")=0,'Debt Payoff'!E6+'Debt Payoff'!E10+'Debt Payoff'!E9+'Debt Payoff'!E5+'Debt Payoff'!E8+'Debt Payoff'!E4+'Debt Payoff'!E11+'Debt Payoff'!C2,'Debt Payoff'!E6))))</f>
        <v>0</v>
      </c>
      <c r="I330" s="18">
        <f>IF(I329=0,0,MAX(0,I329*(1+'Debt Payoff'!D7/12)-MIN(I329*(1+'Debt Payoff'!D7/12),IF(COUNTIF(B329:H329,"&gt;0")=0,'Debt Payoff'!E7+'Debt Payoff'!E10+'Debt Payoff'!E9+'Debt Payoff'!E5+'Debt Payoff'!E8+'Debt Payoff'!E4+'Debt Payoff'!E11+'Debt Payoff'!E6+'Debt Payoff'!C2,'Debt Payoff'!E7))))</f>
        <v>0</v>
      </c>
      <c r="J330" s="18">
        <f>IF(B329=0,0,B329*'Debt Payoff'!D10/12)</f>
        <v>0</v>
      </c>
      <c r="K330" s="18">
        <f>IF(C329=0,0,C329*'Debt Payoff'!D9/12)</f>
        <v>0</v>
      </c>
      <c r="L330" s="18">
        <f>IF(D329=0,0,D329*'Debt Payoff'!D5/12)</f>
        <v>0</v>
      </c>
      <c r="M330" s="18">
        <f>IF(E329=0,0,E329*'Debt Payoff'!D8/12)</f>
        <v>0</v>
      </c>
      <c r="N330" s="18">
        <f>IF(F329=0,0,F329*'Debt Payoff'!D4/12)</f>
        <v>0</v>
      </c>
      <c r="O330" s="18">
        <f>IF(G329=0,0,G329*'Debt Payoff'!D11/12)</f>
        <v>0</v>
      </c>
      <c r="P330" s="18">
        <f>IF(H329=0,0,H329*'Debt Payoff'!D6/12)</f>
        <v>0</v>
      </c>
      <c r="Q330" s="18">
        <f>IF(I329=0,0,I329*'Debt Payoff'!D7/12)</f>
        <v>0</v>
      </c>
    </row>
    <row r="331" spans="1:17" x14ac:dyDescent="0.25">
      <c r="A331">
        <v>329</v>
      </c>
      <c r="B331" s="18">
        <f>IF(B330=0,0,MAX(0,B330*(1+'Debt Payoff'!D10/12)-MIN(B330*(1+'Debt Payoff'!D10/12),'Debt Payoff'!E10+'Debt Payoff'!C2)))</f>
        <v>0</v>
      </c>
      <c r="C331" s="18">
        <f>IF(C330=0,0,MAX(0,C330*(1+'Debt Payoff'!D9/12)-MIN(C330*(1+'Debt Payoff'!D9/12),IF(COUNTIF(B330:B330,"&gt;0")=0,'Debt Payoff'!E9+'Debt Payoff'!E10+'Debt Payoff'!C2,'Debt Payoff'!E9))))</f>
        <v>0</v>
      </c>
      <c r="D331" s="18">
        <f>IF(D330=0,0,MAX(0,D330*(1+'Debt Payoff'!D5/12)-MIN(D330*(1+'Debt Payoff'!D5/12),IF(COUNTIF(B330:C330,"&gt;0")=0,'Debt Payoff'!E5+'Debt Payoff'!E10+'Debt Payoff'!E9+'Debt Payoff'!C2,'Debt Payoff'!E5))))</f>
        <v>0</v>
      </c>
      <c r="E331" s="18">
        <f>IF(E330=0,0,MAX(0,E330*(1+'Debt Payoff'!D8/12)-MIN(E330*(1+'Debt Payoff'!D8/12),IF(COUNTIF(B330:D330,"&gt;0")=0,'Debt Payoff'!E8+'Debt Payoff'!E10+'Debt Payoff'!E9+'Debt Payoff'!E5+'Debt Payoff'!C2,'Debt Payoff'!E8))))</f>
        <v>0</v>
      </c>
      <c r="F331" s="18">
        <f>IF(F330=0,0,MAX(0,F330*(1+'Debt Payoff'!D4/12)-MIN(F330*(1+'Debt Payoff'!D4/12),IF(COUNTIF(B330:E330,"&gt;0")=0,'Debt Payoff'!E4+'Debt Payoff'!E10+'Debt Payoff'!E9+'Debt Payoff'!E5+'Debt Payoff'!E8+'Debt Payoff'!C2,'Debt Payoff'!E4))))</f>
        <v>0</v>
      </c>
      <c r="G331" s="18">
        <f>IF(G330=0,0,MAX(0,G330*(1+'Debt Payoff'!D11/12)-MIN(G330*(1+'Debt Payoff'!D11/12),IF(COUNTIF(B330:F330,"&gt;0")=0,'Debt Payoff'!E11+'Debt Payoff'!E10+'Debt Payoff'!E9+'Debt Payoff'!E5+'Debt Payoff'!E8+'Debt Payoff'!E4+'Debt Payoff'!C2,'Debt Payoff'!E11))))</f>
        <v>0</v>
      </c>
      <c r="H331" s="18">
        <f>IF(H330=0,0,MAX(0,H330*(1+'Debt Payoff'!D6/12)-MIN(H330*(1+'Debt Payoff'!D6/12),IF(COUNTIF(B330:G330,"&gt;0")=0,'Debt Payoff'!E6+'Debt Payoff'!E10+'Debt Payoff'!E9+'Debt Payoff'!E5+'Debt Payoff'!E8+'Debt Payoff'!E4+'Debt Payoff'!E11+'Debt Payoff'!C2,'Debt Payoff'!E6))))</f>
        <v>0</v>
      </c>
      <c r="I331" s="18">
        <f>IF(I330=0,0,MAX(0,I330*(1+'Debt Payoff'!D7/12)-MIN(I330*(1+'Debt Payoff'!D7/12),IF(COUNTIF(B330:H330,"&gt;0")=0,'Debt Payoff'!E7+'Debt Payoff'!E10+'Debt Payoff'!E9+'Debt Payoff'!E5+'Debt Payoff'!E8+'Debt Payoff'!E4+'Debt Payoff'!E11+'Debt Payoff'!E6+'Debt Payoff'!C2,'Debt Payoff'!E7))))</f>
        <v>0</v>
      </c>
      <c r="J331" s="18">
        <f>IF(B330=0,0,B330*'Debt Payoff'!D10/12)</f>
        <v>0</v>
      </c>
      <c r="K331" s="18">
        <f>IF(C330=0,0,C330*'Debt Payoff'!D9/12)</f>
        <v>0</v>
      </c>
      <c r="L331" s="18">
        <f>IF(D330=0,0,D330*'Debt Payoff'!D5/12)</f>
        <v>0</v>
      </c>
      <c r="M331" s="18">
        <f>IF(E330=0,0,E330*'Debt Payoff'!D8/12)</f>
        <v>0</v>
      </c>
      <c r="N331" s="18">
        <f>IF(F330=0,0,F330*'Debt Payoff'!D4/12)</f>
        <v>0</v>
      </c>
      <c r="O331" s="18">
        <f>IF(G330=0,0,G330*'Debt Payoff'!D11/12)</f>
        <v>0</v>
      </c>
      <c r="P331" s="18">
        <f>IF(H330=0,0,H330*'Debt Payoff'!D6/12)</f>
        <v>0</v>
      </c>
      <c r="Q331" s="18">
        <f>IF(I330=0,0,I330*'Debt Payoff'!D7/12)</f>
        <v>0</v>
      </c>
    </row>
    <row r="332" spans="1:17" x14ac:dyDescent="0.25">
      <c r="A332">
        <v>330</v>
      </c>
      <c r="B332" s="18">
        <f>IF(B331=0,0,MAX(0,B331*(1+'Debt Payoff'!D10/12)-MIN(B331*(1+'Debt Payoff'!D10/12),'Debt Payoff'!E10+'Debt Payoff'!C2)))</f>
        <v>0</v>
      </c>
      <c r="C332" s="18">
        <f>IF(C331=0,0,MAX(0,C331*(1+'Debt Payoff'!D9/12)-MIN(C331*(1+'Debt Payoff'!D9/12),IF(COUNTIF(B331:B331,"&gt;0")=0,'Debt Payoff'!E9+'Debt Payoff'!E10+'Debt Payoff'!C2,'Debt Payoff'!E9))))</f>
        <v>0</v>
      </c>
      <c r="D332" s="18">
        <f>IF(D331=0,0,MAX(0,D331*(1+'Debt Payoff'!D5/12)-MIN(D331*(1+'Debt Payoff'!D5/12),IF(COUNTIF(B331:C331,"&gt;0")=0,'Debt Payoff'!E5+'Debt Payoff'!E10+'Debt Payoff'!E9+'Debt Payoff'!C2,'Debt Payoff'!E5))))</f>
        <v>0</v>
      </c>
      <c r="E332" s="18">
        <f>IF(E331=0,0,MAX(0,E331*(1+'Debt Payoff'!D8/12)-MIN(E331*(1+'Debt Payoff'!D8/12),IF(COUNTIF(B331:D331,"&gt;0")=0,'Debt Payoff'!E8+'Debt Payoff'!E10+'Debt Payoff'!E9+'Debt Payoff'!E5+'Debt Payoff'!C2,'Debt Payoff'!E8))))</f>
        <v>0</v>
      </c>
      <c r="F332" s="18">
        <f>IF(F331=0,0,MAX(0,F331*(1+'Debt Payoff'!D4/12)-MIN(F331*(1+'Debt Payoff'!D4/12),IF(COUNTIF(B331:E331,"&gt;0")=0,'Debt Payoff'!E4+'Debt Payoff'!E10+'Debt Payoff'!E9+'Debt Payoff'!E5+'Debt Payoff'!E8+'Debt Payoff'!C2,'Debt Payoff'!E4))))</f>
        <v>0</v>
      </c>
      <c r="G332" s="18">
        <f>IF(G331=0,0,MAX(0,G331*(1+'Debt Payoff'!D11/12)-MIN(G331*(1+'Debt Payoff'!D11/12),IF(COUNTIF(B331:F331,"&gt;0")=0,'Debt Payoff'!E11+'Debt Payoff'!E10+'Debt Payoff'!E9+'Debt Payoff'!E5+'Debt Payoff'!E8+'Debt Payoff'!E4+'Debt Payoff'!C2,'Debt Payoff'!E11))))</f>
        <v>0</v>
      </c>
      <c r="H332" s="18">
        <f>IF(H331=0,0,MAX(0,H331*(1+'Debt Payoff'!D6/12)-MIN(H331*(1+'Debt Payoff'!D6/12),IF(COUNTIF(B331:G331,"&gt;0")=0,'Debt Payoff'!E6+'Debt Payoff'!E10+'Debt Payoff'!E9+'Debt Payoff'!E5+'Debt Payoff'!E8+'Debt Payoff'!E4+'Debt Payoff'!E11+'Debt Payoff'!C2,'Debt Payoff'!E6))))</f>
        <v>0</v>
      </c>
      <c r="I332" s="18">
        <f>IF(I331=0,0,MAX(0,I331*(1+'Debt Payoff'!D7/12)-MIN(I331*(1+'Debt Payoff'!D7/12),IF(COUNTIF(B331:H331,"&gt;0")=0,'Debt Payoff'!E7+'Debt Payoff'!E10+'Debt Payoff'!E9+'Debt Payoff'!E5+'Debt Payoff'!E8+'Debt Payoff'!E4+'Debt Payoff'!E11+'Debt Payoff'!E6+'Debt Payoff'!C2,'Debt Payoff'!E7))))</f>
        <v>0</v>
      </c>
      <c r="J332" s="18">
        <f>IF(B331=0,0,B331*'Debt Payoff'!D10/12)</f>
        <v>0</v>
      </c>
      <c r="K332" s="18">
        <f>IF(C331=0,0,C331*'Debt Payoff'!D9/12)</f>
        <v>0</v>
      </c>
      <c r="L332" s="18">
        <f>IF(D331=0,0,D331*'Debt Payoff'!D5/12)</f>
        <v>0</v>
      </c>
      <c r="M332" s="18">
        <f>IF(E331=0,0,E331*'Debt Payoff'!D8/12)</f>
        <v>0</v>
      </c>
      <c r="N332" s="18">
        <f>IF(F331=0,0,F331*'Debt Payoff'!D4/12)</f>
        <v>0</v>
      </c>
      <c r="O332" s="18">
        <f>IF(G331=0,0,G331*'Debt Payoff'!D11/12)</f>
        <v>0</v>
      </c>
      <c r="P332" s="18">
        <f>IF(H331=0,0,H331*'Debt Payoff'!D6/12)</f>
        <v>0</v>
      </c>
      <c r="Q332" s="18">
        <f>IF(I331=0,0,I331*'Debt Payoff'!D7/12)</f>
        <v>0</v>
      </c>
    </row>
    <row r="333" spans="1:17" x14ac:dyDescent="0.25">
      <c r="A333">
        <v>331</v>
      </c>
      <c r="B333" s="18">
        <f>IF(B332=0,0,MAX(0,B332*(1+'Debt Payoff'!D10/12)-MIN(B332*(1+'Debt Payoff'!D10/12),'Debt Payoff'!E10+'Debt Payoff'!C2)))</f>
        <v>0</v>
      </c>
      <c r="C333" s="18">
        <f>IF(C332=0,0,MAX(0,C332*(1+'Debt Payoff'!D9/12)-MIN(C332*(1+'Debt Payoff'!D9/12),IF(COUNTIF(B332:B332,"&gt;0")=0,'Debt Payoff'!E9+'Debt Payoff'!E10+'Debt Payoff'!C2,'Debt Payoff'!E9))))</f>
        <v>0</v>
      </c>
      <c r="D333" s="18">
        <f>IF(D332=0,0,MAX(0,D332*(1+'Debt Payoff'!D5/12)-MIN(D332*(1+'Debt Payoff'!D5/12),IF(COUNTIF(B332:C332,"&gt;0")=0,'Debt Payoff'!E5+'Debt Payoff'!E10+'Debt Payoff'!E9+'Debt Payoff'!C2,'Debt Payoff'!E5))))</f>
        <v>0</v>
      </c>
      <c r="E333" s="18">
        <f>IF(E332=0,0,MAX(0,E332*(1+'Debt Payoff'!D8/12)-MIN(E332*(1+'Debt Payoff'!D8/12),IF(COUNTIF(B332:D332,"&gt;0")=0,'Debt Payoff'!E8+'Debt Payoff'!E10+'Debt Payoff'!E9+'Debt Payoff'!E5+'Debt Payoff'!C2,'Debt Payoff'!E8))))</f>
        <v>0</v>
      </c>
      <c r="F333" s="18">
        <f>IF(F332=0,0,MAX(0,F332*(1+'Debt Payoff'!D4/12)-MIN(F332*(1+'Debt Payoff'!D4/12),IF(COUNTIF(B332:E332,"&gt;0")=0,'Debt Payoff'!E4+'Debt Payoff'!E10+'Debt Payoff'!E9+'Debt Payoff'!E5+'Debt Payoff'!E8+'Debt Payoff'!C2,'Debt Payoff'!E4))))</f>
        <v>0</v>
      </c>
      <c r="G333" s="18">
        <f>IF(G332=0,0,MAX(0,G332*(1+'Debt Payoff'!D11/12)-MIN(G332*(1+'Debt Payoff'!D11/12),IF(COUNTIF(B332:F332,"&gt;0")=0,'Debt Payoff'!E11+'Debt Payoff'!E10+'Debt Payoff'!E9+'Debt Payoff'!E5+'Debt Payoff'!E8+'Debt Payoff'!E4+'Debt Payoff'!C2,'Debt Payoff'!E11))))</f>
        <v>0</v>
      </c>
      <c r="H333" s="18">
        <f>IF(H332=0,0,MAX(0,H332*(1+'Debt Payoff'!D6/12)-MIN(H332*(1+'Debt Payoff'!D6/12),IF(COUNTIF(B332:G332,"&gt;0")=0,'Debt Payoff'!E6+'Debt Payoff'!E10+'Debt Payoff'!E9+'Debt Payoff'!E5+'Debt Payoff'!E8+'Debt Payoff'!E4+'Debt Payoff'!E11+'Debt Payoff'!C2,'Debt Payoff'!E6))))</f>
        <v>0</v>
      </c>
      <c r="I333" s="18">
        <f>IF(I332=0,0,MAX(0,I332*(1+'Debt Payoff'!D7/12)-MIN(I332*(1+'Debt Payoff'!D7/12),IF(COUNTIF(B332:H332,"&gt;0")=0,'Debt Payoff'!E7+'Debt Payoff'!E10+'Debt Payoff'!E9+'Debt Payoff'!E5+'Debt Payoff'!E8+'Debt Payoff'!E4+'Debt Payoff'!E11+'Debt Payoff'!E6+'Debt Payoff'!C2,'Debt Payoff'!E7))))</f>
        <v>0</v>
      </c>
      <c r="J333" s="18">
        <f>IF(B332=0,0,B332*'Debt Payoff'!D10/12)</f>
        <v>0</v>
      </c>
      <c r="K333" s="18">
        <f>IF(C332=0,0,C332*'Debt Payoff'!D9/12)</f>
        <v>0</v>
      </c>
      <c r="L333" s="18">
        <f>IF(D332=0,0,D332*'Debt Payoff'!D5/12)</f>
        <v>0</v>
      </c>
      <c r="M333" s="18">
        <f>IF(E332=0,0,E332*'Debt Payoff'!D8/12)</f>
        <v>0</v>
      </c>
      <c r="N333" s="18">
        <f>IF(F332=0,0,F332*'Debt Payoff'!D4/12)</f>
        <v>0</v>
      </c>
      <c r="O333" s="18">
        <f>IF(G332=0,0,G332*'Debt Payoff'!D11/12)</f>
        <v>0</v>
      </c>
      <c r="P333" s="18">
        <f>IF(H332=0,0,H332*'Debt Payoff'!D6/12)</f>
        <v>0</v>
      </c>
      <c r="Q333" s="18">
        <f>IF(I332=0,0,I332*'Debt Payoff'!D7/12)</f>
        <v>0</v>
      </c>
    </row>
    <row r="334" spans="1:17" x14ac:dyDescent="0.25">
      <c r="A334">
        <v>332</v>
      </c>
      <c r="B334" s="18">
        <f>IF(B333=0,0,MAX(0,B333*(1+'Debt Payoff'!D10/12)-MIN(B333*(1+'Debt Payoff'!D10/12),'Debt Payoff'!E10+'Debt Payoff'!C2)))</f>
        <v>0</v>
      </c>
      <c r="C334" s="18">
        <f>IF(C333=0,0,MAX(0,C333*(1+'Debt Payoff'!D9/12)-MIN(C333*(1+'Debt Payoff'!D9/12),IF(COUNTIF(B333:B333,"&gt;0")=0,'Debt Payoff'!E9+'Debt Payoff'!E10+'Debt Payoff'!C2,'Debt Payoff'!E9))))</f>
        <v>0</v>
      </c>
      <c r="D334" s="18">
        <f>IF(D333=0,0,MAX(0,D333*(1+'Debt Payoff'!D5/12)-MIN(D333*(1+'Debt Payoff'!D5/12),IF(COUNTIF(B333:C333,"&gt;0")=0,'Debt Payoff'!E5+'Debt Payoff'!E10+'Debt Payoff'!E9+'Debt Payoff'!C2,'Debt Payoff'!E5))))</f>
        <v>0</v>
      </c>
      <c r="E334" s="18">
        <f>IF(E333=0,0,MAX(0,E333*(1+'Debt Payoff'!D8/12)-MIN(E333*(1+'Debt Payoff'!D8/12),IF(COUNTIF(B333:D333,"&gt;0")=0,'Debt Payoff'!E8+'Debt Payoff'!E10+'Debt Payoff'!E9+'Debt Payoff'!E5+'Debt Payoff'!C2,'Debt Payoff'!E8))))</f>
        <v>0</v>
      </c>
      <c r="F334" s="18">
        <f>IF(F333=0,0,MAX(0,F333*(1+'Debt Payoff'!D4/12)-MIN(F333*(1+'Debt Payoff'!D4/12),IF(COUNTIF(B333:E333,"&gt;0")=0,'Debt Payoff'!E4+'Debt Payoff'!E10+'Debt Payoff'!E9+'Debt Payoff'!E5+'Debt Payoff'!E8+'Debt Payoff'!C2,'Debt Payoff'!E4))))</f>
        <v>0</v>
      </c>
      <c r="G334" s="18">
        <f>IF(G333=0,0,MAX(0,G333*(1+'Debt Payoff'!D11/12)-MIN(G333*(1+'Debt Payoff'!D11/12),IF(COUNTIF(B333:F333,"&gt;0")=0,'Debt Payoff'!E11+'Debt Payoff'!E10+'Debt Payoff'!E9+'Debt Payoff'!E5+'Debt Payoff'!E8+'Debt Payoff'!E4+'Debt Payoff'!C2,'Debt Payoff'!E11))))</f>
        <v>0</v>
      </c>
      <c r="H334" s="18">
        <f>IF(H333=0,0,MAX(0,H333*(1+'Debt Payoff'!D6/12)-MIN(H333*(1+'Debt Payoff'!D6/12),IF(COUNTIF(B333:G333,"&gt;0")=0,'Debt Payoff'!E6+'Debt Payoff'!E10+'Debt Payoff'!E9+'Debt Payoff'!E5+'Debt Payoff'!E8+'Debt Payoff'!E4+'Debt Payoff'!E11+'Debt Payoff'!C2,'Debt Payoff'!E6))))</f>
        <v>0</v>
      </c>
      <c r="I334" s="18">
        <f>IF(I333=0,0,MAX(0,I333*(1+'Debt Payoff'!D7/12)-MIN(I333*(1+'Debt Payoff'!D7/12),IF(COUNTIF(B333:H333,"&gt;0")=0,'Debt Payoff'!E7+'Debt Payoff'!E10+'Debt Payoff'!E9+'Debt Payoff'!E5+'Debt Payoff'!E8+'Debt Payoff'!E4+'Debt Payoff'!E11+'Debt Payoff'!E6+'Debt Payoff'!C2,'Debt Payoff'!E7))))</f>
        <v>0</v>
      </c>
      <c r="J334" s="18">
        <f>IF(B333=0,0,B333*'Debt Payoff'!D10/12)</f>
        <v>0</v>
      </c>
      <c r="K334" s="18">
        <f>IF(C333=0,0,C333*'Debt Payoff'!D9/12)</f>
        <v>0</v>
      </c>
      <c r="L334" s="18">
        <f>IF(D333=0,0,D333*'Debt Payoff'!D5/12)</f>
        <v>0</v>
      </c>
      <c r="M334" s="18">
        <f>IF(E333=0,0,E333*'Debt Payoff'!D8/12)</f>
        <v>0</v>
      </c>
      <c r="N334" s="18">
        <f>IF(F333=0,0,F333*'Debt Payoff'!D4/12)</f>
        <v>0</v>
      </c>
      <c r="O334" s="18">
        <f>IF(G333=0,0,G333*'Debt Payoff'!D11/12)</f>
        <v>0</v>
      </c>
      <c r="P334" s="18">
        <f>IF(H333=0,0,H333*'Debt Payoff'!D6/12)</f>
        <v>0</v>
      </c>
      <c r="Q334" s="18">
        <f>IF(I333=0,0,I333*'Debt Payoff'!D7/12)</f>
        <v>0</v>
      </c>
    </row>
    <row r="335" spans="1:17" x14ac:dyDescent="0.25">
      <c r="A335">
        <v>333</v>
      </c>
      <c r="B335" s="18">
        <f>IF(B334=0,0,MAX(0,B334*(1+'Debt Payoff'!D10/12)-MIN(B334*(1+'Debt Payoff'!D10/12),'Debt Payoff'!E10+'Debt Payoff'!C2)))</f>
        <v>0</v>
      </c>
      <c r="C335" s="18">
        <f>IF(C334=0,0,MAX(0,C334*(1+'Debt Payoff'!D9/12)-MIN(C334*(1+'Debt Payoff'!D9/12),IF(COUNTIF(B334:B334,"&gt;0")=0,'Debt Payoff'!E9+'Debt Payoff'!E10+'Debt Payoff'!C2,'Debt Payoff'!E9))))</f>
        <v>0</v>
      </c>
      <c r="D335" s="18">
        <f>IF(D334=0,0,MAX(0,D334*(1+'Debt Payoff'!D5/12)-MIN(D334*(1+'Debt Payoff'!D5/12),IF(COUNTIF(B334:C334,"&gt;0")=0,'Debt Payoff'!E5+'Debt Payoff'!E10+'Debt Payoff'!E9+'Debt Payoff'!C2,'Debt Payoff'!E5))))</f>
        <v>0</v>
      </c>
      <c r="E335" s="18">
        <f>IF(E334=0,0,MAX(0,E334*(1+'Debt Payoff'!D8/12)-MIN(E334*(1+'Debt Payoff'!D8/12),IF(COUNTIF(B334:D334,"&gt;0")=0,'Debt Payoff'!E8+'Debt Payoff'!E10+'Debt Payoff'!E9+'Debt Payoff'!E5+'Debt Payoff'!C2,'Debt Payoff'!E8))))</f>
        <v>0</v>
      </c>
      <c r="F335" s="18">
        <f>IF(F334=0,0,MAX(0,F334*(1+'Debt Payoff'!D4/12)-MIN(F334*(1+'Debt Payoff'!D4/12),IF(COUNTIF(B334:E334,"&gt;0")=0,'Debt Payoff'!E4+'Debt Payoff'!E10+'Debt Payoff'!E9+'Debt Payoff'!E5+'Debt Payoff'!E8+'Debt Payoff'!C2,'Debt Payoff'!E4))))</f>
        <v>0</v>
      </c>
      <c r="G335" s="18">
        <f>IF(G334=0,0,MAX(0,G334*(1+'Debt Payoff'!D11/12)-MIN(G334*(1+'Debt Payoff'!D11/12),IF(COUNTIF(B334:F334,"&gt;0")=0,'Debt Payoff'!E11+'Debt Payoff'!E10+'Debt Payoff'!E9+'Debt Payoff'!E5+'Debt Payoff'!E8+'Debt Payoff'!E4+'Debt Payoff'!C2,'Debt Payoff'!E11))))</f>
        <v>0</v>
      </c>
      <c r="H335" s="18">
        <f>IF(H334=0,0,MAX(0,H334*(1+'Debt Payoff'!D6/12)-MIN(H334*(1+'Debt Payoff'!D6/12),IF(COUNTIF(B334:G334,"&gt;0")=0,'Debt Payoff'!E6+'Debt Payoff'!E10+'Debt Payoff'!E9+'Debt Payoff'!E5+'Debt Payoff'!E8+'Debt Payoff'!E4+'Debt Payoff'!E11+'Debt Payoff'!C2,'Debt Payoff'!E6))))</f>
        <v>0</v>
      </c>
      <c r="I335" s="18">
        <f>IF(I334=0,0,MAX(0,I334*(1+'Debt Payoff'!D7/12)-MIN(I334*(1+'Debt Payoff'!D7/12),IF(COUNTIF(B334:H334,"&gt;0")=0,'Debt Payoff'!E7+'Debt Payoff'!E10+'Debt Payoff'!E9+'Debt Payoff'!E5+'Debt Payoff'!E8+'Debt Payoff'!E4+'Debt Payoff'!E11+'Debt Payoff'!E6+'Debt Payoff'!C2,'Debt Payoff'!E7))))</f>
        <v>0</v>
      </c>
      <c r="J335" s="18">
        <f>IF(B334=0,0,B334*'Debt Payoff'!D10/12)</f>
        <v>0</v>
      </c>
      <c r="K335" s="18">
        <f>IF(C334=0,0,C334*'Debt Payoff'!D9/12)</f>
        <v>0</v>
      </c>
      <c r="L335" s="18">
        <f>IF(D334=0,0,D334*'Debt Payoff'!D5/12)</f>
        <v>0</v>
      </c>
      <c r="M335" s="18">
        <f>IF(E334=0,0,E334*'Debt Payoff'!D8/12)</f>
        <v>0</v>
      </c>
      <c r="N335" s="18">
        <f>IF(F334=0,0,F334*'Debt Payoff'!D4/12)</f>
        <v>0</v>
      </c>
      <c r="O335" s="18">
        <f>IF(G334=0,0,G334*'Debt Payoff'!D11/12)</f>
        <v>0</v>
      </c>
      <c r="P335" s="18">
        <f>IF(H334=0,0,H334*'Debt Payoff'!D6/12)</f>
        <v>0</v>
      </c>
      <c r="Q335" s="18">
        <f>IF(I334=0,0,I334*'Debt Payoff'!D7/12)</f>
        <v>0</v>
      </c>
    </row>
    <row r="336" spans="1:17" x14ac:dyDescent="0.25">
      <c r="A336">
        <v>334</v>
      </c>
      <c r="B336" s="18">
        <f>IF(B335=0,0,MAX(0,B335*(1+'Debt Payoff'!D10/12)-MIN(B335*(1+'Debt Payoff'!D10/12),'Debt Payoff'!E10+'Debt Payoff'!C2)))</f>
        <v>0</v>
      </c>
      <c r="C336" s="18">
        <f>IF(C335=0,0,MAX(0,C335*(1+'Debt Payoff'!D9/12)-MIN(C335*(1+'Debt Payoff'!D9/12),IF(COUNTIF(B335:B335,"&gt;0")=0,'Debt Payoff'!E9+'Debt Payoff'!E10+'Debt Payoff'!C2,'Debt Payoff'!E9))))</f>
        <v>0</v>
      </c>
      <c r="D336" s="18">
        <f>IF(D335=0,0,MAX(0,D335*(1+'Debt Payoff'!D5/12)-MIN(D335*(1+'Debt Payoff'!D5/12),IF(COUNTIF(B335:C335,"&gt;0")=0,'Debt Payoff'!E5+'Debt Payoff'!E10+'Debt Payoff'!E9+'Debt Payoff'!C2,'Debt Payoff'!E5))))</f>
        <v>0</v>
      </c>
      <c r="E336" s="18">
        <f>IF(E335=0,0,MAX(0,E335*(1+'Debt Payoff'!D8/12)-MIN(E335*(1+'Debt Payoff'!D8/12),IF(COUNTIF(B335:D335,"&gt;0")=0,'Debt Payoff'!E8+'Debt Payoff'!E10+'Debt Payoff'!E9+'Debt Payoff'!E5+'Debt Payoff'!C2,'Debt Payoff'!E8))))</f>
        <v>0</v>
      </c>
      <c r="F336" s="18">
        <f>IF(F335=0,0,MAX(0,F335*(1+'Debt Payoff'!D4/12)-MIN(F335*(1+'Debt Payoff'!D4/12),IF(COUNTIF(B335:E335,"&gt;0")=0,'Debt Payoff'!E4+'Debt Payoff'!E10+'Debt Payoff'!E9+'Debt Payoff'!E5+'Debt Payoff'!E8+'Debt Payoff'!C2,'Debt Payoff'!E4))))</f>
        <v>0</v>
      </c>
      <c r="G336" s="18">
        <f>IF(G335=0,0,MAX(0,G335*(1+'Debt Payoff'!D11/12)-MIN(G335*(1+'Debt Payoff'!D11/12),IF(COUNTIF(B335:F335,"&gt;0")=0,'Debt Payoff'!E11+'Debt Payoff'!E10+'Debt Payoff'!E9+'Debt Payoff'!E5+'Debt Payoff'!E8+'Debt Payoff'!E4+'Debt Payoff'!C2,'Debt Payoff'!E11))))</f>
        <v>0</v>
      </c>
      <c r="H336" s="18">
        <f>IF(H335=0,0,MAX(0,H335*(1+'Debt Payoff'!D6/12)-MIN(H335*(1+'Debt Payoff'!D6/12),IF(COUNTIF(B335:G335,"&gt;0")=0,'Debt Payoff'!E6+'Debt Payoff'!E10+'Debt Payoff'!E9+'Debt Payoff'!E5+'Debt Payoff'!E8+'Debt Payoff'!E4+'Debt Payoff'!E11+'Debt Payoff'!C2,'Debt Payoff'!E6))))</f>
        <v>0</v>
      </c>
      <c r="I336" s="18">
        <f>IF(I335=0,0,MAX(0,I335*(1+'Debt Payoff'!D7/12)-MIN(I335*(1+'Debt Payoff'!D7/12),IF(COUNTIF(B335:H335,"&gt;0")=0,'Debt Payoff'!E7+'Debt Payoff'!E10+'Debt Payoff'!E9+'Debt Payoff'!E5+'Debt Payoff'!E8+'Debt Payoff'!E4+'Debt Payoff'!E11+'Debt Payoff'!E6+'Debt Payoff'!C2,'Debt Payoff'!E7))))</f>
        <v>0</v>
      </c>
      <c r="J336" s="18">
        <f>IF(B335=0,0,B335*'Debt Payoff'!D10/12)</f>
        <v>0</v>
      </c>
      <c r="K336" s="18">
        <f>IF(C335=0,0,C335*'Debt Payoff'!D9/12)</f>
        <v>0</v>
      </c>
      <c r="L336" s="18">
        <f>IF(D335=0,0,D335*'Debt Payoff'!D5/12)</f>
        <v>0</v>
      </c>
      <c r="M336" s="18">
        <f>IF(E335=0,0,E335*'Debt Payoff'!D8/12)</f>
        <v>0</v>
      </c>
      <c r="N336" s="18">
        <f>IF(F335=0,0,F335*'Debt Payoff'!D4/12)</f>
        <v>0</v>
      </c>
      <c r="O336" s="18">
        <f>IF(G335=0,0,G335*'Debt Payoff'!D11/12)</f>
        <v>0</v>
      </c>
      <c r="P336" s="18">
        <f>IF(H335=0,0,H335*'Debt Payoff'!D6/12)</f>
        <v>0</v>
      </c>
      <c r="Q336" s="18">
        <f>IF(I335=0,0,I335*'Debt Payoff'!D7/12)</f>
        <v>0</v>
      </c>
    </row>
    <row r="337" spans="1:17" x14ac:dyDescent="0.25">
      <c r="A337">
        <v>335</v>
      </c>
      <c r="B337" s="18">
        <f>IF(B336=0,0,MAX(0,B336*(1+'Debt Payoff'!D10/12)-MIN(B336*(1+'Debt Payoff'!D10/12),'Debt Payoff'!E10+'Debt Payoff'!C2)))</f>
        <v>0</v>
      </c>
      <c r="C337" s="18">
        <f>IF(C336=0,0,MAX(0,C336*(1+'Debt Payoff'!D9/12)-MIN(C336*(1+'Debt Payoff'!D9/12),IF(COUNTIF(B336:B336,"&gt;0")=0,'Debt Payoff'!E9+'Debt Payoff'!E10+'Debt Payoff'!C2,'Debt Payoff'!E9))))</f>
        <v>0</v>
      </c>
      <c r="D337" s="18">
        <f>IF(D336=0,0,MAX(0,D336*(1+'Debt Payoff'!D5/12)-MIN(D336*(1+'Debt Payoff'!D5/12),IF(COUNTIF(B336:C336,"&gt;0")=0,'Debt Payoff'!E5+'Debt Payoff'!E10+'Debt Payoff'!E9+'Debt Payoff'!C2,'Debt Payoff'!E5))))</f>
        <v>0</v>
      </c>
      <c r="E337" s="18">
        <f>IF(E336=0,0,MAX(0,E336*(1+'Debt Payoff'!D8/12)-MIN(E336*(1+'Debt Payoff'!D8/12),IF(COUNTIF(B336:D336,"&gt;0")=0,'Debt Payoff'!E8+'Debt Payoff'!E10+'Debt Payoff'!E9+'Debt Payoff'!E5+'Debt Payoff'!C2,'Debt Payoff'!E8))))</f>
        <v>0</v>
      </c>
      <c r="F337" s="18">
        <f>IF(F336=0,0,MAX(0,F336*(1+'Debt Payoff'!D4/12)-MIN(F336*(1+'Debt Payoff'!D4/12),IF(COUNTIF(B336:E336,"&gt;0")=0,'Debt Payoff'!E4+'Debt Payoff'!E10+'Debt Payoff'!E9+'Debt Payoff'!E5+'Debt Payoff'!E8+'Debt Payoff'!C2,'Debt Payoff'!E4))))</f>
        <v>0</v>
      </c>
      <c r="G337" s="18">
        <f>IF(G336=0,0,MAX(0,G336*(1+'Debt Payoff'!D11/12)-MIN(G336*(1+'Debt Payoff'!D11/12),IF(COUNTIF(B336:F336,"&gt;0")=0,'Debt Payoff'!E11+'Debt Payoff'!E10+'Debt Payoff'!E9+'Debt Payoff'!E5+'Debt Payoff'!E8+'Debt Payoff'!E4+'Debt Payoff'!C2,'Debt Payoff'!E11))))</f>
        <v>0</v>
      </c>
      <c r="H337" s="18">
        <f>IF(H336=0,0,MAX(0,H336*(1+'Debt Payoff'!D6/12)-MIN(H336*(1+'Debt Payoff'!D6/12),IF(COUNTIF(B336:G336,"&gt;0")=0,'Debt Payoff'!E6+'Debt Payoff'!E10+'Debt Payoff'!E9+'Debt Payoff'!E5+'Debt Payoff'!E8+'Debt Payoff'!E4+'Debt Payoff'!E11+'Debt Payoff'!C2,'Debt Payoff'!E6))))</f>
        <v>0</v>
      </c>
      <c r="I337" s="18">
        <f>IF(I336=0,0,MAX(0,I336*(1+'Debt Payoff'!D7/12)-MIN(I336*(1+'Debt Payoff'!D7/12),IF(COUNTIF(B336:H336,"&gt;0")=0,'Debt Payoff'!E7+'Debt Payoff'!E10+'Debt Payoff'!E9+'Debt Payoff'!E5+'Debt Payoff'!E8+'Debt Payoff'!E4+'Debt Payoff'!E11+'Debt Payoff'!E6+'Debt Payoff'!C2,'Debt Payoff'!E7))))</f>
        <v>0</v>
      </c>
      <c r="J337" s="18">
        <f>IF(B336=0,0,B336*'Debt Payoff'!D10/12)</f>
        <v>0</v>
      </c>
      <c r="K337" s="18">
        <f>IF(C336=0,0,C336*'Debt Payoff'!D9/12)</f>
        <v>0</v>
      </c>
      <c r="L337" s="18">
        <f>IF(D336=0,0,D336*'Debt Payoff'!D5/12)</f>
        <v>0</v>
      </c>
      <c r="M337" s="18">
        <f>IF(E336=0,0,E336*'Debt Payoff'!D8/12)</f>
        <v>0</v>
      </c>
      <c r="N337" s="18">
        <f>IF(F336=0,0,F336*'Debt Payoff'!D4/12)</f>
        <v>0</v>
      </c>
      <c r="O337" s="18">
        <f>IF(G336=0,0,G336*'Debt Payoff'!D11/12)</f>
        <v>0</v>
      </c>
      <c r="P337" s="18">
        <f>IF(H336=0,0,H336*'Debt Payoff'!D6/12)</f>
        <v>0</v>
      </c>
      <c r="Q337" s="18">
        <f>IF(I336=0,0,I336*'Debt Payoff'!D7/12)</f>
        <v>0</v>
      </c>
    </row>
    <row r="338" spans="1:17" x14ac:dyDescent="0.25">
      <c r="A338">
        <v>336</v>
      </c>
      <c r="B338" s="18">
        <f>IF(B337=0,0,MAX(0,B337*(1+'Debt Payoff'!D10/12)-MIN(B337*(1+'Debt Payoff'!D10/12),'Debt Payoff'!E10+'Debt Payoff'!C2)))</f>
        <v>0</v>
      </c>
      <c r="C338" s="18">
        <f>IF(C337=0,0,MAX(0,C337*(1+'Debt Payoff'!D9/12)-MIN(C337*(1+'Debt Payoff'!D9/12),IF(COUNTIF(B337:B337,"&gt;0")=0,'Debt Payoff'!E9+'Debt Payoff'!E10+'Debt Payoff'!C2,'Debt Payoff'!E9))))</f>
        <v>0</v>
      </c>
      <c r="D338" s="18">
        <f>IF(D337=0,0,MAX(0,D337*(1+'Debt Payoff'!D5/12)-MIN(D337*(1+'Debt Payoff'!D5/12),IF(COUNTIF(B337:C337,"&gt;0")=0,'Debt Payoff'!E5+'Debt Payoff'!E10+'Debt Payoff'!E9+'Debt Payoff'!C2,'Debt Payoff'!E5))))</f>
        <v>0</v>
      </c>
      <c r="E338" s="18">
        <f>IF(E337=0,0,MAX(0,E337*(1+'Debt Payoff'!D8/12)-MIN(E337*(1+'Debt Payoff'!D8/12),IF(COUNTIF(B337:D337,"&gt;0")=0,'Debt Payoff'!E8+'Debt Payoff'!E10+'Debt Payoff'!E9+'Debt Payoff'!E5+'Debt Payoff'!C2,'Debt Payoff'!E8))))</f>
        <v>0</v>
      </c>
      <c r="F338" s="18">
        <f>IF(F337=0,0,MAX(0,F337*(1+'Debt Payoff'!D4/12)-MIN(F337*(1+'Debt Payoff'!D4/12),IF(COUNTIF(B337:E337,"&gt;0")=0,'Debt Payoff'!E4+'Debt Payoff'!E10+'Debt Payoff'!E9+'Debt Payoff'!E5+'Debt Payoff'!E8+'Debt Payoff'!C2,'Debt Payoff'!E4))))</f>
        <v>0</v>
      </c>
      <c r="G338" s="18">
        <f>IF(G337=0,0,MAX(0,G337*(1+'Debt Payoff'!D11/12)-MIN(G337*(1+'Debt Payoff'!D11/12),IF(COUNTIF(B337:F337,"&gt;0")=0,'Debt Payoff'!E11+'Debt Payoff'!E10+'Debt Payoff'!E9+'Debt Payoff'!E5+'Debt Payoff'!E8+'Debt Payoff'!E4+'Debt Payoff'!C2,'Debt Payoff'!E11))))</f>
        <v>0</v>
      </c>
      <c r="H338" s="18">
        <f>IF(H337=0,0,MAX(0,H337*(1+'Debt Payoff'!D6/12)-MIN(H337*(1+'Debt Payoff'!D6/12),IF(COUNTIF(B337:G337,"&gt;0")=0,'Debt Payoff'!E6+'Debt Payoff'!E10+'Debt Payoff'!E9+'Debt Payoff'!E5+'Debt Payoff'!E8+'Debt Payoff'!E4+'Debt Payoff'!E11+'Debt Payoff'!C2,'Debt Payoff'!E6))))</f>
        <v>0</v>
      </c>
      <c r="I338" s="18">
        <f>IF(I337=0,0,MAX(0,I337*(1+'Debt Payoff'!D7/12)-MIN(I337*(1+'Debt Payoff'!D7/12),IF(COUNTIF(B337:H337,"&gt;0")=0,'Debt Payoff'!E7+'Debt Payoff'!E10+'Debt Payoff'!E9+'Debt Payoff'!E5+'Debt Payoff'!E8+'Debt Payoff'!E4+'Debt Payoff'!E11+'Debt Payoff'!E6+'Debt Payoff'!C2,'Debt Payoff'!E7))))</f>
        <v>0</v>
      </c>
      <c r="J338" s="18">
        <f>IF(B337=0,0,B337*'Debt Payoff'!D10/12)</f>
        <v>0</v>
      </c>
      <c r="K338" s="18">
        <f>IF(C337=0,0,C337*'Debt Payoff'!D9/12)</f>
        <v>0</v>
      </c>
      <c r="L338" s="18">
        <f>IF(D337=0,0,D337*'Debt Payoff'!D5/12)</f>
        <v>0</v>
      </c>
      <c r="M338" s="18">
        <f>IF(E337=0,0,E337*'Debt Payoff'!D8/12)</f>
        <v>0</v>
      </c>
      <c r="N338" s="18">
        <f>IF(F337=0,0,F337*'Debt Payoff'!D4/12)</f>
        <v>0</v>
      </c>
      <c r="O338" s="18">
        <f>IF(G337=0,0,G337*'Debt Payoff'!D11/12)</f>
        <v>0</v>
      </c>
      <c r="P338" s="18">
        <f>IF(H337=0,0,H337*'Debt Payoff'!D6/12)</f>
        <v>0</v>
      </c>
      <c r="Q338" s="18">
        <f>IF(I337=0,0,I337*'Debt Payoff'!D7/12)</f>
        <v>0</v>
      </c>
    </row>
    <row r="339" spans="1:17" x14ac:dyDescent="0.25">
      <c r="A339">
        <v>337</v>
      </c>
      <c r="B339" s="18">
        <f>IF(B338=0,0,MAX(0,B338*(1+'Debt Payoff'!D10/12)-MIN(B338*(1+'Debt Payoff'!D10/12),'Debt Payoff'!E10+'Debt Payoff'!C2)))</f>
        <v>0</v>
      </c>
      <c r="C339" s="18">
        <f>IF(C338=0,0,MAX(0,C338*(1+'Debt Payoff'!D9/12)-MIN(C338*(1+'Debt Payoff'!D9/12),IF(COUNTIF(B338:B338,"&gt;0")=0,'Debt Payoff'!E9+'Debt Payoff'!E10+'Debt Payoff'!C2,'Debt Payoff'!E9))))</f>
        <v>0</v>
      </c>
      <c r="D339" s="18">
        <f>IF(D338=0,0,MAX(0,D338*(1+'Debt Payoff'!D5/12)-MIN(D338*(1+'Debt Payoff'!D5/12),IF(COUNTIF(B338:C338,"&gt;0")=0,'Debt Payoff'!E5+'Debt Payoff'!E10+'Debt Payoff'!E9+'Debt Payoff'!C2,'Debt Payoff'!E5))))</f>
        <v>0</v>
      </c>
      <c r="E339" s="18">
        <f>IF(E338=0,0,MAX(0,E338*(1+'Debt Payoff'!D8/12)-MIN(E338*(1+'Debt Payoff'!D8/12),IF(COUNTIF(B338:D338,"&gt;0")=0,'Debt Payoff'!E8+'Debt Payoff'!E10+'Debt Payoff'!E9+'Debt Payoff'!E5+'Debt Payoff'!C2,'Debt Payoff'!E8))))</f>
        <v>0</v>
      </c>
      <c r="F339" s="18">
        <f>IF(F338=0,0,MAX(0,F338*(1+'Debt Payoff'!D4/12)-MIN(F338*(1+'Debt Payoff'!D4/12),IF(COUNTIF(B338:E338,"&gt;0")=0,'Debt Payoff'!E4+'Debt Payoff'!E10+'Debt Payoff'!E9+'Debt Payoff'!E5+'Debt Payoff'!E8+'Debt Payoff'!C2,'Debt Payoff'!E4))))</f>
        <v>0</v>
      </c>
      <c r="G339" s="18">
        <f>IF(G338=0,0,MAX(0,G338*(1+'Debt Payoff'!D11/12)-MIN(G338*(1+'Debt Payoff'!D11/12),IF(COUNTIF(B338:F338,"&gt;0")=0,'Debt Payoff'!E11+'Debt Payoff'!E10+'Debt Payoff'!E9+'Debt Payoff'!E5+'Debt Payoff'!E8+'Debt Payoff'!E4+'Debt Payoff'!C2,'Debt Payoff'!E11))))</f>
        <v>0</v>
      </c>
      <c r="H339" s="18">
        <f>IF(H338=0,0,MAX(0,H338*(1+'Debt Payoff'!D6/12)-MIN(H338*(1+'Debt Payoff'!D6/12),IF(COUNTIF(B338:G338,"&gt;0")=0,'Debt Payoff'!E6+'Debt Payoff'!E10+'Debt Payoff'!E9+'Debt Payoff'!E5+'Debt Payoff'!E8+'Debt Payoff'!E4+'Debt Payoff'!E11+'Debt Payoff'!C2,'Debt Payoff'!E6))))</f>
        <v>0</v>
      </c>
      <c r="I339" s="18">
        <f>IF(I338=0,0,MAX(0,I338*(1+'Debt Payoff'!D7/12)-MIN(I338*(1+'Debt Payoff'!D7/12),IF(COUNTIF(B338:H338,"&gt;0")=0,'Debt Payoff'!E7+'Debt Payoff'!E10+'Debt Payoff'!E9+'Debt Payoff'!E5+'Debt Payoff'!E8+'Debt Payoff'!E4+'Debt Payoff'!E11+'Debt Payoff'!E6+'Debt Payoff'!C2,'Debt Payoff'!E7))))</f>
        <v>0</v>
      </c>
      <c r="J339" s="18">
        <f>IF(B338=0,0,B338*'Debt Payoff'!D10/12)</f>
        <v>0</v>
      </c>
      <c r="K339" s="18">
        <f>IF(C338=0,0,C338*'Debt Payoff'!D9/12)</f>
        <v>0</v>
      </c>
      <c r="L339" s="18">
        <f>IF(D338=0,0,D338*'Debt Payoff'!D5/12)</f>
        <v>0</v>
      </c>
      <c r="M339" s="18">
        <f>IF(E338=0,0,E338*'Debt Payoff'!D8/12)</f>
        <v>0</v>
      </c>
      <c r="N339" s="18">
        <f>IF(F338=0,0,F338*'Debt Payoff'!D4/12)</f>
        <v>0</v>
      </c>
      <c r="O339" s="18">
        <f>IF(G338=0,0,G338*'Debt Payoff'!D11/12)</f>
        <v>0</v>
      </c>
      <c r="P339" s="18">
        <f>IF(H338=0,0,H338*'Debt Payoff'!D6/12)</f>
        <v>0</v>
      </c>
      <c r="Q339" s="18">
        <f>IF(I338=0,0,I338*'Debt Payoff'!D7/12)</f>
        <v>0</v>
      </c>
    </row>
    <row r="340" spans="1:17" x14ac:dyDescent="0.25">
      <c r="A340">
        <v>338</v>
      </c>
      <c r="B340" s="18">
        <f>IF(B339=0,0,MAX(0,B339*(1+'Debt Payoff'!D10/12)-MIN(B339*(1+'Debt Payoff'!D10/12),'Debt Payoff'!E10+'Debt Payoff'!C2)))</f>
        <v>0</v>
      </c>
      <c r="C340" s="18">
        <f>IF(C339=0,0,MAX(0,C339*(1+'Debt Payoff'!D9/12)-MIN(C339*(1+'Debt Payoff'!D9/12),IF(COUNTIF(B339:B339,"&gt;0")=0,'Debt Payoff'!E9+'Debt Payoff'!E10+'Debt Payoff'!C2,'Debt Payoff'!E9))))</f>
        <v>0</v>
      </c>
      <c r="D340" s="18">
        <f>IF(D339=0,0,MAX(0,D339*(1+'Debt Payoff'!D5/12)-MIN(D339*(1+'Debt Payoff'!D5/12),IF(COUNTIF(B339:C339,"&gt;0")=0,'Debt Payoff'!E5+'Debt Payoff'!E10+'Debt Payoff'!E9+'Debt Payoff'!C2,'Debt Payoff'!E5))))</f>
        <v>0</v>
      </c>
      <c r="E340" s="18">
        <f>IF(E339=0,0,MAX(0,E339*(1+'Debt Payoff'!D8/12)-MIN(E339*(1+'Debt Payoff'!D8/12),IF(COUNTIF(B339:D339,"&gt;0")=0,'Debt Payoff'!E8+'Debt Payoff'!E10+'Debt Payoff'!E9+'Debt Payoff'!E5+'Debt Payoff'!C2,'Debt Payoff'!E8))))</f>
        <v>0</v>
      </c>
      <c r="F340" s="18">
        <f>IF(F339=0,0,MAX(0,F339*(1+'Debt Payoff'!D4/12)-MIN(F339*(1+'Debt Payoff'!D4/12),IF(COUNTIF(B339:E339,"&gt;0")=0,'Debt Payoff'!E4+'Debt Payoff'!E10+'Debt Payoff'!E9+'Debt Payoff'!E5+'Debt Payoff'!E8+'Debt Payoff'!C2,'Debt Payoff'!E4))))</f>
        <v>0</v>
      </c>
      <c r="G340" s="18">
        <f>IF(G339=0,0,MAX(0,G339*(1+'Debt Payoff'!D11/12)-MIN(G339*(1+'Debt Payoff'!D11/12),IF(COUNTIF(B339:F339,"&gt;0")=0,'Debt Payoff'!E11+'Debt Payoff'!E10+'Debt Payoff'!E9+'Debt Payoff'!E5+'Debt Payoff'!E8+'Debt Payoff'!E4+'Debt Payoff'!C2,'Debt Payoff'!E11))))</f>
        <v>0</v>
      </c>
      <c r="H340" s="18">
        <f>IF(H339=0,0,MAX(0,H339*(1+'Debt Payoff'!D6/12)-MIN(H339*(1+'Debt Payoff'!D6/12),IF(COUNTIF(B339:G339,"&gt;0")=0,'Debt Payoff'!E6+'Debt Payoff'!E10+'Debt Payoff'!E9+'Debt Payoff'!E5+'Debt Payoff'!E8+'Debt Payoff'!E4+'Debt Payoff'!E11+'Debt Payoff'!C2,'Debt Payoff'!E6))))</f>
        <v>0</v>
      </c>
      <c r="I340" s="18">
        <f>IF(I339=0,0,MAX(0,I339*(1+'Debt Payoff'!D7/12)-MIN(I339*(1+'Debt Payoff'!D7/12),IF(COUNTIF(B339:H339,"&gt;0")=0,'Debt Payoff'!E7+'Debt Payoff'!E10+'Debt Payoff'!E9+'Debt Payoff'!E5+'Debt Payoff'!E8+'Debt Payoff'!E4+'Debt Payoff'!E11+'Debt Payoff'!E6+'Debt Payoff'!C2,'Debt Payoff'!E7))))</f>
        <v>0</v>
      </c>
      <c r="J340" s="18">
        <f>IF(B339=0,0,B339*'Debt Payoff'!D10/12)</f>
        <v>0</v>
      </c>
      <c r="K340" s="18">
        <f>IF(C339=0,0,C339*'Debt Payoff'!D9/12)</f>
        <v>0</v>
      </c>
      <c r="L340" s="18">
        <f>IF(D339=0,0,D339*'Debt Payoff'!D5/12)</f>
        <v>0</v>
      </c>
      <c r="M340" s="18">
        <f>IF(E339=0,0,E339*'Debt Payoff'!D8/12)</f>
        <v>0</v>
      </c>
      <c r="N340" s="18">
        <f>IF(F339=0,0,F339*'Debt Payoff'!D4/12)</f>
        <v>0</v>
      </c>
      <c r="O340" s="18">
        <f>IF(G339=0,0,G339*'Debt Payoff'!D11/12)</f>
        <v>0</v>
      </c>
      <c r="P340" s="18">
        <f>IF(H339=0,0,H339*'Debt Payoff'!D6/12)</f>
        <v>0</v>
      </c>
      <c r="Q340" s="18">
        <f>IF(I339=0,0,I339*'Debt Payoff'!D7/12)</f>
        <v>0</v>
      </c>
    </row>
    <row r="341" spans="1:17" x14ac:dyDescent="0.25">
      <c r="A341">
        <v>339</v>
      </c>
      <c r="B341" s="18">
        <f>IF(B340=0,0,MAX(0,B340*(1+'Debt Payoff'!D10/12)-MIN(B340*(1+'Debt Payoff'!D10/12),'Debt Payoff'!E10+'Debt Payoff'!C2)))</f>
        <v>0</v>
      </c>
      <c r="C341" s="18">
        <f>IF(C340=0,0,MAX(0,C340*(1+'Debt Payoff'!D9/12)-MIN(C340*(1+'Debt Payoff'!D9/12),IF(COUNTIF(B340:B340,"&gt;0")=0,'Debt Payoff'!E9+'Debt Payoff'!E10+'Debt Payoff'!C2,'Debt Payoff'!E9))))</f>
        <v>0</v>
      </c>
      <c r="D341" s="18">
        <f>IF(D340=0,0,MAX(0,D340*(1+'Debt Payoff'!D5/12)-MIN(D340*(1+'Debt Payoff'!D5/12),IF(COUNTIF(B340:C340,"&gt;0")=0,'Debt Payoff'!E5+'Debt Payoff'!E10+'Debt Payoff'!E9+'Debt Payoff'!C2,'Debt Payoff'!E5))))</f>
        <v>0</v>
      </c>
      <c r="E341" s="18">
        <f>IF(E340=0,0,MAX(0,E340*(1+'Debt Payoff'!D8/12)-MIN(E340*(1+'Debt Payoff'!D8/12),IF(COUNTIF(B340:D340,"&gt;0")=0,'Debt Payoff'!E8+'Debt Payoff'!E10+'Debt Payoff'!E9+'Debt Payoff'!E5+'Debt Payoff'!C2,'Debt Payoff'!E8))))</f>
        <v>0</v>
      </c>
      <c r="F341" s="18">
        <f>IF(F340=0,0,MAX(0,F340*(1+'Debt Payoff'!D4/12)-MIN(F340*(1+'Debt Payoff'!D4/12),IF(COUNTIF(B340:E340,"&gt;0")=0,'Debt Payoff'!E4+'Debt Payoff'!E10+'Debt Payoff'!E9+'Debt Payoff'!E5+'Debt Payoff'!E8+'Debt Payoff'!C2,'Debt Payoff'!E4))))</f>
        <v>0</v>
      </c>
      <c r="G341" s="18">
        <f>IF(G340=0,0,MAX(0,G340*(1+'Debt Payoff'!D11/12)-MIN(G340*(1+'Debt Payoff'!D11/12),IF(COUNTIF(B340:F340,"&gt;0")=0,'Debt Payoff'!E11+'Debt Payoff'!E10+'Debt Payoff'!E9+'Debt Payoff'!E5+'Debt Payoff'!E8+'Debt Payoff'!E4+'Debt Payoff'!C2,'Debt Payoff'!E11))))</f>
        <v>0</v>
      </c>
      <c r="H341" s="18">
        <f>IF(H340=0,0,MAX(0,H340*(1+'Debt Payoff'!D6/12)-MIN(H340*(1+'Debt Payoff'!D6/12),IF(COUNTIF(B340:G340,"&gt;0")=0,'Debt Payoff'!E6+'Debt Payoff'!E10+'Debt Payoff'!E9+'Debt Payoff'!E5+'Debt Payoff'!E8+'Debt Payoff'!E4+'Debt Payoff'!E11+'Debt Payoff'!C2,'Debt Payoff'!E6))))</f>
        <v>0</v>
      </c>
      <c r="I341" s="18">
        <f>IF(I340=0,0,MAX(0,I340*(1+'Debt Payoff'!D7/12)-MIN(I340*(1+'Debt Payoff'!D7/12),IF(COUNTIF(B340:H340,"&gt;0")=0,'Debt Payoff'!E7+'Debt Payoff'!E10+'Debt Payoff'!E9+'Debt Payoff'!E5+'Debt Payoff'!E8+'Debt Payoff'!E4+'Debt Payoff'!E11+'Debt Payoff'!E6+'Debt Payoff'!C2,'Debt Payoff'!E7))))</f>
        <v>0</v>
      </c>
      <c r="J341" s="18">
        <f>IF(B340=0,0,B340*'Debt Payoff'!D10/12)</f>
        <v>0</v>
      </c>
      <c r="K341" s="18">
        <f>IF(C340=0,0,C340*'Debt Payoff'!D9/12)</f>
        <v>0</v>
      </c>
      <c r="L341" s="18">
        <f>IF(D340=0,0,D340*'Debt Payoff'!D5/12)</f>
        <v>0</v>
      </c>
      <c r="M341" s="18">
        <f>IF(E340=0,0,E340*'Debt Payoff'!D8/12)</f>
        <v>0</v>
      </c>
      <c r="N341" s="18">
        <f>IF(F340=0,0,F340*'Debt Payoff'!D4/12)</f>
        <v>0</v>
      </c>
      <c r="O341" s="18">
        <f>IF(G340=0,0,G340*'Debt Payoff'!D11/12)</f>
        <v>0</v>
      </c>
      <c r="P341" s="18">
        <f>IF(H340=0,0,H340*'Debt Payoff'!D6/12)</f>
        <v>0</v>
      </c>
      <c r="Q341" s="18">
        <f>IF(I340=0,0,I340*'Debt Payoff'!D7/12)</f>
        <v>0</v>
      </c>
    </row>
    <row r="342" spans="1:17" x14ac:dyDescent="0.25">
      <c r="A342">
        <v>340</v>
      </c>
      <c r="B342" s="18">
        <f>IF(B341=0,0,MAX(0,B341*(1+'Debt Payoff'!D10/12)-MIN(B341*(1+'Debt Payoff'!D10/12),'Debt Payoff'!E10+'Debt Payoff'!C2)))</f>
        <v>0</v>
      </c>
      <c r="C342" s="18">
        <f>IF(C341=0,0,MAX(0,C341*(1+'Debt Payoff'!D9/12)-MIN(C341*(1+'Debt Payoff'!D9/12),IF(COUNTIF(B341:B341,"&gt;0")=0,'Debt Payoff'!E9+'Debt Payoff'!E10+'Debt Payoff'!C2,'Debt Payoff'!E9))))</f>
        <v>0</v>
      </c>
      <c r="D342" s="18">
        <f>IF(D341=0,0,MAX(0,D341*(1+'Debt Payoff'!D5/12)-MIN(D341*(1+'Debt Payoff'!D5/12),IF(COUNTIF(B341:C341,"&gt;0")=0,'Debt Payoff'!E5+'Debt Payoff'!E10+'Debt Payoff'!E9+'Debt Payoff'!C2,'Debt Payoff'!E5))))</f>
        <v>0</v>
      </c>
      <c r="E342" s="18">
        <f>IF(E341=0,0,MAX(0,E341*(1+'Debt Payoff'!D8/12)-MIN(E341*(1+'Debt Payoff'!D8/12),IF(COUNTIF(B341:D341,"&gt;0")=0,'Debt Payoff'!E8+'Debt Payoff'!E10+'Debt Payoff'!E9+'Debt Payoff'!E5+'Debt Payoff'!C2,'Debt Payoff'!E8))))</f>
        <v>0</v>
      </c>
      <c r="F342" s="18">
        <f>IF(F341=0,0,MAX(0,F341*(1+'Debt Payoff'!D4/12)-MIN(F341*(1+'Debt Payoff'!D4/12),IF(COUNTIF(B341:E341,"&gt;0")=0,'Debt Payoff'!E4+'Debt Payoff'!E10+'Debt Payoff'!E9+'Debt Payoff'!E5+'Debt Payoff'!E8+'Debt Payoff'!C2,'Debt Payoff'!E4))))</f>
        <v>0</v>
      </c>
      <c r="G342" s="18">
        <f>IF(G341=0,0,MAX(0,G341*(1+'Debt Payoff'!D11/12)-MIN(G341*(1+'Debt Payoff'!D11/12),IF(COUNTIF(B341:F341,"&gt;0")=0,'Debt Payoff'!E11+'Debt Payoff'!E10+'Debt Payoff'!E9+'Debt Payoff'!E5+'Debt Payoff'!E8+'Debt Payoff'!E4+'Debt Payoff'!C2,'Debt Payoff'!E11))))</f>
        <v>0</v>
      </c>
      <c r="H342" s="18">
        <f>IF(H341=0,0,MAX(0,H341*(1+'Debt Payoff'!D6/12)-MIN(H341*(1+'Debt Payoff'!D6/12),IF(COUNTIF(B341:G341,"&gt;0")=0,'Debt Payoff'!E6+'Debt Payoff'!E10+'Debt Payoff'!E9+'Debt Payoff'!E5+'Debt Payoff'!E8+'Debt Payoff'!E4+'Debt Payoff'!E11+'Debt Payoff'!C2,'Debt Payoff'!E6))))</f>
        <v>0</v>
      </c>
      <c r="I342" s="18">
        <f>IF(I341=0,0,MAX(0,I341*(1+'Debt Payoff'!D7/12)-MIN(I341*(1+'Debt Payoff'!D7/12),IF(COUNTIF(B341:H341,"&gt;0")=0,'Debt Payoff'!E7+'Debt Payoff'!E10+'Debt Payoff'!E9+'Debt Payoff'!E5+'Debt Payoff'!E8+'Debt Payoff'!E4+'Debt Payoff'!E11+'Debt Payoff'!E6+'Debt Payoff'!C2,'Debt Payoff'!E7))))</f>
        <v>0</v>
      </c>
      <c r="J342" s="18">
        <f>IF(B341=0,0,B341*'Debt Payoff'!D10/12)</f>
        <v>0</v>
      </c>
      <c r="K342" s="18">
        <f>IF(C341=0,0,C341*'Debt Payoff'!D9/12)</f>
        <v>0</v>
      </c>
      <c r="L342" s="18">
        <f>IF(D341=0,0,D341*'Debt Payoff'!D5/12)</f>
        <v>0</v>
      </c>
      <c r="M342" s="18">
        <f>IF(E341=0,0,E341*'Debt Payoff'!D8/12)</f>
        <v>0</v>
      </c>
      <c r="N342" s="18">
        <f>IF(F341=0,0,F341*'Debt Payoff'!D4/12)</f>
        <v>0</v>
      </c>
      <c r="O342" s="18">
        <f>IF(G341=0,0,G341*'Debt Payoff'!D11/12)</f>
        <v>0</v>
      </c>
      <c r="P342" s="18">
        <f>IF(H341=0,0,H341*'Debt Payoff'!D6/12)</f>
        <v>0</v>
      </c>
      <c r="Q342" s="18">
        <f>IF(I341=0,0,I341*'Debt Payoff'!D7/12)</f>
        <v>0</v>
      </c>
    </row>
    <row r="343" spans="1:17" x14ac:dyDescent="0.25">
      <c r="A343">
        <v>341</v>
      </c>
      <c r="B343" s="18">
        <f>IF(B342=0,0,MAX(0,B342*(1+'Debt Payoff'!D10/12)-MIN(B342*(1+'Debt Payoff'!D10/12),'Debt Payoff'!E10+'Debt Payoff'!C2)))</f>
        <v>0</v>
      </c>
      <c r="C343" s="18">
        <f>IF(C342=0,0,MAX(0,C342*(1+'Debt Payoff'!D9/12)-MIN(C342*(1+'Debt Payoff'!D9/12),IF(COUNTIF(B342:B342,"&gt;0")=0,'Debt Payoff'!E9+'Debt Payoff'!E10+'Debt Payoff'!C2,'Debt Payoff'!E9))))</f>
        <v>0</v>
      </c>
      <c r="D343" s="18">
        <f>IF(D342=0,0,MAX(0,D342*(1+'Debt Payoff'!D5/12)-MIN(D342*(1+'Debt Payoff'!D5/12),IF(COUNTIF(B342:C342,"&gt;0")=0,'Debt Payoff'!E5+'Debt Payoff'!E10+'Debt Payoff'!E9+'Debt Payoff'!C2,'Debt Payoff'!E5))))</f>
        <v>0</v>
      </c>
      <c r="E343" s="18">
        <f>IF(E342=0,0,MAX(0,E342*(1+'Debt Payoff'!D8/12)-MIN(E342*(1+'Debt Payoff'!D8/12),IF(COUNTIF(B342:D342,"&gt;0")=0,'Debt Payoff'!E8+'Debt Payoff'!E10+'Debt Payoff'!E9+'Debt Payoff'!E5+'Debt Payoff'!C2,'Debt Payoff'!E8))))</f>
        <v>0</v>
      </c>
      <c r="F343" s="18">
        <f>IF(F342=0,0,MAX(0,F342*(1+'Debt Payoff'!D4/12)-MIN(F342*(1+'Debt Payoff'!D4/12),IF(COUNTIF(B342:E342,"&gt;0")=0,'Debt Payoff'!E4+'Debt Payoff'!E10+'Debt Payoff'!E9+'Debt Payoff'!E5+'Debt Payoff'!E8+'Debt Payoff'!C2,'Debt Payoff'!E4))))</f>
        <v>0</v>
      </c>
      <c r="G343" s="18">
        <f>IF(G342=0,0,MAX(0,G342*(1+'Debt Payoff'!D11/12)-MIN(G342*(1+'Debt Payoff'!D11/12),IF(COUNTIF(B342:F342,"&gt;0")=0,'Debt Payoff'!E11+'Debt Payoff'!E10+'Debt Payoff'!E9+'Debt Payoff'!E5+'Debt Payoff'!E8+'Debt Payoff'!E4+'Debt Payoff'!C2,'Debt Payoff'!E11))))</f>
        <v>0</v>
      </c>
      <c r="H343" s="18">
        <f>IF(H342=0,0,MAX(0,H342*(1+'Debt Payoff'!D6/12)-MIN(H342*(1+'Debt Payoff'!D6/12),IF(COUNTIF(B342:G342,"&gt;0")=0,'Debt Payoff'!E6+'Debt Payoff'!E10+'Debt Payoff'!E9+'Debt Payoff'!E5+'Debt Payoff'!E8+'Debt Payoff'!E4+'Debt Payoff'!E11+'Debt Payoff'!C2,'Debt Payoff'!E6))))</f>
        <v>0</v>
      </c>
      <c r="I343" s="18">
        <f>IF(I342=0,0,MAX(0,I342*(1+'Debt Payoff'!D7/12)-MIN(I342*(1+'Debt Payoff'!D7/12),IF(COUNTIF(B342:H342,"&gt;0")=0,'Debt Payoff'!E7+'Debt Payoff'!E10+'Debt Payoff'!E9+'Debt Payoff'!E5+'Debt Payoff'!E8+'Debt Payoff'!E4+'Debt Payoff'!E11+'Debt Payoff'!E6+'Debt Payoff'!C2,'Debt Payoff'!E7))))</f>
        <v>0</v>
      </c>
      <c r="J343" s="18">
        <f>IF(B342=0,0,B342*'Debt Payoff'!D10/12)</f>
        <v>0</v>
      </c>
      <c r="K343" s="18">
        <f>IF(C342=0,0,C342*'Debt Payoff'!D9/12)</f>
        <v>0</v>
      </c>
      <c r="L343" s="18">
        <f>IF(D342=0,0,D342*'Debt Payoff'!D5/12)</f>
        <v>0</v>
      </c>
      <c r="M343" s="18">
        <f>IF(E342=0,0,E342*'Debt Payoff'!D8/12)</f>
        <v>0</v>
      </c>
      <c r="N343" s="18">
        <f>IF(F342=0,0,F342*'Debt Payoff'!D4/12)</f>
        <v>0</v>
      </c>
      <c r="O343" s="18">
        <f>IF(G342=0,0,G342*'Debt Payoff'!D11/12)</f>
        <v>0</v>
      </c>
      <c r="P343" s="18">
        <f>IF(H342=0,0,H342*'Debt Payoff'!D6/12)</f>
        <v>0</v>
      </c>
      <c r="Q343" s="18">
        <f>IF(I342=0,0,I342*'Debt Payoff'!D7/12)</f>
        <v>0</v>
      </c>
    </row>
    <row r="344" spans="1:17" x14ac:dyDescent="0.25">
      <c r="A344">
        <v>342</v>
      </c>
      <c r="B344" s="18">
        <f>IF(B343=0,0,MAX(0,B343*(1+'Debt Payoff'!D10/12)-MIN(B343*(1+'Debt Payoff'!D10/12),'Debt Payoff'!E10+'Debt Payoff'!C2)))</f>
        <v>0</v>
      </c>
      <c r="C344" s="18">
        <f>IF(C343=0,0,MAX(0,C343*(1+'Debt Payoff'!D9/12)-MIN(C343*(1+'Debt Payoff'!D9/12),IF(COUNTIF(B343:B343,"&gt;0")=0,'Debt Payoff'!E9+'Debt Payoff'!E10+'Debt Payoff'!C2,'Debt Payoff'!E9))))</f>
        <v>0</v>
      </c>
      <c r="D344" s="18">
        <f>IF(D343=0,0,MAX(0,D343*(1+'Debt Payoff'!D5/12)-MIN(D343*(1+'Debt Payoff'!D5/12),IF(COUNTIF(B343:C343,"&gt;0")=0,'Debt Payoff'!E5+'Debt Payoff'!E10+'Debt Payoff'!E9+'Debt Payoff'!C2,'Debt Payoff'!E5))))</f>
        <v>0</v>
      </c>
      <c r="E344" s="18">
        <f>IF(E343=0,0,MAX(0,E343*(1+'Debt Payoff'!D8/12)-MIN(E343*(1+'Debt Payoff'!D8/12),IF(COUNTIF(B343:D343,"&gt;0")=0,'Debt Payoff'!E8+'Debt Payoff'!E10+'Debt Payoff'!E9+'Debt Payoff'!E5+'Debt Payoff'!C2,'Debt Payoff'!E8))))</f>
        <v>0</v>
      </c>
      <c r="F344" s="18">
        <f>IF(F343=0,0,MAX(0,F343*(1+'Debt Payoff'!D4/12)-MIN(F343*(1+'Debt Payoff'!D4/12),IF(COUNTIF(B343:E343,"&gt;0")=0,'Debt Payoff'!E4+'Debt Payoff'!E10+'Debt Payoff'!E9+'Debt Payoff'!E5+'Debt Payoff'!E8+'Debt Payoff'!C2,'Debt Payoff'!E4))))</f>
        <v>0</v>
      </c>
      <c r="G344" s="18">
        <f>IF(G343=0,0,MAX(0,G343*(1+'Debt Payoff'!D11/12)-MIN(G343*(1+'Debt Payoff'!D11/12),IF(COUNTIF(B343:F343,"&gt;0")=0,'Debt Payoff'!E11+'Debt Payoff'!E10+'Debt Payoff'!E9+'Debt Payoff'!E5+'Debt Payoff'!E8+'Debt Payoff'!E4+'Debt Payoff'!C2,'Debt Payoff'!E11))))</f>
        <v>0</v>
      </c>
      <c r="H344" s="18">
        <f>IF(H343=0,0,MAX(0,H343*(1+'Debt Payoff'!D6/12)-MIN(H343*(1+'Debt Payoff'!D6/12),IF(COUNTIF(B343:G343,"&gt;0")=0,'Debt Payoff'!E6+'Debt Payoff'!E10+'Debt Payoff'!E9+'Debt Payoff'!E5+'Debt Payoff'!E8+'Debt Payoff'!E4+'Debt Payoff'!E11+'Debt Payoff'!C2,'Debt Payoff'!E6))))</f>
        <v>0</v>
      </c>
      <c r="I344" s="18">
        <f>IF(I343=0,0,MAX(0,I343*(1+'Debt Payoff'!D7/12)-MIN(I343*(1+'Debt Payoff'!D7/12),IF(COUNTIF(B343:H343,"&gt;0")=0,'Debt Payoff'!E7+'Debt Payoff'!E10+'Debt Payoff'!E9+'Debt Payoff'!E5+'Debt Payoff'!E8+'Debt Payoff'!E4+'Debt Payoff'!E11+'Debt Payoff'!E6+'Debt Payoff'!C2,'Debt Payoff'!E7))))</f>
        <v>0</v>
      </c>
      <c r="J344" s="18">
        <f>IF(B343=0,0,B343*'Debt Payoff'!D10/12)</f>
        <v>0</v>
      </c>
      <c r="K344" s="18">
        <f>IF(C343=0,0,C343*'Debt Payoff'!D9/12)</f>
        <v>0</v>
      </c>
      <c r="L344" s="18">
        <f>IF(D343=0,0,D343*'Debt Payoff'!D5/12)</f>
        <v>0</v>
      </c>
      <c r="M344" s="18">
        <f>IF(E343=0,0,E343*'Debt Payoff'!D8/12)</f>
        <v>0</v>
      </c>
      <c r="N344" s="18">
        <f>IF(F343=0,0,F343*'Debt Payoff'!D4/12)</f>
        <v>0</v>
      </c>
      <c r="O344" s="18">
        <f>IF(G343=0,0,G343*'Debt Payoff'!D11/12)</f>
        <v>0</v>
      </c>
      <c r="P344" s="18">
        <f>IF(H343=0,0,H343*'Debt Payoff'!D6/12)</f>
        <v>0</v>
      </c>
      <c r="Q344" s="18">
        <f>IF(I343=0,0,I343*'Debt Payoff'!D7/12)</f>
        <v>0</v>
      </c>
    </row>
    <row r="345" spans="1:17" x14ac:dyDescent="0.25">
      <c r="A345">
        <v>343</v>
      </c>
      <c r="B345" s="18">
        <f>IF(B344=0,0,MAX(0,B344*(1+'Debt Payoff'!D10/12)-MIN(B344*(1+'Debt Payoff'!D10/12),'Debt Payoff'!E10+'Debt Payoff'!C2)))</f>
        <v>0</v>
      </c>
      <c r="C345" s="18">
        <f>IF(C344=0,0,MAX(0,C344*(1+'Debt Payoff'!D9/12)-MIN(C344*(1+'Debt Payoff'!D9/12),IF(COUNTIF(B344:B344,"&gt;0")=0,'Debt Payoff'!E9+'Debt Payoff'!E10+'Debt Payoff'!C2,'Debt Payoff'!E9))))</f>
        <v>0</v>
      </c>
      <c r="D345" s="18">
        <f>IF(D344=0,0,MAX(0,D344*(1+'Debt Payoff'!D5/12)-MIN(D344*(1+'Debt Payoff'!D5/12),IF(COUNTIF(B344:C344,"&gt;0")=0,'Debt Payoff'!E5+'Debt Payoff'!E10+'Debt Payoff'!E9+'Debt Payoff'!C2,'Debt Payoff'!E5))))</f>
        <v>0</v>
      </c>
      <c r="E345" s="18">
        <f>IF(E344=0,0,MAX(0,E344*(1+'Debt Payoff'!D8/12)-MIN(E344*(1+'Debt Payoff'!D8/12),IF(COUNTIF(B344:D344,"&gt;0")=0,'Debt Payoff'!E8+'Debt Payoff'!E10+'Debt Payoff'!E9+'Debt Payoff'!E5+'Debt Payoff'!C2,'Debt Payoff'!E8))))</f>
        <v>0</v>
      </c>
      <c r="F345" s="18">
        <f>IF(F344=0,0,MAX(0,F344*(1+'Debt Payoff'!D4/12)-MIN(F344*(1+'Debt Payoff'!D4/12),IF(COUNTIF(B344:E344,"&gt;0")=0,'Debt Payoff'!E4+'Debt Payoff'!E10+'Debt Payoff'!E9+'Debt Payoff'!E5+'Debt Payoff'!E8+'Debt Payoff'!C2,'Debt Payoff'!E4))))</f>
        <v>0</v>
      </c>
      <c r="G345" s="18">
        <f>IF(G344=0,0,MAX(0,G344*(1+'Debt Payoff'!D11/12)-MIN(G344*(1+'Debt Payoff'!D11/12),IF(COUNTIF(B344:F344,"&gt;0")=0,'Debt Payoff'!E11+'Debt Payoff'!E10+'Debt Payoff'!E9+'Debt Payoff'!E5+'Debt Payoff'!E8+'Debt Payoff'!E4+'Debt Payoff'!C2,'Debt Payoff'!E11))))</f>
        <v>0</v>
      </c>
      <c r="H345" s="18">
        <f>IF(H344=0,0,MAX(0,H344*(1+'Debt Payoff'!D6/12)-MIN(H344*(1+'Debt Payoff'!D6/12),IF(COUNTIF(B344:G344,"&gt;0")=0,'Debt Payoff'!E6+'Debt Payoff'!E10+'Debt Payoff'!E9+'Debt Payoff'!E5+'Debt Payoff'!E8+'Debt Payoff'!E4+'Debt Payoff'!E11+'Debt Payoff'!C2,'Debt Payoff'!E6))))</f>
        <v>0</v>
      </c>
      <c r="I345" s="18">
        <f>IF(I344=0,0,MAX(0,I344*(1+'Debt Payoff'!D7/12)-MIN(I344*(1+'Debt Payoff'!D7/12),IF(COUNTIF(B344:H344,"&gt;0")=0,'Debt Payoff'!E7+'Debt Payoff'!E10+'Debt Payoff'!E9+'Debt Payoff'!E5+'Debt Payoff'!E8+'Debt Payoff'!E4+'Debt Payoff'!E11+'Debt Payoff'!E6+'Debt Payoff'!C2,'Debt Payoff'!E7))))</f>
        <v>0</v>
      </c>
      <c r="J345" s="18">
        <f>IF(B344=0,0,B344*'Debt Payoff'!D10/12)</f>
        <v>0</v>
      </c>
      <c r="K345" s="18">
        <f>IF(C344=0,0,C344*'Debt Payoff'!D9/12)</f>
        <v>0</v>
      </c>
      <c r="L345" s="18">
        <f>IF(D344=0,0,D344*'Debt Payoff'!D5/12)</f>
        <v>0</v>
      </c>
      <c r="M345" s="18">
        <f>IF(E344=0,0,E344*'Debt Payoff'!D8/12)</f>
        <v>0</v>
      </c>
      <c r="N345" s="18">
        <f>IF(F344=0,0,F344*'Debt Payoff'!D4/12)</f>
        <v>0</v>
      </c>
      <c r="O345" s="18">
        <f>IF(G344=0,0,G344*'Debt Payoff'!D11/12)</f>
        <v>0</v>
      </c>
      <c r="P345" s="18">
        <f>IF(H344=0,0,H344*'Debt Payoff'!D6/12)</f>
        <v>0</v>
      </c>
      <c r="Q345" s="18">
        <f>IF(I344=0,0,I344*'Debt Payoff'!D7/12)</f>
        <v>0</v>
      </c>
    </row>
    <row r="346" spans="1:17" x14ac:dyDescent="0.25">
      <c r="A346">
        <v>344</v>
      </c>
      <c r="B346" s="18">
        <f>IF(B345=0,0,MAX(0,B345*(1+'Debt Payoff'!D10/12)-MIN(B345*(1+'Debt Payoff'!D10/12),'Debt Payoff'!E10+'Debt Payoff'!C2)))</f>
        <v>0</v>
      </c>
      <c r="C346" s="18">
        <f>IF(C345=0,0,MAX(0,C345*(1+'Debt Payoff'!D9/12)-MIN(C345*(1+'Debt Payoff'!D9/12),IF(COUNTIF(B345:B345,"&gt;0")=0,'Debt Payoff'!E9+'Debt Payoff'!E10+'Debt Payoff'!C2,'Debt Payoff'!E9))))</f>
        <v>0</v>
      </c>
      <c r="D346" s="18">
        <f>IF(D345=0,0,MAX(0,D345*(1+'Debt Payoff'!D5/12)-MIN(D345*(1+'Debt Payoff'!D5/12),IF(COUNTIF(B345:C345,"&gt;0")=0,'Debt Payoff'!E5+'Debt Payoff'!E10+'Debt Payoff'!E9+'Debt Payoff'!C2,'Debt Payoff'!E5))))</f>
        <v>0</v>
      </c>
      <c r="E346" s="18">
        <f>IF(E345=0,0,MAX(0,E345*(1+'Debt Payoff'!D8/12)-MIN(E345*(1+'Debt Payoff'!D8/12),IF(COUNTIF(B345:D345,"&gt;0")=0,'Debt Payoff'!E8+'Debt Payoff'!E10+'Debt Payoff'!E9+'Debt Payoff'!E5+'Debt Payoff'!C2,'Debt Payoff'!E8))))</f>
        <v>0</v>
      </c>
      <c r="F346" s="18">
        <f>IF(F345=0,0,MAX(0,F345*(1+'Debt Payoff'!D4/12)-MIN(F345*(1+'Debt Payoff'!D4/12),IF(COUNTIF(B345:E345,"&gt;0")=0,'Debt Payoff'!E4+'Debt Payoff'!E10+'Debt Payoff'!E9+'Debt Payoff'!E5+'Debt Payoff'!E8+'Debt Payoff'!C2,'Debt Payoff'!E4))))</f>
        <v>0</v>
      </c>
      <c r="G346" s="18">
        <f>IF(G345=0,0,MAX(0,G345*(1+'Debt Payoff'!D11/12)-MIN(G345*(1+'Debt Payoff'!D11/12),IF(COUNTIF(B345:F345,"&gt;0")=0,'Debt Payoff'!E11+'Debt Payoff'!E10+'Debt Payoff'!E9+'Debt Payoff'!E5+'Debt Payoff'!E8+'Debt Payoff'!E4+'Debt Payoff'!C2,'Debt Payoff'!E11))))</f>
        <v>0</v>
      </c>
      <c r="H346" s="18">
        <f>IF(H345=0,0,MAX(0,H345*(1+'Debt Payoff'!D6/12)-MIN(H345*(1+'Debt Payoff'!D6/12),IF(COUNTIF(B345:G345,"&gt;0")=0,'Debt Payoff'!E6+'Debt Payoff'!E10+'Debt Payoff'!E9+'Debt Payoff'!E5+'Debt Payoff'!E8+'Debt Payoff'!E4+'Debt Payoff'!E11+'Debt Payoff'!C2,'Debt Payoff'!E6))))</f>
        <v>0</v>
      </c>
      <c r="I346" s="18">
        <f>IF(I345=0,0,MAX(0,I345*(1+'Debt Payoff'!D7/12)-MIN(I345*(1+'Debt Payoff'!D7/12),IF(COUNTIF(B345:H345,"&gt;0")=0,'Debt Payoff'!E7+'Debt Payoff'!E10+'Debt Payoff'!E9+'Debt Payoff'!E5+'Debt Payoff'!E8+'Debt Payoff'!E4+'Debt Payoff'!E11+'Debt Payoff'!E6+'Debt Payoff'!C2,'Debt Payoff'!E7))))</f>
        <v>0</v>
      </c>
      <c r="J346" s="18">
        <f>IF(B345=0,0,B345*'Debt Payoff'!D10/12)</f>
        <v>0</v>
      </c>
      <c r="K346" s="18">
        <f>IF(C345=0,0,C345*'Debt Payoff'!D9/12)</f>
        <v>0</v>
      </c>
      <c r="L346" s="18">
        <f>IF(D345=0,0,D345*'Debt Payoff'!D5/12)</f>
        <v>0</v>
      </c>
      <c r="M346" s="18">
        <f>IF(E345=0,0,E345*'Debt Payoff'!D8/12)</f>
        <v>0</v>
      </c>
      <c r="N346" s="18">
        <f>IF(F345=0,0,F345*'Debt Payoff'!D4/12)</f>
        <v>0</v>
      </c>
      <c r="O346" s="18">
        <f>IF(G345=0,0,G345*'Debt Payoff'!D11/12)</f>
        <v>0</v>
      </c>
      <c r="P346" s="18">
        <f>IF(H345=0,0,H345*'Debt Payoff'!D6/12)</f>
        <v>0</v>
      </c>
      <c r="Q346" s="18">
        <f>IF(I345=0,0,I345*'Debt Payoff'!D7/12)</f>
        <v>0</v>
      </c>
    </row>
    <row r="347" spans="1:17" x14ac:dyDescent="0.25">
      <c r="A347">
        <v>345</v>
      </c>
      <c r="B347" s="18">
        <f>IF(B346=0,0,MAX(0,B346*(1+'Debt Payoff'!D10/12)-MIN(B346*(1+'Debt Payoff'!D10/12),'Debt Payoff'!E10+'Debt Payoff'!C2)))</f>
        <v>0</v>
      </c>
      <c r="C347" s="18">
        <f>IF(C346=0,0,MAX(0,C346*(1+'Debt Payoff'!D9/12)-MIN(C346*(1+'Debt Payoff'!D9/12),IF(COUNTIF(B346:B346,"&gt;0")=0,'Debt Payoff'!E9+'Debt Payoff'!E10+'Debt Payoff'!C2,'Debt Payoff'!E9))))</f>
        <v>0</v>
      </c>
      <c r="D347" s="18">
        <f>IF(D346=0,0,MAX(0,D346*(1+'Debt Payoff'!D5/12)-MIN(D346*(1+'Debt Payoff'!D5/12),IF(COUNTIF(B346:C346,"&gt;0")=0,'Debt Payoff'!E5+'Debt Payoff'!E10+'Debt Payoff'!E9+'Debt Payoff'!C2,'Debt Payoff'!E5))))</f>
        <v>0</v>
      </c>
      <c r="E347" s="18">
        <f>IF(E346=0,0,MAX(0,E346*(1+'Debt Payoff'!D8/12)-MIN(E346*(1+'Debt Payoff'!D8/12),IF(COUNTIF(B346:D346,"&gt;0")=0,'Debt Payoff'!E8+'Debt Payoff'!E10+'Debt Payoff'!E9+'Debt Payoff'!E5+'Debt Payoff'!C2,'Debt Payoff'!E8))))</f>
        <v>0</v>
      </c>
      <c r="F347" s="18">
        <f>IF(F346=0,0,MAX(0,F346*(1+'Debt Payoff'!D4/12)-MIN(F346*(1+'Debt Payoff'!D4/12),IF(COUNTIF(B346:E346,"&gt;0")=0,'Debt Payoff'!E4+'Debt Payoff'!E10+'Debt Payoff'!E9+'Debt Payoff'!E5+'Debt Payoff'!E8+'Debt Payoff'!C2,'Debt Payoff'!E4))))</f>
        <v>0</v>
      </c>
      <c r="G347" s="18">
        <f>IF(G346=0,0,MAX(0,G346*(1+'Debt Payoff'!D11/12)-MIN(G346*(1+'Debt Payoff'!D11/12),IF(COUNTIF(B346:F346,"&gt;0")=0,'Debt Payoff'!E11+'Debt Payoff'!E10+'Debt Payoff'!E9+'Debt Payoff'!E5+'Debt Payoff'!E8+'Debt Payoff'!E4+'Debt Payoff'!C2,'Debt Payoff'!E11))))</f>
        <v>0</v>
      </c>
      <c r="H347" s="18">
        <f>IF(H346=0,0,MAX(0,H346*(1+'Debt Payoff'!D6/12)-MIN(H346*(1+'Debt Payoff'!D6/12),IF(COUNTIF(B346:G346,"&gt;0")=0,'Debt Payoff'!E6+'Debt Payoff'!E10+'Debt Payoff'!E9+'Debt Payoff'!E5+'Debt Payoff'!E8+'Debt Payoff'!E4+'Debt Payoff'!E11+'Debt Payoff'!C2,'Debt Payoff'!E6))))</f>
        <v>0</v>
      </c>
      <c r="I347" s="18">
        <f>IF(I346=0,0,MAX(0,I346*(1+'Debt Payoff'!D7/12)-MIN(I346*(1+'Debt Payoff'!D7/12),IF(COUNTIF(B346:H346,"&gt;0")=0,'Debt Payoff'!E7+'Debt Payoff'!E10+'Debt Payoff'!E9+'Debt Payoff'!E5+'Debt Payoff'!E8+'Debt Payoff'!E4+'Debt Payoff'!E11+'Debt Payoff'!E6+'Debt Payoff'!C2,'Debt Payoff'!E7))))</f>
        <v>0</v>
      </c>
      <c r="J347" s="18">
        <f>IF(B346=0,0,B346*'Debt Payoff'!D10/12)</f>
        <v>0</v>
      </c>
      <c r="K347" s="18">
        <f>IF(C346=0,0,C346*'Debt Payoff'!D9/12)</f>
        <v>0</v>
      </c>
      <c r="L347" s="18">
        <f>IF(D346=0,0,D346*'Debt Payoff'!D5/12)</f>
        <v>0</v>
      </c>
      <c r="M347" s="18">
        <f>IF(E346=0,0,E346*'Debt Payoff'!D8/12)</f>
        <v>0</v>
      </c>
      <c r="N347" s="18">
        <f>IF(F346=0,0,F346*'Debt Payoff'!D4/12)</f>
        <v>0</v>
      </c>
      <c r="O347" s="18">
        <f>IF(G346=0,0,G346*'Debt Payoff'!D11/12)</f>
        <v>0</v>
      </c>
      <c r="P347" s="18">
        <f>IF(H346=0,0,H346*'Debt Payoff'!D6/12)</f>
        <v>0</v>
      </c>
      <c r="Q347" s="18">
        <f>IF(I346=0,0,I346*'Debt Payoff'!D7/12)</f>
        <v>0</v>
      </c>
    </row>
    <row r="348" spans="1:17" x14ac:dyDescent="0.25">
      <c r="A348">
        <v>346</v>
      </c>
      <c r="B348" s="18">
        <f>IF(B347=0,0,MAX(0,B347*(1+'Debt Payoff'!D10/12)-MIN(B347*(1+'Debt Payoff'!D10/12),'Debt Payoff'!E10+'Debt Payoff'!C2)))</f>
        <v>0</v>
      </c>
      <c r="C348" s="18">
        <f>IF(C347=0,0,MAX(0,C347*(1+'Debt Payoff'!D9/12)-MIN(C347*(1+'Debt Payoff'!D9/12),IF(COUNTIF(B347:B347,"&gt;0")=0,'Debt Payoff'!E9+'Debt Payoff'!E10+'Debt Payoff'!C2,'Debt Payoff'!E9))))</f>
        <v>0</v>
      </c>
      <c r="D348" s="18">
        <f>IF(D347=0,0,MAX(0,D347*(1+'Debt Payoff'!D5/12)-MIN(D347*(1+'Debt Payoff'!D5/12),IF(COUNTIF(B347:C347,"&gt;0")=0,'Debt Payoff'!E5+'Debt Payoff'!E10+'Debt Payoff'!E9+'Debt Payoff'!C2,'Debt Payoff'!E5))))</f>
        <v>0</v>
      </c>
      <c r="E348" s="18">
        <f>IF(E347=0,0,MAX(0,E347*(1+'Debt Payoff'!D8/12)-MIN(E347*(1+'Debt Payoff'!D8/12),IF(COUNTIF(B347:D347,"&gt;0")=0,'Debt Payoff'!E8+'Debt Payoff'!E10+'Debt Payoff'!E9+'Debt Payoff'!E5+'Debt Payoff'!C2,'Debt Payoff'!E8))))</f>
        <v>0</v>
      </c>
      <c r="F348" s="18">
        <f>IF(F347=0,0,MAX(0,F347*(1+'Debt Payoff'!D4/12)-MIN(F347*(1+'Debt Payoff'!D4/12),IF(COUNTIF(B347:E347,"&gt;0")=0,'Debt Payoff'!E4+'Debt Payoff'!E10+'Debt Payoff'!E9+'Debt Payoff'!E5+'Debt Payoff'!E8+'Debt Payoff'!C2,'Debt Payoff'!E4))))</f>
        <v>0</v>
      </c>
      <c r="G348" s="18">
        <f>IF(G347=0,0,MAX(0,G347*(1+'Debt Payoff'!D11/12)-MIN(G347*(1+'Debt Payoff'!D11/12),IF(COUNTIF(B347:F347,"&gt;0")=0,'Debt Payoff'!E11+'Debt Payoff'!E10+'Debt Payoff'!E9+'Debt Payoff'!E5+'Debt Payoff'!E8+'Debt Payoff'!E4+'Debt Payoff'!C2,'Debt Payoff'!E11))))</f>
        <v>0</v>
      </c>
      <c r="H348" s="18">
        <f>IF(H347=0,0,MAX(0,H347*(1+'Debt Payoff'!D6/12)-MIN(H347*(1+'Debt Payoff'!D6/12),IF(COUNTIF(B347:G347,"&gt;0")=0,'Debt Payoff'!E6+'Debt Payoff'!E10+'Debt Payoff'!E9+'Debt Payoff'!E5+'Debt Payoff'!E8+'Debt Payoff'!E4+'Debt Payoff'!E11+'Debt Payoff'!C2,'Debt Payoff'!E6))))</f>
        <v>0</v>
      </c>
      <c r="I348" s="18">
        <f>IF(I347=0,0,MAX(0,I347*(1+'Debt Payoff'!D7/12)-MIN(I347*(1+'Debt Payoff'!D7/12),IF(COUNTIF(B347:H347,"&gt;0")=0,'Debt Payoff'!E7+'Debt Payoff'!E10+'Debt Payoff'!E9+'Debt Payoff'!E5+'Debt Payoff'!E8+'Debt Payoff'!E4+'Debt Payoff'!E11+'Debt Payoff'!E6+'Debt Payoff'!C2,'Debt Payoff'!E7))))</f>
        <v>0</v>
      </c>
      <c r="J348" s="18">
        <f>IF(B347=0,0,B347*'Debt Payoff'!D10/12)</f>
        <v>0</v>
      </c>
      <c r="K348" s="18">
        <f>IF(C347=0,0,C347*'Debt Payoff'!D9/12)</f>
        <v>0</v>
      </c>
      <c r="L348" s="18">
        <f>IF(D347=0,0,D347*'Debt Payoff'!D5/12)</f>
        <v>0</v>
      </c>
      <c r="M348" s="18">
        <f>IF(E347=0,0,E347*'Debt Payoff'!D8/12)</f>
        <v>0</v>
      </c>
      <c r="N348" s="18">
        <f>IF(F347=0,0,F347*'Debt Payoff'!D4/12)</f>
        <v>0</v>
      </c>
      <c r="O348" s="18">
        <f>IF(G347=0,0,G347*'Debt Payoff'!D11/12)</f>
        <v>0</v>
      </c>
      <c r="P348" s="18">
        <f>IF(H347=0,0,H347*'Debt Payoff'!D6/12)</f>
        <v>0</v>
      </c>
      <c r="Q348" s="18">
        <f>IF(I347=0,0,I347*'Debt Payoff'!D7/12)</f>
        <v>0</v>
      </c>
    </row>
    <row r="349" spans="1:17" x14ac:dyDescent="0.25">
      <c r="A349">
        <v>347</v>
      </c>
      <c r="B349" s="18">
        <f>IF(B348=0,0,MAX(0,B348*(1+'Debt Payoff'!D10/12)-MIN(B348*(1+'Debt Payoff'!D10/12),'Debt Payoff'!E10+'Debt Payoff'!C2)))</f>
        <v>0</v>
      </c>
      <c r="C349" s="18">
        <f>IF(C348=0,0,MAX(0,C348*(1+'Debt Payoff'!D9/12)-MIN(C348*(1+'Debt Payoff'!D9/12),IF(COUNTIF(B348:B348,"&gt;0")=0,'Debt Payoff'!E9+'Debt Payoff'!E10+'Debt Payoff'!C2,'Debt Payoff'!E9))))</f>
        <v>0</v>
      </c>
      <c r="D349" s="18">
        <f>IF(D348=0,0,MAX(0,D348*(1+'Debt Payoff'!D5/12)-MIN(D348*(1+'Debt Payoff'!D5/12),IF(COUNTIF(B348:C348,"&gt;0")=0,'Debt Payoff'!E5+'Debt Payoff'!E10+'Debt Payoff'!E9+'Debt Payoff'!C2,'Debt Payoff'!E5))))</f>
        <v>0</v>
      </c>
      <c r="E349" s="18">
        <f>IF(E348=0,0,MAX(0,E348*(1+'Debt Payoff'!D8/12)-MIN(E348*(1+'Debt Payoff'!D8/12),IF(COUNTIF(B348:D348,"&gt;0")=0,'Debt Payoff'!E8+'Debt Payoff'!E10+'Debt Payoff'!E9+'Debt Payoff'!E5+'Debt Payoff'!C2,'Debt Payoff'!E8))))</f>
        <v>0</v>
      </c>
      <c r="F349" s="18">
        <f>IF(F348=0,0,MAX(0,F348*(1+'Debt Payoff'!D4/12)-MIN(F348*(1+'Debt Payoff'!D4/12),IF(COUNTIF(B348:E348,"&gt;0")=0,'Debt Payoff'!E4+'Debt Payoff'!E10+'Debt Payoff'!E9+'Debt Payoff'!E5+'Debt Payoff'!E8+'Debt Payoff'!C2,'Debt Payoff'!E4))))</f>
        <v>0</v>
      </c>
      <c r="G349" s="18">
        <f>IF(G348=0,0,MAX(0,G348*(1+'Debt Payoff'!D11/12)-MIN(G348*(1+'Debt Payoff'!D11/12),IF(COUNTIF(B348:F348,"&gt;0")=0,'Debt Payoff'!E11+'Debt Payoff'!E10+'Debt Payoff'!E9+'Debt Payoff'!E5+'Debt Payoff'!E8+'Debt Payoff'!E4+'Debt Payoff'!C2,'Debt Payoff'!E11))))</f>
        <v>0</v>
      </c>
      <c r="H349" s="18">
        <f>IF(H348=0,0,MAX(0,H348*(1+'Debt Payoff'!D6/12)-MIN(H348*(1+'Debt Payoff'!D6/12),IF(COUNTIF(B348:G348,"&gt;0")=0,'Debt Payoff'!E6+'Debt Payoff'!E10+'Debt Payoff'!E9+'Debt Payoff'!E5+'Debt Payoff'!E8+'Debt Payoff'!E4+'Debt Payoff'!E11+'Debt Payoff'!C2,'Debt Payoff'!E6))))</f>
        <v>0</v>
      </c>
      <c r="I349" s="18">
        <f>IF(I348=0,0,MAX(0,I348*(1+'Debt Payoff'!D7/12)-MIN(I348*(1+'Debt Payoff'!D7/12),IF(COUNTIF(B348:H348,"&gt;0")=0,'Debt Payoff'!E7+'Debt Payoff'!E10+'Debt Payoff'!E9+'Debt Payoff'!E5+'Debt Payoff'!E8+'Debt Payoff'!E4+'Debt Payoff'!E11+'Debt Payoff'!E6+'Debt Payoff'!C2,'Debt Payoff'!E7))))</f>
        <v>0</v>
      </c>
      <c r="J349" s="18">
        <f>IF(B348=0,0,B348*'Debt Payoff'!D10/12)</f>
        <v>0</v>
      </c>
      <c r="K349" s="18">
        <f>IF(C348=0,0,C348*'Debt Payoff'!D9/12)</f>
        <v>0</v>
      </c>
      <c r="L349" s="18">
        <f>IF(D348=0,0,D348*'Debt Payoff'!D5/12)</f>
        <v>0</v>
      </c>
      <c r="M349" s="18">
        <f>IF(E348=0,0,E348*'Debt Payoff'!D8/12)</f>
        <v>0</v>
      </c>
      <c r="N349" s="18">
        <f>IF(F348=0,0,F348*'Debt Payoff'!D4/12)</f>
        <v>0</v>
      </c>
      <c r="O349" s="18">
        <f>IF(G348=0,0,G348*'Debt Payoff'!D11/12)</f>
        <v>0</v>
      </c>
      <c r="P349" s="18">
        <f>IF(H348=0,0,H348*'Debt Payoff'!D6/12)</f>
        <v>0</v>
      </c>
      <c r="Q349" s="18">
        <f>IF(I348=0,0,I348*'Debt Payoff'!D7/12)</f>
        <v>0</v>
      </c>
    </row>
    <row r="350" spans="1:17" x14ac:dyDescent="0.25">
      <c r="A350">
        <v>348</v>
      </c>
      <c r="B350" s="18">
        <f>IF(B349=0,0,MAX(0,B349*(1+'Debt Payoff'!D10/12)-MIN(B349*(1+'Debt Payoff'!D10/12),'Debt Payoff'!E10+'Debt Payoff'!C2)))</f>
        <v>0</v>
      </c>
      <c r="C350" s="18">
        <f>IF(C349=0,0,MAX(0,C349*(1+'Debt Payoff'!D9/12)-MIN(C349*(1+'Debt Payoff'!D9/12),IF(COUNTIF(B349:B349,"&gt;0")=0,'Debt Payoff'!E9+'Debt Payoff'!E10+'Debt Payoff'!C2,'Debt Payoff'!E9))))</f>
        <v>0</v>
      </c>
      <c r="D350" s="18">
        <f>IF(D349=0,0,MAX(0,D349*(1+'Debt Payoff'!D5/12)-MIN(D349*(1+'Debt Payoff'!D5/12),IF(COUNTIF(B349:C349,"&gt;0")=0,'Debt Payoff'!E5+'Debt Payoff'!E10+'Debt Payoff'!E9+'Debt Payoff'!C2,'Debt Payoff'!E5))))</f>
        <v>0</v>
      </c>
      <c r="E350" s="18">
        <f>IF(E349=0,0,MAX(0,E349*(1+'Debt Payoff'!D8/12)-MIN(E349*(1+'Debt Payoff'!D8/12),IF(COUNTIF(B349:D349,"&gt;0")=0,'Debt Payoff'!E8+'Debt Payoff'!E10+'Debt Payoff'!E9+'Debt Payoff'!E5+'Debt Payoff'!C2,'Debt Payoff'!E8))))</f>
        <v>0</v>
      </c>
      <c r="F350" s="18">
        <f>IF(F349=0,0,MAX(0,F349*(1+'Debt Payoff'!D4/12)-MIN(F349*(1+'Debt Payoff'!D4/12),IF(COUNTIF(B349:E349,"&gt;0")=0,'Debt Payoff'!E4+'Debt Payoff'!E10+'Debt Payoff'!E9+'Debt Payoff'!E5+'Debt Payoff'!E8+'Debt Payoff'!C2,'Debt Payoff'!E4))))</f>
        <v>0</v>
      </c>
      <c r="G350" s="18">
        <f>IF(G349=0,0,MAX(0,G349*(1+'Debt Payoff'!D11/12)-MIN(G349*(1+'Debt Payoff'!D11/12),IF(COUNTIF(B349:F349,"&gt;0")=0,'Debt Payoff'!E11+'Debt Payoff'!E10+'Debt Payoff'!E9+'Debt Payoff'!E5+'Debt Payoff'!E8+'Debt Payoff'!E4+'Debt Payoff'!C2,'Debt Payoff'!E11))))</f>
        <v>0</v>
      </c>
      <c r="H350" s="18">
        <f>IF(H349=0,0,MAX(0,H349*(1+'Debt Payoff'!D6/12)-MIN(H349*(1+'Debt Payoff'!D6/12),IF(COUNTIF(B349:G349,"&gt;0")=0,'Debt Payoff'!E6+'Debt Payoff'!E10+'Debt Payoff'!E9+'Debt Payoff'!E5+'Debt Payoff'!E8+'Debt Payoff'!E4+'Debt Payoff'!E11+'Debt Payoff'!C2,'Debt Payoff'!E6))))</f>
        <v>0</v>
      </c>
      <c r="I350" s="18">
        <f>IF(I349=0,0,MAX(0,I349*(1+'Debt Payoff'!D7/12)-MIN(I349*(1+'Debt Payoff'!D7/12),IF(COUNTIF(B349:H349,"&gt;0")=0,'Debt Payoff'!E7+'Debt Payoff'!E10+'Debt Payoff'!E9+'Debt Payoff'!E5+'Debt Payoff'!E8+'Debt Payoff'!E4+'Debt Payoff'!E11+'Debt Payoff'!E6+'Debt Payoff'!C2,'Debt Payoff'!E7))))</f>
        <v>0</v>
      </c>
      <c r="J350" s="18">
        <f>IF(B349=0,0,B349*'Debt Payoff'!D10/12)</f>
        <v>0</v>
      </c>
      <c r="K350" s="18">
        <f>IF(C349=0,0,C349*'Debt Payoff'!D9/12)</f>
        <v>0</v>
      </c>
      <c r="L350" s="18">
        <f>IF(D349=0,0,D349*'Debt Payoff'!D5/12)</f>
        <v>0</v>
      </c>
      <c r="M350" s="18">
        <f>IF(E349=0,0,E349*'Debt Payoff'!D8/12)</f>
        <v>0</v>
      </c>
      <c r="N350" s="18">
        <f>IF(F349=0,0,F349*'Debt Payoff'!D4/12)</f>
        <v>0</v>
      </c>
      <c r="O350" s="18">
        <f>IF(G349=0,0,G349*'Debt Payoff'!D11/12)</f>
        <v>0</v>
      </c>
      <c r="P350" s="18">
        <f>IF(H349=0,0,H349*'Debt Payoff'!D6/12)</f>
        <v>0</v>
      </c>
      <c r="Q350" s="18">
        <f>IF(I349=0,0,I349*'Debt Payoff'!D7/12)</f>
        <v>0</v>
      </c>
    </row>
    <row r="351" spans="1:17" x14ac:dyDescent="0.25">
      <c r="A351">
        <v>349</v>
      </c>
      <c r="B351" s="18">
        <f>IF(B350=0,0,MAX(0,B350*(1+'Debt Payoff'!D10/12)-MIN(B350*(1+'Debt Payoff'!D10/12),'Debt Payoff'!E10+'Debt Payoff'!C2)))</f>
        <v>0</v>
      </c>
      <c r="C351" s="18">
        <f>IF(C350=0,0,MAX(0,C350*(1+'Debt Payoff'!D9/12)-MIN(C350*(1+'Debt Payoff'!D9/12),IF(COUNTIF(B350:B350,"&gt;0")=0,'Debt Payoff'!E9+'Debt Payoff'!E10+'Debt Payoff'!C2,'Debt Payoff'!E9))))</f>
        <v>0</v>
      </c>
      <c r="D351" s="18">
        <f>IF(D350=0,0,MAX(0,D350*(1+'Debt Payoff'!D5/12)-MIN(D350*(1+'Debt Payoff'!D5/12),IF(COUNTIF(B350:C350,"&gt;0")=0,'Debt Payoff'!E5+'Debt Payoff'!E10+'Debt Payoff'!E9+'Debt Payoff'!C2,'Debt Payoff'!E5))))</f>
        <v>0</v>
      </c>
      <c r="E351" s="18">
        <f>IF(E350=0,0,MAX(0,E350*(1+'Debt Payoff'!D8/12)-MIN(E350*(1+'Debt Payoff'!D8/12),IF(COUNTIF(B350:D350,"&gt;0")=0,'Debt Payoff'!E8+'Debt Payoff'!E10+'Debt Payoff'!E9+'Debt Payoff'!E5+'Debt Payoff'!C2,'Debt Payoff'!E8))))</f>
        <v>0</v>
      </c>
      <c r="F351" s="18">
        <f>IF(F350=0,0,MAX(0,F350*(1+'Debt Payoff'!D4/12)-MIN(F350*(1+'Debt Payoff'!D4/12),IF(COUNTIF(B350:E350,"&gt;0")=0,'Debt Payoff'!E4+'Debt Payoff'!E10+'Debt Payoff'!E9+'Debt Payoff'!E5+'Debt Payoff'!E8+'Debt Payoff'!C2,'Debt Payoff'!E4))))</f>
        <v>0</v>
      </c>
      <c r="G351" s="18">
        <f>IF(G350=0,0,MAX(0,G350*(1+'Debt Payoff'!D11/12)-MIN(G350*(1+'Debt Payoff'!D11/12),IF(COUNTIF(B350:F350,"&gt;0")=0,'Debt Payoff'!E11+'Debt Payoff'!E10+'Debt Payoff'!E9+'Debt Payoff'!E5+'Debt Payoff'!E8+'Debt Payoff'!E4+'Debt Payoff'!C2,'Debt Payoff'!E11))))</f>
        <v>0</v>
      </c>
      <c r="H351" s="18">
        <f>IF(H350=0,0,MAX(0,H350*(1+'Debt Payoff'!D6/12)-MIN(H350*(1+'Debt Payoff'!D6/12),IF(COUNTIF(B350:G350,"&gt;0")=0,'Debt Payoff'!E6+'Debt Payoff'!E10+'Debt Payoff'!E9+'Debt Payoff'!E5+'Debt Payoff'!E8+'Debt Payoff'!E4+'Debt Payoff'!E11+'Debt Payoff'!C2,'Debt Payoff'!E6))))</f>
        <v>0</v>
      </c>
      <c r="I351" s="18">
        <f>IF(I350=0,0,MAX(0,I350*(1+'Debt Payoff'!D7/12)-MIN(I350*(1+'Debt Payoff'!D7/12),IF(COUNTIF(B350:H350,"&gt;0")=0,'Debt Payoff'!E7+'Debt Payoff'!E10+'Debt Payoff'!E9+'Debt Payoff'!E5+'Debt Payoff'!E8+'Debt Payoff'!E4+'Debt Payoff'!E11+'Debt Payoff'!E6+'Debt Payoff'!C2,'Debt Payoff'!E7))))</f>
        <v>0</v>
      </c>
      <c r="J351" s="18">
        <f>IF(B350=0,0,B350*'Debt Payoff'!D10/12)</f>
        <v>0</v>
      </c>
      <c r="K351" s="18">
        <f>IF(C350=0,0,C350*'Debt Payoff'!D9/12)</f>
        <v>0</v>
      </c>
      <c r="L351" s="18">
        <f>IF(D350=0,0,D350*'Debt Payoff'!D5/12)</f>
        <v>0</v>
      </c>
      <c r="M351" s="18">
        <f>IF(E350=0,0,E350*'Debt Payoff'!D8/12)</f>
        <v>0</v>
      </c>
      <c r="N351" s="18">
        <f>IF(F350=0,0,F350*'Debt Payoff'!D4/12)</f>
        <v>0</v>
      </c>
      <c r="O351" s="18">
        <f>IF(G350=0,0,G350*'Debt Payoff'!D11/12)</f>
        <v>0</v>
      </c>
      <c r="P351" s="18">
        <f>IF(H350=0,0,H350*'Debt Payoff'!D6/12)</f>
        <v>0</v>
      </c>
      <c r="Q351" s="18">
        <f>IF(I350=0,0,I350*'Debt Payoff'!D7/12)</f>
        <v>0</v>
      </c>
    </row>
    <row r="352" spans="1:17" x14ac:dyDescent="0.25">
      <c r="A352">
        <v>350</v>
      </c>
      <c r="B352" s="18">
        <f>IF(B351=0,0,MAX(0,B351*(1+'Debt Payoff'!D10/12)-MIN(B351*(1+'Debt Payoff'!D10/12),'Debt Payoff'!E10+'Debt Payoff'!C2)))</f>
        <v>0</v>
      </c>
      <c r="C352" s="18">
        <f>IF(C351=0,0,MAX(0,C351*(1+'Debt Payoff'!D9/12)-MIN(C351*(1+'Debt Payoff'!D9/12),IF(COUNTIF(B351:B351,"&gt;0")=0,'Debt Payoff'!E9+'Debt Payoff'!E10+'Debt Payoff'!C2,'Debt Payoff'!E9))))</f>
        <v>0</v>
      </c>
      <c r="D352" s="18">
        <f>IF(D351=0,0,MAX(0,D351*(1+'Debt Payoff'!D5/12)-MIN(D351*(1+'Debt Payoff'!D5/12),IF(COUNTIF(B351:C351,"&gt;0")=0,'Debt Payoff'!E5+'Debt Payoff'!E10+'Debt Payoff'!E9+'Debt Payoff'!C2,'Debt Payoff'!E5))))</f>
        <v>0</v>
      </c>
      <c r="E352" s="18">
        <f>IF(E351=0,0,MAX(0,E351*(1+'Debt Payoff'!D8/12)-MIN(E351*(1+'Debt Payoff'!D8/12),IF(COUNTIF(B351:D351,"&gt;0")=0,'Debt Payoff'!E8+'Debt Payoff'!E10+'Debt Payoff'!E9+'Debt Payoff'!E5+'Debt Payoff'!C2,'Debt Payoff'!E8))))</f>
        <v>0</v>
      </c>
      <c r="F352" s="18">
        <f>IF(F351=0,0,MAX(0,F351*(1+'Debt Payoff'!D4/12)-MIN(F351*(1+'Debt Payoff'!D4/12),IF(COUNTIF(B351:E351,"&gt;0")=0,'Debt Payoff'!E4+'Debt Payoff'!E10+'Debt Payoff'!E9+'Debt Payoff'!E5+'Debt Payoff'!E8+'Debt Payoff'!C2,'Debt Payoff'!E4))))</f>
        <v>0</v>
      </c>
      <c r="G352" s="18">
        <f>IF(G351=0,0,MAX(0,G351*(1+'Debt Payoff'!D11/12)-MIN(G351*(1+'Debt Payoff'!D11/12),IF(COUNTIF(B351:F351,"&gt;0")=0,'Debt Payoff'!E11+'Debt Payoff'!E10+'Debt Payoff'!E9+'Debt Payoff'!E5+'Debt Payoff'!E8+'Debt Payoff'!E4+'Debt Payoff'!C2,'Debt Payoff'!E11))))</f>
        <v>0</v>
      </c>
      <c r="H352" s="18">
        <f>IF(H351=0,0,MAX(0,H351*(1+'Debt Payoff'!D6/12)-MIN(H351*(1+'Debt Payoff'!D6/12),IF(COUNTIF(B351:G351,"&gt;0")=0,'Debt Payoff'!E6+'Debt Payoff'!E10+'Debt Payoff'!E9+'Debt Payoff'!E5+'Debt Payoff'!E8+'Debt Payoff'!E4+'Debt Payoff'!E11+'Debt Payoff'!C2,'Debt Payoff'!E6))))</f>
        <v>0</v>
      </c>
      <c r="I352" s="18">
        <f>IF(I351=0,0,MAX(0,I351*(1+'Debt Payoff'!D7/12)-MIN(I351*(1+'Debt Payoff'!D7/12),IF(COUNTIF(B351:H351,"&gt;0")=0,'Debt Payoff'!E7+'Debt Payoff'!E10+'Debt Payoff'!E9+'Debt Payoff'!E5+'Debt Payoff'!E8+'Debt Payoff'!E4+'Debt Payoff'!E11+'Debt Payoff'!E6+'Debt Payoff'!C2,'Debt Payoff'!E7))))</f>
        <v>0</v>
      </c>
      <c r="J352" s="18">
        <f>IF(B351=0,0,B351*'Debt Payoff'!D10/12)</f>
        <v>0</v>
      </c>
      <c r="K352" s="18">
        <f>IF(C351=0,0,C351*'Debt Payoff'!D9/12)</f>
        <v>0</v>
      </c>
      <c r="L352" s="18">
        <f>IF(D351=0,0,D351*'Debt Payoff'!D5/12)</f>
        <v>0</v>
      </c>
      <c r="M352" s="18">
        <f>IF(E351=0,0,E351*'Debt Payoff'!D8/12)</f>
        <v>0</v>
      </c>
      <c r="N352" s="18">
        <f>IF(F351=0,0,F351*'Debt Payoff'!D4/12)</f>
        <v>0</v>
      </c>
      <c r="O352" s="18">
        <f>IF(G351=0,0,G351*'Debt Payoff'!D11/12)</f>
        <v>0</v>
      </c>
      <c r="P352" s="18">
        <f>IF(H351=0,0,H351*'Debt Payoff'!D6/12)</f>
        <v>0</v>
      </c>
      <c r="Q352" s="18">
        <f>IF(I351=0,0,I351*'Debt Payoff'!D7/12)</f>
        <v>0</v>
      </c>
    </row>
    <row r="353" spans="1:17" x14ac:dyDescent="0.25">
      <c r="A353">
        <v>351</v>
      </c>
      <c r="B353" s="18">
        <f>IF(B352=0,0,MAX(0,B352*(1+'Debt Payoff'!D10/12)-MIN(B352*(1+'Debt Payoff'!D10/12),'Debt Payoff'!E10+'Debt Payoff'!C2)))</f>
        <v>0</v>
      </c>
      <c r="C353" s="18">
        <f>IF(C352=0,0,MAX(0,C352*(1+'Debt Payoff'!D9/12)-MIN(C352*(1+'Debt Payoff'!D9/12),IF(COUNTIF(B352:B352,"&gt;0")=0,'Debt Payoff'!E9+'Debt Payoff'!E10+'Debt Payoff'!C2,'Debt Payoff'!E9))))</f>
        <v>0</v>
      </c>
      <c r="D353" s="18">
        <f>IF(D352=0,0,MAX(0,D352*(1+'Debt Payoff'!D5/12)-MIN(D352*(1+'Debt Payoff'!D5/12),IF(COUNTIF(B352:C352,"&gt;0")=0,'Debt Payoff'!E5+'Debt Payoff'!E10+'Debt Payoff'!E9+'Debt Payoff'!C2,'Debt Payoff'!E5))))</f>
        <v>0</v>
      </c>
      <c r="E353" s="18">
        <f>IF(E352=0,0,MAX(0,E352*(1+'Debt Payoff'!D8/12)-MIN(E352*(1+'Debt Payoff'!D8/12),IF(COUNTIF(B352:D352,"&gt;0")=0,'Debt Payoff'!E8+'Debt Payoff'!E10+'Debt Payoff'!E9+'Debt Payoff'!E5+'Debt Payoff'!C2,'Debt Payoff'!E8))))</f>
        <v>0</v>
      </c>
      <c r="F353" s="18">
        <f>IF(F352=0,0,MAX(0,F352*(1+'Debt Payoff'!D4/12)-MIN(F352*(1+'Debt Payoff'!D4/12),IF(COUNTIF(B352:E352,"&gt;0")=0,'Debt Payoff'!E4+'Debt Payoff'!E10+'Debt Payoff'!E9+'Debt Payoff'!E5+'Debt Payoff'!E8+'Debt Payoff'!C2,'Debt Payoff'!E4))))</f>
        <v>0</v>
      </c>
      <c r="G353" s="18">
        <f>IF(G352=0,0,MAX(0,G352*(1+'Debt Payoff'!D11/12)-MIN(G352*(1+'Debt Payoff'!D11/12),IF(COUNTIF(B352:F352,"&gt;0")=0,'Debt Payoff'!E11+'Debt Payoff'!E10+'Debt Payoff'!E9+'Debt Payoff'!E5+'Debt Payoff'!E8+'Debt Payoff'!E4+'Debt Payoff'!C2,'Debt Payoff'!E11))))</f>
        <v>0</v>
      </c>
      <c r="H353" s="18">
        <f>IF(H352=0,0,MAX(0,H352*(1+'Debt Payoff'!D6/12)-MIN(H352*(1+'Debt Payoff'!D6/12),IF(COUNTIF(B352:G352,"&gt;0")=0,'Debt Payoff'!E6+'Debt Payoff'!E10+'Debt Payoff'!E9+'Debt Payoff'!E5+'Debt Payoff'!E8+'Debt Payoff'!E4+'Debt Payoff'!E11+'Debt Payoff'!C2,'Debt Payoff'!E6))))</f>
        <v>0</v>
      </c>
      <c r="I353" s="18">
        <f>IF(I352=0,0,MAX(0,I352*(1+'Debt Payoff'!D7/12)-MIN(I352*(1+'Debt Payoff'!D7/12),IF(COUNTIF(B352:H352,"&gt;0")=0,'Debt Payoff'!E7+'Debt Payoff'!E10+'Debt Payoff'!E9+'Debt Payoff'!E5+'Debt Payoff'!E8+'Debt Payoff'!E4+'Debt Payoff'!E11+'Debt Payoff'!E6+'Debt Payoff'!C2,'Debt Payoff'!E7))))</f>
        <v>0</v>
      </c>
      <c r="J353" s="18">
        <f>IF(B352=0,0,B352*'Debt Payoff'!D10/12)</f>
        <v>0</v>
      </c>
      <c r="K353" s="18">
        <f>IF(C352=0,0,C352*'Debt Payoff'!D9/12)</f>
        <v>0</v>
      </c>
      <c r="L353" s="18">
        <f>IF(D352=0,0,D352*'Debt Payoff'!D5/12)</f>
        <v>0</v>
      </c>
      <c r="M353" s="18">
        <f>IF(E352=0,0,E352*'Debt Payoff'!D8/12)</f>
        <v>0</v>
      </c>
      <c r="N353" s="18">
        <f>IF(F352=0,0,F352*'Debt Payoff'!D4/12)</f>
        <v>0</v>
      </c>
      <c r="O353" s="18">
        <f>IF(G352=0,0,G352*'Debt Payoff'!D11/12)</f>
        <v>0</v>
      </c>
      <c r="P353" s="18">
        <f>IF(H352=0,0,H352*'Debt Payoff'!D6/12)</f>
        <v>0</v>
      </c>
      <c r="Q353" s="18">
        <f>IF(I352=0,0,I352*'Debt Payoff'!D7/12)</f>
        <v>0</v>
      </c>
    </row>
    <row r="354" spans="1:17" x14ac:dyDescent="0.25">
      <c r="A354">
        <v>352</v>
      </c>
      <c r="B354" s="18">
        <f>IF(B353=0,0,MAX(0,B353*(1+'Debt Payoff'!D10/12)-MIN(B353*(1+'Debt Payoff'!D10/12),'Debt Payoff'!E10+'Debt Payoff'!C2)))</f>
        <v>0</v>
      </c>
      <c r="C354" s="18">
        <f>IF(C353=0,0,MAX(0,C353*(1+'Debt Payoff'!D9/12)-MIN(C353*(1+'Debt Payoff'!D9/12),IF(COUNTIF(B353:B353,"&gt;0")=0,'Debt Payoff'!E9+'Debt Payoff'!E10+'Debt Payoff'!C2,'Debt Payoff'!E9))))</f>
        <v>0</v>
      </c>
      <c r="D354" s="18">
        <f>IF(D353=0,0,MAX(0,D353*(1+'Debt Payoff'!D5/12)-MIN(D353*(1+'Debt Payoff'!D5/12),IF(COUNTIF(B353:C353,"&gt;0")=0,'Debt Payoff'!E5+'Debt Payoff'!E10+'Debt Payoff'!E9+'Debt Payoff'!C2,'Debt Payoff'!E5))))</f>
        <v>0</v>
      </c>
      <c r="E354" s="18">
        <f>IF(E353=0,0,MAX(0,E353*(1+'Debt Payoff'!D8/12)-MIN(E353*(1+'Debt Payoff'!D8/12),IF(COUNTIF(B353:D353,"&gt;0")=0,'Debt Payoff'!E8+'Debt Payoff'!E10+'Debt Payoff'!E9+'Debt Payoff'!E5+'Debt Payoff'!C2,'Debt Payoff'!E8))))</f>
        <v>0</v>
      </c>
      <c r="F354" s="18">
        <f>IF(F353=0,0,MAX(0,F353*(1+'Debt Payoff'!D4/12)-MIN(F353*(1+'Debt Payoff'!D4/12),IF(COUNTIF(B353:E353,"&gt;0")=0,'Debt Payoff'!E4+'Debt Payoff'!E10+'Debt Payoff'!E9+'Debt Payoff'!E5+'Debt Payoff'!E8+'Debt Payoff'!C2,'Debt Payoff'!E4))))</f>
        <v>0</v>
      </c>
      <c r="G354" s="18">
        <f>IF(G353=0,0,MAX(0,G353*(1+'Debt Payoff'!D11/12)-MIN(G353*(1+'Debt Payoff'!D11/12),IF(COUNTIF(B353:F353,"&gt;0")=0,'Debt Payoff'!E11+'Debt Payoff'!E10+'Debt Payoff'!E9+'Debt Payoff'!E5+'Debt Payoff'!E8+'Debt Payoff'!E4+'Debt Payoff'!C2,'Debt Payoff'!E11))))</f>
        <v>0</v>
      </c>
      <c r="H354" s="18">
        <f>IF(H353=0,0,MAX(0,H353*(1+'Debt Payoff'!D6/12)-MIN(H353*(1+'Debt Payoff'!D6/12),IF(COUNTIF(B353:G353,"&gt;0")=0,'Debt Payoff'!E6+'Debt Payoff'!E10+'Debt Payoff'!E9+'Debt Payoff'!E5+'Debt Payoff'!E8+'Debt Payoff'!E4+'Debt Payoff'!E11+'Debt Payoff'!C2,'Debt Payoff'!E6))))</f>
        <v>0</v>
      </c>
      <c r="I354" s="18">
        <f>IF(I353=0,0,MAX(0,I353*(1+'Debt Payoff'!D7/12)-MIN(I353*(1+'Debt Payoff'!D7/12),IF(COUNTIF(B353:H353,"&gt;0")=0,'Debt Payoff'!E7+'Debt Payoff'!E10+'Debt Payoff'!E9+'Debt Payoff'!E5+'Debt Payoff'!E8+'Debt Payoff'!E4+'Debt Payoff'!E11+'Debt Payoff'!E6+'Debt Payoff'!C2,'Debt Payoff'!E7))))</f>
        <v>0</v>
      </c>
      <c r="J354" s="18">
        <f>IF(B353=0,0,B353*'Debt Payoff'!D10/12)</f>
        <v>0</v>
      </c>
      <c r="K354" s="18">
        <f>IF(C353=0,0,C353*'Debt Payoff'!D9/12)</f>
        <v>0</v>
      </c>
      <c r="L354" s="18">
        <f>IF(D353=0,0,D353*'Debt Payoff'!D5/12)</f>
        <v>0</v>
      </c>
      <c r="M354" s="18">
        <f>IF(E353=0,0,E353*'Debt Payoff'!D8/12)</f>
        <v>0</v>
      </c>
      <c r="N354" s="18">
        <f>IF(F353=0,0,F353*'Debt Payoff'!D4/12)</f>
        <v>0</v>
      </c>
      <c r="O354" s="18">
        <f>IF(G353=0,0,G353*'Debt Payoff'!D11/12)</f>
        <v>0</v>
      </c>
      <c r="P354" s="18">
        <f>IF(H353=0,0,H353*'Debt Payoff'!D6/12)</f>
        <v>0</v>
      </c>
      <c r="Q354" s="18">
        <f>IF(I353=0,0,I353*'Debt Payoff'!D7/12)</f>
        <v>0</v>
      </c>
    </row>
    <row r="355" spans="1:17" x14ac:dyDescent="0.25">
      <c r="A355">
        <v>353</v>
      </c>
      <c r="B355" s="18">
        <f>IF(B354=0,0,MAX(0,B354*(1+'Debt Payoff'!D10/12)-MIN(B354*(1+'Debt Payoff'!D10/12),'Debt Payoff'!E10+'Debt Payoff'!C2)))</f>
        <v>0</v>
      </c>
      <c r="C355" s="18">
        <f>IF(C354=0,0,MAX(0,C354*(1+'Debt Payoff'!D9/12)-MIN(C354*(1+'Debt Payoff'!D9/12),IF(COUNTIF(B354:B354,"&gt;0")=0,'Debt Payoff'!E9+'Debt Payoff'!E10+'Debt Payoff'!C2,'Debt Payoff'!E9))))</f>
        <v>0</v>
      </c>
      <c r="D355" s="18">
        <f>IF(D354=0,0,MAX(0,D354*(1+'Debt Payoff'!D5/12)-MIN(D354*(1+'Debt Payoff'!D5/12),IF(COUNTIF(B354:C354,"&gt;0")=0,'Debt Payoff'!E5+'Debt Payoff'!E10+'Debt Payoff'!E9+'Debt Payoff'!C2,'Debt Payoff'!E5))))</f>
        <v>0</v>
      </c>
      <c r="E355" s="18">
        <f>IF(E354=0,0,MAX(0,E354*(1+'Debt Payoff'!D8/12)-MIN(E354*(1+'Debt Payoff'!D8/12),IF(COUNTIF(B354:D354,"&gt;0")=0,'Debt Payoff'!E8+'Debt Payoff'!E10+'Debt Payoff'!E9+'Debt Payoff'!E5+'Debt Payoff'!C2,'Debt Payoff'!E8))))</f>
        <v>0</v>
      </c>
      <c r="F355" s="18">
        <f>IF(F354=0,0,MAX(0,F354*(1+'Debt Payoff'!D4/12)-MIN(F354*(1+'Debt Payoff'!D4/12),IF(COUNTIF(B354:E354,"&gt;0")=0,'Debt Payoff'!E4+'Debt Payoff'!E10+'Debt Payoff'!E9+'Debt Payoff'!E5+'Debt Payoff'!E8+'Debt Payoff'!C2,'Debt Payoff'!E4))))</f>
        <v>0</v>
      </c>
      <c r="G355" s="18">
        <f>IF(G354=0,0,MAX(0,G354*(1+'Debt Payoff'!D11/12)-MIN(G354*(1+'Debt Payoff'!D11/12),IF(COUNTIF(B354:F354,"&gt;0")=0,'Debt Payoff'!E11+'Debt Payoff'!E10+'Debt Payoff'!E9+'Debt Payoff'!E5+'Debt Payoff'!E8+'Debt Payoff'!E4+'Debt Payoff'!C2,'Debt Payoff'!E11))))</f>
        <v>0</v>
      </c>
      <c r="H355" s="18">
        <f>IF(H354=0,0,MAX(0,H354*(1+'Debt Payoff'!D6/12)-MIN(H354*(1+'Debt Payoff'!D6/12),IF(COUNTIF(B354:G354,"&gt;0")=0,'Debt Payoff'!E6+'Debt Payoff'!E10+'Debt Payoff'!E9+'Debt Payoff'!E5+'Debt Payoff'!E8+'Debt Payoff'!E4+'Debt Payoff'!E11+'Debt Payoff'!C2,'Debt Payoff'!E6))))</f>
        <v>0</v>
      </c>
      <c r="I355" s="18">
        <f>IF(I354=0,0,MAX(0,I354*(1+'Debt Payoff'!D7/12)-MIN(I354*(1+'Debt Payoff'!D7/12),IF(COUNTIF(B354:H354,"&gt;0")=0,'Debt Payoff'!E7+'Debt Payoff'!E10+'Debt Payoff'!E9+'Debt Payoff'!E5+'Debt Payoff'!E8+'Debt Payoff'!E4+'Debt Payoff'!E11+'Debt Payoff'!E6+'Debt Payoff'!C2,'Debt Payoff'!E7))))</f>
        <v>0</v>
      </c>
      <c r="J355" s="18">
        <f>IF(B354=0,0,B354*'Debt Payoff'!D10/12)</f>
        <v>0</v>
      </c>
      <c r="K355" s="18">
        <f>IF(C354=0,0,C354*'Debt Payoff'!D9/12)</f>
        <v>0</v>
      </c>
      <c r="L355" s="18">
        <f>IF(D354=0,0,D354*'Debt Payoff'!D5/12)</f>
        <v>0</v>
      </c>
      <c r="M355" s="18">
        <f>IF(E354=0,0,E354*'Debt Payoff'!D8/12)</f>
        <v>0</v>
      </c>
      <c r="N355" s="18">
        <f>IF(F354=0,0,F354*'Debt Payoff'!D4/12)</f>
        <v>0</v>
      </c>
      <c r="O355" s="18">
        <f>IF(G354=0,0,G354*'Debt Payoff'!D11/12)</f>
        <v>0</v>
      </c>
      <c r="P355" s="18">
        <f>IF(H354=0,0,H354*'Debt Payoff'!D6/12)</f>
        <v>0</v>
      </c>
      <c r="Q355" s="18">
        <f>IF(I354=0,0,I354*'Debt Payoff'!D7/12)</f>
        <v>0</v>
      </c>
    </row>
    <row r="356" spans="1:17" x14ac:dyDescent="0.25">
      <c r="A356">
        <v>354</v>
      </c>
      <c r="B356" s="18">
        <f>IF(B355=0,0,MAX(0,B355*(1+'Debt Payoff'!D10/12)-MIN(B355*(1+'Debt Payoff'!D10/12),'Debt Payoff'!E10+'Debt Payoff'!C2)))</f>
        <v>0</v>
      </c>
      <c r="C356" s="18">
        <f>IF(C355=0,0,MAX(0,C355*(1+'Debt Payoff'!D9/12)-MIN(C355*(1+'Debt Payoff'!D9/12),IF(COUNTIF(B355:B355,"&gt;0")=0,'Debt Payoff'!E9+'Debt Payoff'!E10+'Debt Payoff'!C2,'Debt Payoff'!E9))))</f>
        <v>0</v>
      </c>
      <c r="D356" s="18">
        <f>IF(D355=0,0,MAX(0,D355*(1+'Debt Payoff'!D5/12)-MIN(D355*(1+'Debt Payoff'!D5/12),IF(COUNTIF(B355:C355,"&gt;0")=0,'Debt Payoff'!E5+'Debt Payoff'!E10+'Debt Payoff'!E9+'Debt Payoff'!C2,'Debt Payoff'!E5))))</f>
        <v>0</v>
      </c>
      <c r="E356" s="18">
        <f>IF(E355=0,0,MAX(0,E355*(1+'Debt Payoff'!D8/12)-MIN(E355*(1+'Debt Payoff'!D8/12),IF(COUNTIF(B355:D355,"&gt;0")=0,'Debt Payoff'!E8+'Debt Payoff'!E10+'Debt Payoff'!E9+'Debt Payoff'!E5+'Debt Payoff'!C2,'Debt Payoff'!E8))))</f>
        <v>0</v>
      </c>
      <c r="F356" s="18">
        <f>IF(F355=0,0,MAX(0,F355*(1+'Debt Payoff'!D4/12)-MIN(F355*(1+'Debt Payoff'!D4/12),IF(COUNTIF(B355:E355,"&gt;0")=0,'Debt Payoff'!E4+'Debt Payoff'!E10+'Debt Payoff'!E9+'Debt Payoff'!E5+'Debt Payoff'!E8+'Debt Payoff'!C2,'Debt Payoff'!E4))))</f>
        <v>0</v>
      </c>
      <c r="G356" s="18">
        <f>IF(G355=0,0,MAX(0,G355*(1+'Debt Payoff'!D11/12)-MIN(G355*(1+'Debt Payoff'!D11/12),IF(COUNTIF(B355:F355,"&gt;0")=0,'Debt Payoff'!E11+'Debt Payoff'!E10+'Debt Payoff'!E9+'Debt Payoff'!E5+'Debt Payoff'!E8+'Debt Payoff'!E4+'Debt Payoff'!C2,'Debt Payoff'!E11))))</f>
        <v>0</v>
      </c>
      <c r="H356" s="18">
        <f>IF(H355=0,0,MAX(0,H355*(1+'Debt Payoff'!D6/12)-MIN(H355*(1+'Debt Payoff'!D6/12),IF(COUNTIF(B355:G355,"&gt;0")=0,'Debt Payoff'!E6+'Debt Payoff'!E10+'Debt Payoff'!E9+'Debt Payoff'!E5+'Debt Payoff'!E8+'Debt Payoff'!E4+'Debt Payoff'!E11+'Debt Payoff'!C2,'Debt Payoff'!E6))))</f>
        <v>0</v>
      </c>
      <c r="I356" s="18">
        <f>IF(I355=0,0,MAX(0,I355*(1+'Debt Payoff'!D7/12)-MIN(I355*(1+'Debt Payoff'!D7/12),IF(COUNTIF(B355:H355,"&gt;0")=0,'Debt Payoff'!E7+'Debt Payoff'!E10+'Debt Payoff'!E9+'Debt Payoff'!E5+'Debt Payoff'!E8+'Debt Payoff'!E4+'Debt Payoff'!E11+'Debt Payoff'!E6+'Debt Payoff'!C2,'Debt Payoff'!E7))))</f>
        <v>0</v>
      </c>
      <c r="J356" s="18">
        <f>IF(B355=0,0,B355*'Debt Payoff'!D10/12)</f>
        <v>0</v>
      </c>
      <c r="K356" s="18">
        <f>IF(C355=0,0,C355*'Debt Payoff'!D9/12)</f>
        <v>0</v>
      </c>
      <c r="L356" s="18">
        <f>IF(D355=0,0,D355*'Debt Payoff'!D5/12)</f>
        <v>0</v>
      </c>
      <c r="M356" s="18">
        <f>IF(E355=0,0,E355*'Debt Payoff'!D8/12)</f>
        <v>0</v>
      </c>
      <c r="N356" s="18">
        <f>IF(F355=0,0,F355*'Debt Payoff'!D4/12)</f>
        <v>0</v>
      </c>
      <c r="O356" s="18">
        <f>IF(G355=0,0,G355*'Debt Payoff'!D11/12)</f>
        <v>0</v>
      </c>
      <c r="P356" s="18">
        <f>IF(H355=0,0,H355*'Debt Payoff'!D6/12)</f>
        <v>0</v>
      </c>
      <c r="Q356" s="18">
        <f>IF(I355=0,0,I355*'Debt Payoff'!D7/12)</f>
        <v>0</v>
      </c>
    </row>
    <row r="357" spans="1:17" x14ac:dyDescent="0.25">
      <c r="A357">
        <v>355</v>
      </c>
      <c r="B357" s="18">
        <f>IF(B356=0,0,MAX(0,B356*(1+'Debt Payoff'!D10/12)-MIN(B356*(1+'Debt Payoff'!D10/12),'Debt Payoff'!E10+'Debt Payoff'!C2)))</f>
        <v>0</v>
      </c>
      <c r="C357" s="18">
        <f>IF(C356=0,0,MAX(0,C356*(1+'Debt Payoff'!D9/12)-MIN(C356*(1+'Debt Payoff'!D9/12),IF(COUNTIF(B356:B356,"&gt;0")=0,'Debt Payoff'!E9+'Debt Payoff'!E10+'Debt Payoff'!C2,'Debt Payoff'!E9))))</f>
        <v>0</v>
      </c>
      <c r="D357" s="18">
        <f>IF(D356=0,0,MAX(0,D356*(1+'Debt Payoff'!D5/12)-MIN(D356*(1+'Debt Payoff'!D5/12),IF(COUNTIF(B356:C356,"&gt;0")=0,'Debt Payoff'!E5+'Debt Payoff'!E10+'Debt Payoff'!E9+'Debt Payoff'!C2,'Debt Payoff'!E5))))</f>
        <v>0</v>
      </c>
      <c r="E357" s="18">
        <f>IF(E356=0,0,MAX(0,E356*(1+'Debt Payoff'!D8/12)-MIN(E356*(1+'Debt Payoff'!D8/12),IF(COUNTIF(B356:D356,"&gt;0")=0,'Debt Payoff'!E8+'Debt Payoff'!E10+'Debt Payoff'!E9+'Debt Payoff'!E5+'Debt Payoff'!C2,'Debt Payoff'!E8))))</f>
        <v>0</v>
      </c>
      <c r="F357" s="18">
        <f>IF(F356=0,0,MAX(0,F356*(1+'Debt Payoff'!D4/12)-MIN(F356*(1+'Debt Payoff'!D4/12),IF(COUNTIF(B356:E356,"&gt;0")=0,'Debt Payoff'!E4+'Debt Payoff'!E10+'Debt Payoff'!E9+'Debt Payoff'!E5+'Debt Payoff'!E8+'Debt Payoff'!C2,'Debt Payoff'!E4))))</f>
        <v>0</v>
      </c>
      <c r="G357" s="18">
        <f>IF(G356=0,0,MAX(0,G356*(1+'Debt Payoff'!D11/12)-MIN(G356*(1+'Debt Payoff'!D11/12),IF(COUNTIF(B356:F356,"&gt;0")=0,'Debt Payoff'!E11+'Debt Payoff'!E10+'Debt Payoff'!E9+'Debt Payoff'!E5+'Debt Payoff'!E8+'Debt Payoff'!E4+'Debt Payoff'!C2,'Debt Payoff'!E11))))</f>
        <v>0</v>
      </c>
      <c r="H357" s="18">
        <f>IF(H356=0,0,MAX(0,H356*(1+'Debt Payoff'!D6/12)-MIN(H356*(1+'Debt Payoff'!D6/12),IF(COUNTIF(B356:G356,"&gt;0")=0,'Debt Payoff'!E6+'Debt Payoff'!E10+'Debt Payoff'!E9+'Debt Payoff'!E5+'Debt Payoff'!E8+'Debt Payoff'!E4+'Debt Payoff'!E11+'Debt Payoff'!C2,'Debt Payoff'!E6))))</f>
        <v>0</v>
      </c>
      <c r="I357" s="18">
        <f>IF(I356=0,0,MAX(0,I356*(1+'Debt Payoff'!D7/12)-MIN(I356*(1+'Debt Payoff'!D7/12),IF(COUNTIF(B356:H356,"&gt;0")=0,'Debt Payoff'!E7+'Debt Payoff'!E10+'Debt Payoff'!E9+'Debt Payoff'!E5+'Debt Payoff'!E8+'Debt Payoff'!E4+'Debt Payoff'!E11+'Debt Payoff'!E6+'Debt Payoff'!C2,'Debt Payoff'!E7))))</f>
        <v>0</v>
      </c>
      <c r="J357" s="18">
        <f>IF(B356=0,0,B356*'Debt Payoff'!D10/12)</f>
        <v>0</v>
      </c>
      <c r="K357" s="18">
        <f>IF(C356=0,0,C356*'Debt Payoff'!D9/12)</f>
        <v>0</v>
      </c>
      <c r="L357" s="18">
        <f>IF(D356=0,0,D356*'Debt Payoff'!D5/12)</f>
        <v>0</v>
      </c>
      <c r="M357" s="18">
        <f>IF(E356=0,0,E356*'Debt Payoff'!D8/12)</f>
        <v>0</v>
      </c>
      <c r="N357" s="18">
        <f>IF(F356=0,0,F356*'Debt Payoff'!D4/12)</f>
        <v>0</v>
      </c>
      <c r="O357" s="18">
        <f>IF(G356=0,0,G356*'Debt Payoff'!D11/12)</f>
        <v>0</v>
      </c>
      <c r="P357" s="18">
        <f>IF(H356=0,0,H356*'Debt Payoff'!D6/12)</f>
        <v>0</v>
      </c>
      <c r="Q357" s="18">
        <f>IF(I356=0,0,I356*'Debt Payoff'!D7/12)</f>
        <v>0</v>
      </c>
    </row>
    <row r="358" spans="1:17" x14ac:dyDescent="0.25">
      <c r="A358">
        <v>356</v>
      </c>
      <c r="B358" s="18">
        <f>IF(B357=0,0,MAX(0,B357*(1+'Debt Payoff'!D10/12)-MIN(B357*(1+'Debt Payoff'!D10/12),'Debt Payoff'!E10+'Debt Payoff'!C2)))</f>
        <v>0</v>
      </c>
      <c r="C358" s="18">
        <f>IF(C357=0,0,MAX(0,C357*(1+'Debt Payoff'!D9/12)-MIN(C357*(1+'Debt Payoff'!D9/12),IF(COUNTIF(B357:B357,"&gt;0")=0,'Debt Payoff'!E9+'Debt Payoff'!E10+'Debt Payoff'!C2,'Debt Payoff'!E9))))</f>
        <v>0</v>
      </c>
      <c r="D358" s="18">
        <f>IF(D357=0,0,MAX(0,D357*(1+'Debt Payoff'!D5/12)-MIN(D357*(1+'Debt Payoff'!D5/12),IF(COUNTIF(B357:C357,"&gt;0")=0,'Debt Payoff'!E5+'Debt Payoff'!E10+'Debt Payoff'!E9+'Debt Payoff'!C2,'Debt Payoff'!E5))))</f>
        <v>0</v>
      </c>
      <c r="E358" s="18">
        <f>IF(E357=0,0,MAX(0,E357*(1+'Debt Payoff'!D8/12)-MIN(E357*(1+'Debt Payoff'!D8/12),IF(COUNTIF(B357:D357,"&gt;0")=0,'Debt Payoff'!E8+'Debt Payoff'!E10+'Debt Payoff'!E9+'Debt Payoff'!E5+'Debt Payoff'!C2,'Debt Payoff'!E8))))</f>
        <v>0</v>
      </c>
      <c r="F358" s="18">
        <f>IF(F357=0,0,MAX(0,F357*(1+'Debt Payoff'!D4/12)-MIN(F357*(1+'Debt Payoff'!D4/12),IF(COUNTIF(B357:E357,"&gt;0")=0,'Debt Payoff'!E4+'Debt Payoff'!E10+'Debt Payoff'!E9+'Debt Payoff'!E5+'Debt Payoff'!E8+'Debt Payoff'!C2,'Debt Payoff'!E4))))</f>
        <v>0</v>
      </c>
      <c r="G358" s="18">
        <f>IF(G357=0,0,MAX(0,G357*(1+'Debt Payoff'!D11/12)-MIN(G357*(1+'Debt Payoff'!D11/12),IF(COUNTIF(B357:F357,"&gt;0")=0,'Debt Payoff'!E11+'Debt Payoff'!E10+'Debt Payoff'!E9+'Debt Payoff'!E5+'Debt Payoff'!E8+'Debt Payoff'!E4+'Debt Payoff'!C2,'Debt Payoff'!E11))))</f>
        <v>0</v>
      </c>
      <c r="H358" s="18">
        <f>IF(H357=0,0,MAX(0,H357*(1+'Debt Payoff'!D6/12)-MIN(H357*(1+'Debt Payoff'!D6/12),IF(COUNTIF(B357:G357,"&gt;0")=0,'Debt Payoff'!E6+'Debt Payoff'!E10+'Debt Payoff'!E9+'Debt Payoff'!E5+'Debt Payoff'!E8+'Debt Payoff'!E4+'Debt Payoff'!E11+'Debt Payoff'!C2,'Debt Payoff'!E6))))</f>
        <v>0</v>
      </c>
      <c r="I358" s="18">
        <f>IF(I357=0,0,MAX(0,I357*(1+'Debt Payoff'!D7/12)-MIN(I357*(1+'Debt Payoff'!D7/12),IF(COUNTIF(B357:H357,"&gt;0")=0,'Debt Payoff'!E7+'Debt Payoff'!E10+'Debt Payoff'!E9+'Debt Payoff'!E5+'Debt Payoff'!E8+'Debt Payoff'!E4+'Debt Payoff'!E11+'Debt Payoff'!E6+'Debt Payoff'!C2,'Debt Payoff'!E7))))</f>
        <v>0</v>
      </c>
      <c r="J358" s="18">
        <f>IF(B357=0,0,B357*'Debt Payoff'!D10/12)</f>
        <v>0</v>
      </c>
      <c r="K358" s="18">
        <f>IF(C357=0,0,C357*'Debt Payoff'!D9/12)</f>
        <v>0</v>
      </c>
      <c r="L358" s="18">
        <f>IF(D357=0,0,D357*'Debt Payoff'!D5/12)</f>
        <v>0</v>
      </c>
      <c r="M358" s="18">
        <f>IF(E357=0,0,E357*'Debt Payoff'!D8/12)</f>
        <v>0</v>
      </c>
      <c r="N358" s="18">
        <f>IF(F357=0,0,F357*'Debt Payoff'!D4/12)</f>
        <v>0</v>
      </c>
      <c r="O358" s="18">
        <f>IF(G357=0,0,G357*'Debt Payoff'!D11/12)</f>
        <v>0</v>
      </c>
      <c r="P358" s="18">
        <f>IF(H357=0,0,H357*'Debt Payoff'!D6/12)</f>
        <v>0</v>
      </c>
      <c r="Q358" s="18">
        <f>IF(I357=0,0,I357*'Debt Payoff'!D7/12)</f>
        <v>0</v>
      </c>
    </row>
    <row r="359" spans="1:17" x14ac:dyDescent="0.25">
      <c r="A359">
        <v>357</v>
      </c>
      <c r="B359" s="18">
        <f>IF(B358=0,0,MAX(0,B358*(1+'Debt Payoff'!D10/12)-MIN(B358*(1+'Debt Payoff'!D10/12),'Debt Payoff'!E10+'Debt Payoff'!C2)))</f>
        <v>0</v>
      </c>
      <c r="C359" s="18">
        <f>IF(C358=0,0,MAX(0,C358*(1+'Debt Payoff'!D9/12)-MIN(C358*(1+'Debt Payoff'!D9/12),IF(COUNTIF(B358:B358,"&gt;0")=0,'Debt Payoff'!E9+'Debt Payoff'!E10+'Debt Payoff'!C2,'Debt Payoff'!E9))))</f>
        <v>0</v>
      </c>
      <c r="D359" s="18">
        <f>IF(D358=0,0,MAX(0,D358*(1+'Debt Payoff'!D5/12)-MIN(D358*(1+'Debt Payoff'!D5/12),IF(COUNTIF(B358:C358,"&gt;0")=0,'Debt Payoff'!E5+'Debt Payoff'!E10+'Debt Payoff'!E9+'Debt Payoff'!C2,'Debt Payoff'!E5))))</f>
        <v>0</v>
      </c>
      <c r="E359" s="18">
        <f>IF(E358=0,0,MAX(0,E358*(1+'Debt Payoff'!D8/12)-MIN(E358*(1+'Debt Payoff'!D8/12),IF(COUNTIF(B358:D358,"&gt;0")=0,'Debt Payoff'!E8+'Debt Payoff'!E10+'Debt Payoff'!E9+'Debt Payoff'!E5+'Debt Payoff'!C2,'Debt Payoff'!E8))))</f>
        <v>0</v>
      </c>
      <c r="F359" s="18">
        <f>IF(F358=0,0,MAX(0,F358*(1+'Debt Payoff'!D4/12)-MIN(F358*(1+'Debt Payoff'!D4/12),IF(COUNTIF(B358:E358,"&gt;0")=0,'Debt Payoff'!E4+'Debt Payoff'!E10+'Debt Payoff'!E9+'Debt Payoff'!E5+'Debt Payoff'!E8+'Debt Payoff'!C2,'Debt Payoff'!E4))))</f>
        <v>0</v>
      </c>
      <c r="G359" s="18">
        <f>IF(G358=0,0,MAX(0,G358*(1+'Debt Payoff'!D11/12)-MIN(G358*(1+'Debt Payoff'!D11/12),IF(COUNTIF(B358:F358,"&gt;0")=0,'Debt Payoff'!E11+'Debt Payoff'!E10+'Debt Payoff'!E9+'Debt Payoff'!E5+'Debt Payoff'!E8+'Debt Payoff'!E4+'Debt Payoff'!C2,'Debt Payoff'!E11))))</f>
        <v>0</v>
      </c>
      <c r="H359" s="18">
        <f>IF(H358=0,0,MAX(0,H358*(1+'Debt Payoff'!D6/12)-MIN(H358*(1+'Debt Payoff'!D6/12),IF(COUNTIF(B358:G358,"&gt;0")=0,'Debt Payoff'!E6+'Debt Payoff'!E10+'Debt Payoff'!E9+'Debt Payoff'!E5+'Debt Payoff'!E8+'Debt Payoff'!E4+'Debt Payoff'!E11+'Debt Payoff'!C2,'Debt Payoff'!E6))))</f>
        <v>0</v>
      </c>
      <c r="I359" s="18">
        <f>IF(I358=0,0,MAX(0,I358*(1+'Debt Payoff'!D7/12)-MIN(I358*(1+'Debt Payoff'!D7/12),IF(COUNTIF(B358:H358,"&gt;0")=0,'Debt Payoff'!E7+'Debt Payoff'!E10+'Debt Payoff'!E9+'Debt Payoff'!E5+'Debt Payoff'!E8+'Debt Payoff'!E4+'Debt Payoff'!E11+'Debt Payoff'!E6+'Debt Payoff'!C2,'Debt Payoff'!E7))))</f>
        <v>0</v>
      </c>
      <c r="J359" s="18">
        <f>IF(B358=0,0,B358*'Debt Payoff'!D10/12)</f>
        <v>0</v>
      </c>
      <c r="K359" s="18">
        <f>IF(C358=0,0,C358*'Debt Payoff'!D9/12)</f>
        <v>0</v>
      </c>
      <c r="L359" s="18">
        <f>IF(D358=0,0,D358*'Debt Payoff'!D5/12)</f>
        <v>0</v>
      </c>
      <c r="M359" s="18">
        <f>IF(E358=0,0,E358*'Debt Payoff'!D8/12)</f>
        <v>0</v>
      </c>
      <c r="N359" s="18">
        <f>IF(F358=0,0,F358*'Debt Payoff'!D4/12)</f>
        <v>0</v>
      </c>
      <c r="O359" s="18">
        <f>IF(G358=0,0,G358*'Debt Payoff'!D11/12)</f>
        <v>0</v>
      </c>
      <c r="P359" s="18">
        <f>IF(H358=0,0,H358*'Debt Payoff'!D6/12)</f>
        <v>0</v>
      </c>
      <c r="Q359" s="18">
        <f>IF(I358=0,0,I358*'Debt Payoff'!D7/12)</f>
        <v>0</v>
      </c>
    </row>
    <row r="360" spans="1:17" x14ac:dyDescent="0.25">
      <c r="A360">
        <v>358</v>
      </c>
      <c r="B360" s="18">
        <f>IF(B359=0,0,MAX(0,B359*(1+'Debt Payoff'!D10/12)-MIN(B359*(1+'Debt Payoff'!D10/12),'Debt Payoff'!E10+'Debt Payoff'!C2)))</f>
        <v>0</v>
      </c>
      <c r="C360" s="18">
        <f>IF(C359=0,0,MAX(0,C359*(1+'Debt Payoff'!D9/12)-MIN(C359*(1+'Debt Payoff'!D9/12),IF(COUNTIF(B359:B359,"&gt;0")=0,'Debt Payoff'!E9+'Debt Payoff'!E10+'Debt Payoff'!C2,'Debt Payoff'!E9))))</f>
        <v>0</v>
      </c>
      <c r="D360" s="18">
        <f>IF(D359=0,0,MAX(0,D359*(1+'Debt Payoff'!D5/12)-MIN(D359*(1+'Debt Payoff'!D5/12),IF(COUNTIF(B359:C359,"&gt;0")=0,'Debt Payoff'!E5+'Debt Payoff'!E10+'Debt Payoff'!E9+'Debt Payoff'!C2,'Debt Payoff'!E5))))</f>
        <v>0</v>
      </c>
      <c r="E360" s="18">
        <f>IF(E359=0,0,MAX(0,E359*(1+'Debt Payoff'!D8/12)-MIN(E359*(1+'Debt Payoff'!D8/12),IF(COUNTIF(B359:D359,"&gt;0")=0,'Debt Payoff'!E8+'Debt Payoff'!E10+'Debt Payoff'!E9+'Debt Payoff'!E5+'Debt Payoff'!C2,'Debt Payoff'!E8))))</f>
        <v>0</v>
      </c>
      <c r="F360" s="18">
        <f>IF(F359=0,0,MAX(0,F359*(1+'Debt Payoff'!D4/12)-MIN(F359*(1+'Debt Payoff'!D4/12),IF(COUNTIF(B359:E359,"&gt;0")=0,'Debt Payoff'!E4+'Debt Payoff'!E10+'Debt Payoff'!E9+'Debt Payoff'!E5+'Debt Payoff'!E8+'Debt Payoff'!C2,'Debt Payoff'!E4))))</f>
        <v>0</v>
      </c>
      <c r="G360" s="18">
        <f>IF(G359=0,0,MAX(0,G359*(1+'Debt Payoff'!D11/12)-MIN(G359*(1+'Debt Payoff'!D11/12),IF(COUNTIF(B359:F359,"&gt;0")=0,'Debt Payoff'!E11+'Debt Payoff'!E10+'Debt Payoff'!E9+'Debt Payoff'!E5+'Debt Payoff'!E8+'Debt Payoff'!E4+'Debt Payoff'!C2,'Debt Payoff'!E11))))</f>
        <v>0</v>
      </c>
      <c r="H360" s="18">
        <f>IF(H359=0,0,MAX(0,H359*(1+'Debt Payoff'!D6/12)-MIN(H359*(1+'Debt Payoff'!D6/12),IF(COUNTIF(B359:G359,"&gt;0")=0,'Debt Payoff'!E6+'Debt Payoff'!E10+'Debt Payoff'!E9+'Debt Payoff'!E5+'Debt Payoff'!E8+'Debt Payoff'!E4+'Debt Payoff'!E11+'Debt Payoff'!C2,'Debt Payoff'!E6))))</f>
        <v>0</v>
      </c>
      <c r="I360" s="18">
        <f>IF(I359=0,0,MAX(0,I359*(1+'Debt Payoff'!D7/12)-MIN(I359*(1+'Debt Payoff'!D7/12),IF(COUNTIF(B359:H359,"&gt;0")=0,'Debt Payoff'!E7+'Debt Payoff'!E10+'Debt Payoff'!E9+'Debt Payoff'!E5+'Debt Payoff'!E8+'Debt Payoff'!E4+'Debt Payoff'!E11+'Debt Payoff'!E6+'Debt Payoff'!C2,'Debt Payoff'!E7))))</f>
        <v>0</v>
      </c>
      <c r="J360" s="18">
        <f>IF(B359=0,0,B359*'Debt Payoff'!D10/12)</f>
        <v>0</v>
      </c>
      <c r="K360" s="18">
        <f>IF(C359=0,0,C359*'Debt Payoff'!D9/12)</f>
        <v>0</v>
      </c>
      <c r="L360" s="18">
        <f>IF(D359=0,0,D359*'Debt Payoff'!D5/12)</f>
        <v>0</v>
      </c>
      <c r="M360" s="18">
        <f>IF(E359=0,0,E359*'Debt Payoff'!D8/12)</f>
        <v>0</v>
      </c>
      <c r="N360" s="18">
        <f>IF(F359=0,0,F359*'Debt Payoff'!D4/12)</f>
        <v>0</v>
      </c>
      <c r="O360" s="18">
        <f>IF(G359=0,0,G359*'Debt Payoff'!D11/12)</f>
        <v>0</v>
      </c>
      <c r="P360" s="18">
        <f>IF(H359=0,0,H359*'Debt Payoff'!D6/12)</f>
        <v>0</v>
      </c>
      <c r="Q360" s="18">
        <f>IF(I359=0,0,I359*'Debt Payoff'!D7/12)</f>
        <v>0</v>
      </c>
    </row>
    <row r="361" spans="1:17" x14ac:dyDescent="0.25">
      <c r="A361">
        <v>359</v>
      </c>
      <c r="B361" s="18">
        <f>IF(B360=0,0,MAX(0,B360*(1+'Debt Payoff'!D10/12)-MIN(B360*(1+'Debt Payoff'!D10/12),'Debt Payoff'!E10+'Debt Payoff'!C2)))</f>
        <v>0</v>
      </c>
      <c r="C361" s="18">
        <f>IF(C360=0,0,MAX(0,C360*(1+'Debt Payoff'!D9/12)-MIN(C360*(1+'Debt Payoff'!D9/12),IF(COUNTIF(B360:B360,"&gt;0")=0,'Debt Payoff'!E9+'Debt Payoff'!E10+'Debt Payoff'!C2,'Debt Payoff'!E9))))</f>
        <v>0</v>
      </c>
      <c r="D361" s="18">
        <f>IF(D360=0,0,MAX(0,D360*(1+'Debt Payoff'!D5/12)-MIN(D360*(1+'Debt Payoff'!D5/12),IF(COUNTIF(B360:C360,"&gt;0")=0,'Debt Payoff'!E5+'Debt Payoff'!E10+'Debt Payoff'!E9+'Debt Payoff'!C2,'Debt Payoff'!E5))))</f>
        <v>0</v>
      </c>
      <c r="E361" s="18">
        <f>IF(E360=0,0,MAX(0,E360*(1+'Debt Payoff'!D8/12)-MIN(E360*(1+'Debt Payoff'!D8/12),IF(COUNTIF(B360:D360,"&gt;0")=0,'Debt Payoff'!E8+'Debt Payoff'!E10+'Debt Payoff'!E9+'Debt Payoff'!E5+'Debt Payoff'!C2,'Debt Payoff'!E8))))</f>
        <v>0</v>
      </c>
      <c r="F361" s="18">
        <f>IF(F360=0,0,MAX(0,F360*(1+'Debt Payoff'!D4/12)-MIN(F360*(1+'Debt Payoff'!D4/12),IF(COUNTIF(B360:E360,"&gt;0")=0,'Debt Payoff'!E4+'Debt Payoff'!E10+'Debt Payoff'!E9+'Debt Payoff'!E5+'Debt Payoff'!E8+'Debt Payoff'!C2,'Debt Payoff'!E4))))</f>
        <v>0</v>
      </c>
      <c r="G361" s="18">
        <f>IF(G360=0,0,MAX(0,G360*(1+'Debt Payoff'!D11/12)-MIN(G360*(1+'Debt Payoff'!D11/12),IF(COUNTIF(B360:F360,"&gt;0")=0,'Debt Payoff'!E11+'Debt Payoff'!E10+'Debt Payoff'!E9+'Debt Payoff'!E5+'Debt Payoff'!E8+'Debt Payoff'!E4+'Debt Payoff'!C2,'Debt Payoff'!E11))))</f>
        <v>0</v>
      </c>
      <c r="H361" s="18">
        <f>IF(H360=0,0,MAX(0,H360*(1+'Debt Payoff'!D6/12)-MIN(H360*(1+'Debt Payoff'!D6/12),IF(COUNTIF(B360:G360,"&gt;0")=0,'Debt Payoff'!E6+'Debt Payoff'!E10+'Debt Payoff'!E9+'Debt Payoff'!E5+'Debt Payoff'!E8+'Debt Payoff'!E4+'Debt Payoff'!E11+'Debt Payoff'!C2,'Debt Payoff'!E6))))</f>
        <v>0</v>
      </c>
      <c r="I361" s="18">
        <f>IF(I360=0,0,MAX(0,I360*(1+'Debt Payoff'!D7/12)-MIN(I360*(1+'Debt Payoff'!D7/12),IF(COUNTIF(B360:H360,"&gt;0")=0,'Debt Payoff'!E7+'Debt Payoff'!E10+'Debt Payoff'!E9+'Debt Payoff'!E5+'Debt Payoff'!E8+'Debt Payoff'!E4+'Debt Payoff'!E11+'Debt Payoff'!E6+'Debt Payoff'!C2,'Debt Payoff'!E7))))</f>
        <v>0</v>
      </c>
      <c r="J361" s="18">
        <f>IF(B360=0,0,B360*'Debt Payoff'!D10/12)</f>
        <v>0</v>
      </c>
      <c r="K361" s="18">
        <f>IF(C360=0,0,C360*'Debt Payoff'!D9/12)</f>
        <v>0</v>
      </c>
      <c r="L361" s="18">
        <f>IF(D360=0,0,D360*'Debt Payoff'!D5/12)</f>
        <v>0</v>
      </c>
      <c r="M361" s="18">
        <f>IF(E360=0,0,E360*'Debt Payoff'!D8/12)</f>
        <v>0</v>
      </c>
      <c r="N361" s="18">
        <f>IF(F360=0,0,F360*'Debt Payoff'!D4/12)</f>
        <v>0</v>
      </c>
      <c r="O361" s="18">
        <f>IF(G360=0,0,G360*'Debt Payoff'!D11/12)</f>
        <v>0</v>
      </c>
      <c r="P361" s="18">
        <f>IF(H360=0,0,H360*'Debt Payoff'!D6/12)</f>
        <v>0</v>
      </c>
      <c r="Q361" s="18">
        <f>IF(I360=0,0,I360*'Debt Payoff'!D7/12)</f>
        <v>0</v>
      </c>
    </row>
    <row r="362" spans="1:17" x14ac:dyDescent="0.25">
      <c r="A362">
        <v>360</v>
      </c>
      <c r="B362" s="18">
        <f>IF(B361=0,0,MAX(0,B361*(1+'Debt Payoff'!D10/12)-MIN(B361*(1+'Debt Payoff'!D10/12),'Debt Payoff'!E10+'Debt Payoff'!C2)))</f>
        <v>0</v>
      </c>
      <c r="C362" s="18">
        <f>IF(C361=0,0,MAX(0,C361*(1+'Debt Payoff'!D9/12)-MIN(C361*(1+'Debt Payoff'!D9/12),IF(COUNTIF(B361:B361,"&gt;0")=0,'Debt Payoff'!E9+'Debt Payoff'!E10+'Debt Payoff'!C2,'Debt Payoff'!E9))))</f>
        <v>0</v>
      </c>
      <c r="D362" s="18">
        <f>IF(D361=0,0,MAX(0,D361*(1+'Debt Payoff'!D5/12)-MIN(D361*(1+'Debt Payoff'!D5/12),IF(COUNTIF(B361:C361,"&gt;0")=0,'Debt Payoff'!E5+'Debt Payoff'!E10+'Debt Payoff'!E9+'Debt Payoff'!C2,'Debt Payoff'!E5))))</f>
        <v>0</v>
      </c>
      <c r="E362" s="18">
        <f>IF(E361=0,0,MAX(0,E361*(1+'Debt Payoff'!D8/12)-MIN(E361*(1+'Debt Payoff'!D8/12),IF(COUNTIF(B361:D361,"&gt;0")=0,'Debt Payoff'!E8+'Debt Payoff'!E10+'Debt Payoff'!E9+'Debt Payoff'!E5+'Debt Payoff'!C2,'Debt Payoff'!E8))))</f>
        <v>0</v>
      </c>
      <c r="F362" s="18">
        <f>IF(F361=0,0,MAX(0,F361*(1+'Debt Payoff'!D4/12)-MIN(F361*(1+'Debt Payoff'!D4/12),IF(COUNTIF(B361:E361,"&gt;0")=0,'Debt Payoff'!E4+'Debt Payoff'!E10+'Debt Payoff'!E9+'Debt Payoff'!E5+'Debt Payoff'!E8+'Debt Payoff'!C2,'Debt Payoff'!E4))))</f>
        <v>0</v>
      </c>
      <c r="G362" s="18">
        <f>IF(G361=0,0,MAX(0,G361*(1+'Debt Payoff'!D11/12)-MIN(G361*(1+'Debt Payoff'!D11/12),IF(COUNTIF(B361:F361,"&gt;0")=0,'Debt Payoff'!E11+'Debt Payoff'!E10+'Debt Payoff'!E9+'Debt Payoff'!E5+'Debt Payoff'!E8+'Debt Payoff'!E4+'Debt Payoff'!C2,'Debt Payoff'!E11))))</f>
        <v>0</v>
      </c>
      <c r="H362" s="18">
        <f>IF(H361=0,0,MAX(0,H361*(1+'Debt Payoff'!D6/12)-MIN(H361*(1+'Debt Payoff'!D6/12),IF(COUNTIF(B361:G361,"&gt;0")=0,'Debt Payoff'!E6+'Debt Payoff'!E10+'Debt Payoff'!E9+'Debt Payoff'!E5+'Debt Payoff'!E8+'Debt Payoff'!E4+'Debt Payoff'!E11+'Debt Payoff'!C2,'Debt Payoff'!E6))))</f>
        <v>0</v>
      </c>
      <c r="I362" s="18">
        <f>IF(I361=0,0,MAX(0,I361*(1+'Debt Payoff'!D7/12)-MIN(I361*(1+'Debt Payoff'!D7/12),IF(COUNTIF(B361:H361,"&gt;0")=0,'Debt Payoff'!E7+'Debt Payoff'!E10+'Debt Payoff'!E9+'Debt Payoff'!E5+'Debt Payoff'!E8+'Debt Payoff'!E4+'Debt Payoff'!E11+'Debt Payoff'!E6+'Debt Payoff'!C2,'Debt Payoff'!E7))))</f>
        <v>0</v>
      </c>
      <c r="J362" s="18">
        <f>IF(B361=0,0,B361*'Debt Payoff'!D10/12)</f>
        <v>0</v>
      </c>
      <c r="K362" s="18">
        <f>IF(C361=0,0,C361*'Debt Payoff'!D9/12)</f>
        <v>0</v>
      </c>
      <c r="L362" s="18">
        <f>IF(D361=0,0,D361*'Debt Payoff'!D5/12)</f>
        <v>0</v>
      </c>
      <c r="M362" s="18">
        <f>IF(E361=0,0,E361*'Debt Payoff'!D8/12)</f>
        <v>0</v>
      </c>
      <c r="N362" s="18">
        <f>IF(F361=0,0,F361*'Debt Payoff'!D4/12)</f>
        <v>0</v>
      </c>
      <c r="O362" s="18">
        <f>IF(G361=0,0,G361*'Debt Payoff'!D11/12)</f>
        <v>0</v>
      </c>
      <c r="P362" s="18">
        <f>IF(H361=0,0,H361*'Debt Payoff'!D6/12)</f>
        <v>0</v>
      </c>
      <c r="Q362" s="18">
        <f>IF(I361=0,0,I361*'Debt Payoff'!D7/12)</f>
        <v>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492D"/>
  </sheetPr>
  <dimension ref="A1:Q362"/>
  <sheetFormatPr defaultRowHeight="15" outlineLevelRow="0" outlineLevelCol="0" x14ac:dyDescent="55"/>
  <cols>
    <col min="1" max="1" width="8" customWidth="1"/>
    <col min="2" max="9" width="14" customWidth="1"/>
    <col min="10" max="17" width="12" customWidth="1"/>
  </cols>
  <sheetData>
    <row r="1" spans="1:17" x14ac:dyDescent="0.25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t="s">
        <v>49</v>
      </c>
      <c r="K1" t="s">
        <v>50</v>
      </c>
      <c r="L1" t="s">
        <v>51</v>
      </c>
      <c r="M1" t="s">
        <v>52</v>
      </c>
      <c r="N1" t="s">
        <v>53</v>
      </c>
      <c r="O1" t="s">
        <v>54</v>
      </c>
      <c r="P1" t="s">
        <v>55</v>
      </c>
      <c r="Q1" t="s">
        <v>56</v>
      </c>
    </row>
    <row r="2" spans="1:17" x14ac:dyDescent="0.25">
      <c r="A2">
        <v>0</v>
      </c>
      <c r="B2" s="18">
        <f>IFERROR(INDEX('Debt Payoff'!$C$4:$C$11,MATCH(1,'Debt Payoff'!$F$4:$F$11,0)),0)</f>
        <v>0</v>
      </c>
      <c r="C2" s="18">
        <f>IFERROR(INDEX('Debt Payoff'!$C$4:$C$11,MATCH(2,'Debt Payoff'!$F$4:$F$11,0)),0)</f>
        <v>0</v>
      </c>
      <c r="D2" s="18">
        <f>IFERROR(INDEX('Debt Payoff'!$C$4:$C$11,MATCH(3,'Debt Payoff'!$F$4:$F$11,0)),0)</f>
        <v>0</v>
      </c>
      <c r="E2" s="18">
        <f>IFERROR(INDEX('Debt Payoff'!$C$4:$C$11,MATCH(4,'Debt Payoff'!$F$4:$F$11,0)),0)</f>
        <v>0</v>
      </c>
      <c r="F2" s="18">
        <f>IFERROR(INDEX('Debt Payoff'!$C$4:$C$11,MATCH(5,'Debt Payoff'!$F$4:$F$11,0)),0)</f>
        <v>0</v>
      </c>
      <c r="G2" s="18">
        <f>IFERROR(INDEX('Debt Payoff'!$C$4:$C$11,MATCH(6,'Debt Payoff'!$F$4:$F$11,0)),0)</f>
        <v>0</v>
      </c>
      <c r="H2" s="18">
        <f>IFERROR(INDEX('Debt Payoff'!$C$4:$C$11,MATCH(7,'Debt Payoff'!$F$4:$F$11,0)),0)</f>
        <v>0</v>
      </c>
      <c r="I2" s="18">
        <f>IFERROR(INDEX('Debt Payoff'!$C$4:$C$11,MATCH(8,'Debt Payoff'!$F$4:$F$11,0)),0)</f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</row>
    <row r="3" spans="1:17" x14ac:dyDescent="0.25">
      <c r="A3">
        <v>1</v>
      </c>
      <c r="B3" s="18">
        <f>IF(B2=0,0,MAX(0,B2*(1+(IFERROR(INDEX('Debt Payoff'!$D$4:$D$11,MATCH(1,'Debt Payoff'!$F$4:$F$11,0)),0))/12)-MIN(B2*(1+(IFERROR(INDEX('Debt Payoff'!$D$4:$D$11,MATCH(1,'Debt Payoff'!$F$4:$F$11,0)),0))/12),((IFERROR(INDEX('Debt Payoff'!$E$4:$E$11,MATCH(1,'Debt Payoff'!$F$4:$F$11,0)),0))+('Debt Payoff'!$C$2)))))</f>
        <v>0</v>
      </c>
      <c r="C3" s="18">
        <f>IF(C2=0,0,MAX(0,C2*(1+(IFERROR(INDEX('Debt Payoff'!$D$4:$D$11,MATCH(2,'Debt Payoff'!$F$4:$F$11,0)),0))/12)-MIN(C2*(1+(IFERROR(INDEX('Debt Payoff'!$D$4:$D$11,MATCH(2,'Debt Payoff'!$F$4:$F$11,0)),0))/12),(IF(COUNTIF(B2:B2,"&gt;0")=0,(IFERROR(INDEX('Debt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" s="18">
        <f>IF(D2=0,0,MAX(0,D2*(1+(IFERROR(INDEX('Debt Payoff'!$D$4:$D$11,MATCH(3,'Debt Payoff'!$F$4:$F$11,0)),0))/12)-MIN(D2*(1+(IFERROR(INDEX('Debt Payoff'!$D$4:$D$11,MATCH(3,'Debt Payoff'!$F$4:$F$11,0)),0))/12),(IF(COUNTIF(B2:C2,"&gt;0")=0,(IFERROR(INDEX('Debt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" s="18">
        <f>IF(E2=0,0,MAX(0,E2*(1+(IFERROR(INDEX('Debt Payoff'!$D$4:$D$11,MATCH(4,'Debt Payoff'!$F$4:$F$11,0)),0))/12)-MIN(E2*(1+(IFERROR(INDEX('Debt Payoff'!$D$4:$D$11,MATCH(4,'Debt Payoff'!$F$4:$F$11,0)),0))/12),(IF(COUNTIF(B2:D2,"&gt;0")=0,(IFERROR(INDEX('Debt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" s="18">
        <f>IF(F2=0,0,MAX(0,F2*(1+(IFERROR(INDEX('Debt Payoff'!$D$4:$D$11,MATCH(5,'Debt Payoff'!$F$4:$F$11,0)),0))/12)-MIN(F2*(1+(IFERROR(INDEX('Debt Payoff'!$D$4:$D$11,MATCH(5,'Debt Payoff'!$F$4:$F$11,0)),0))/12),(IF(COUNTIF(B2:E2,"&gt;0")=0,(IFERROR(INDEX('Debt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" s="18">
        <f>IF(G2=0,0,MAX(0,G2*(1+(IFERROR(INDEX('Debt Payoff'!$D$4:$D$11,MATCH(6,'Debt Payoff'!$F$4:$F$11,0)),0))/12)-MIN(G2*(1+(IFERROR(INDEX('Debt Payoff'!$D$4:$D$11,MATCH(6,'Debt Payoff'!$F$4:$F$11,0)),0))/12),(IF(COUNTIF(B2:F2,"&gt;0")=0,(IFERROR(INDEX('Debt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" s="18">
        <f>IF(H2=0,0,MAX(0,H2*(1+(IFERROR(INDEX('Debt Payoff'!$D$4:$D$11,MATCH(7,'Debt Payoff'!$F$4:$F$11,0)),0))/12)-MIN(H2*(1+(IFERROR(INDEX('Debt Payoff'!$D$4:$D$11,MATCH(7,'Debt Payoff'!$F$4:$F$11,0)),0))/12),(IF(COUNTIF(B2:G2,"&gt;0")=0,(IFERROR(INDEX('Debt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" s="18">
        <f>IF(I2=0,0,MAX(0,I2*(1+(IFERROR(INDEX('Debt Payoff'!$D$4:$D$11,MATCH(8,'Debt Payoff'!$F$4:$F$11,0)),0))/12)-MIN(I2*(1+(IFERROR(INDEX('Debt Payoff'!$D$4:$D$11,MATCH(8,'Debt Payoff'!$F$4:$F$11,0)),0))/12),(IF(COUNTIF(B2:H2,"&gt;0")=0,(IFERROR(INDEX('Debt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" s="18">
        <f>IF(B2=0,0,B2*(IFERROR(INDEX('Debt Payoff'!$D$4:$D$11,MATCH(1,'Debt Payoff'!$F$4:$F$11,0)),0))/12)</f>
        <v>0</v>
      </c>
      <c r="K3" s="18">
        <f>IF(C2=0,0,C2*(IFERROR(INDEX('Debt Payoff'!$D$4:$D$11,MATCH(2,'Debt Payoff'!$F$4:$F$11,0)),0))/12)</f>
        <v>0</v>
      </c>
      <c r="L3" s="18">
        <f>IF(D2=0,0,D2*(IFERROR(INDEX('Debt Payoff'!$D$4:$D$11,MATCH(3,'Debt Payoff'!$F$4:$F$11,0)),0))/12)</f>
        <v>0</v>
      </c>
      <c r="M3" s="18">
        <f>IF(E2=0,0,E2*(IFERROR(INDEX('Debt Payoff'!$D$4:$D$11,MATCH(4,'Debt Payoff'!$F$4:$F$11,0)),0))/12)</f>
        <v>0</v>
      </c>
      <c r="N3" s="18">
        <f>IF(F2=0,0,F2*(IFERROR(INDEX('Debt Payoff'!$D$4:$D$11,MATCH(5,'Debt Payoff'!$F$4:$F$11,0)),0))/12)</f>
        <v>0</v>
      </c>
      <c r="O3" s="18">
        <f>IF(G2=0,0,G2*(IFERROR(INDEX('Debt Payoff'!$D$4:$D$11,MATCH(6,'Debt Payoff'!$F$4:$F$11,0)),0))/12)</f>
        <v>0</v>
      </c>
      <c r="P3" s="18">
        <f>IF(H2=0,0,H2*(IFERROR(INDEX('Debt Payoff'!$D$4:$D$11,MATCH(7,'Debt Payoff'!$F$4:$F$11,0)),0))/12)</f>
        <v>0</v>
      </c>
      <c r="Q3" s="18">
        <f>IF(I2=0,0,I2*(IFERROR(INDEX('Debt Payoff'!$D$4:$D$11,MATCH(8,'Debt Payoff'!$F$4:$F$11,0)),0))/12)</f>
        <v>0</v>
      </c>
    </row>
    <row r="4" spans="1:17" x14ac:dyDescent="0.25">
      <c r="A4">
        <v>2</v>
      </c>
      <c r="B4" s="18">
        <f>IF(B3=0,0,MAX(0,B3*(1+(IFERROR(INDEX('Debt Payoff'!$D$4:$D$11,MATCH(1,'Debt Payoff'!$F$4:$F$11,0)),0))/12)-MIN(B3*(1+(IFERROR(INDEX('Debt Payoff'!$D$4:$D$11,MATCH(1,'Debt Payoff'!$F$4:$F$11,0)),0))/12),((IFERROR(INDEX('Debt Payoff'!$E$4:$E$11,MATCH(1,'Debt Payoff'!$F$4:$F$11,0)),0))+('Debt Payoff'!$C$2)))))</f>
        <v>0</v>
      </c>
      <c r="C4" s="18">
        <f>IF(C3=0,0,MAX(0,C3*(1+(IFERROR(INDEX('Debt Payoff'!$D$4:$D$11,MATCH(2,'Debt Payoff'!$F$4:$F$11,0)),0))/12)-MIN(C3*(1+(IFERROR(INDEX('Debt Payoff'!$D$4:$D$11,MATCH(2,'Debt Payoff'!$F$4:$F$11,0)),0))/12),(IF(COUNTIF(B3:B3,"&gt;0")=0,(IFERROR(INDEX('Debt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4" s="18">
        <f>IF(D3=0,0,MAX(0,D3*(1+(IFERROR(INDEX('Debt Payoff'!$D$4:$D$11,MATCH(3,'Debt Payoff'!$F$4:$F$11,0)),0))/12)-MIN(D3*(1+(IFERROR(INDEX('Debt Payoff'!$D$4:$D$11,MATCH(3,'Debt Payoff'!$F$4:$F$11,0)),0))/12),(IF(COUNTIF(B3:C3,"&gt;0")=0,(IFERROR(INDEX('Debt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4" s="18">
        <f>IF(E3=0,0,MAX(0,E3*(1+(IFERROR(INDEX('Debt Payoff'!$D$4:$D$11,MATCH(4,'Debt Payoff'!$F$4:$F$11,0)),0))/12)-MIN(E3*(1+(IFERROR(INDEX('Debt Payoff'!$D$4:$D$11,MATCH(4,'Debt Payoff'!$F$4:$F$11,0)),0))/12),(IF(COUNTIF(B3:D3,"&gt;0")=0,(IFERROR(INDEX('Debt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4" s="18">
        <f>IF(F3=0,0,MAX(0,F3*(1+(IFERROR(INDEX('Debt Payoff'!$D$4:$D$11,MATCH(5,'Debt Payoff'!$F$4:$F$11,0)),0))/12)-MIN(F3*(1+(IFERROR(INDEX('Debt Payoff'!$D$4:$D$11,MATCH(5,'Debt Payoff'!$F$4:$F$11,0)),0))/12),(IF(COUNTIF(B3:E3,"&gt;0")=0,(IFERROR(INDEX('Debt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4" s="18">
        <f>IF(G3=0,0,MAX(0,G3*(1+(IFERROR(INDEX('Debt Payoff'!$D$4:$D$11,MATCH(6,'Debt Payoff'!$F$4:$F$11,0)),0))/12)-MIN(G3*(1+(IFERROR(INDEX('Debt Payoff'!$D$4:$D$11,MATCH(6,'Debt Payoff'!$F$4:$F$11,0)),0))/12),(IF(COUNTIF(B3:F3,"&gt;0")=0,(IFERROR(INDEX('Debt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4" s="18">
        <f>IF(H3=0,0,MAX(0,H3*(1+(IFERROR(INDEX('Debt Payoff'!$D$4:$D$11,MATCH(7,'Debt Payoff'!$F$4:$F$11,0)),0))/12)-MIN(H3*(1+(IFERROR(INDEX('Debt Payoff'!$D$4:$D$11,MATCH(7,'Debt Payoff'!$F$4:$F$11,0)),0))/12),(IF(COUNTIF(B3:G3,"&gt;0")=0,(IFERROR(INDEX('Debt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4" s="18">
        <f>IF(I3=0,0,MAX(0,I3*(1+(IFERROR(INDEX('Debt Payoff'!$D$4:$D$11,MATCH(8,'Debt Payoff'!$F$4:$F$11,0)),0))/12)-MIN(I3*(1+(IFERROR(INDEX('Debt Payoff'!$D$4:$D$11,MATCH(8,'Debt Payoff'!$F$4:$F$11,0)),0))/12),(IF(COUNTIF(B3:H3,"&gt;0")=0,(IFERROR(INDEX('Debt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4" s="18">
        <f>IF(B3=0,0,B3*(IFERROR(INDEX('Debt Payoff'!$D$4:$D$11,MATCH(1,'Debt Payoff'!$F$4:$F$11,0)),0))/12)</f>
        <v>0</v>
      </c>
      <c r="K4" s="18">
        <f>IF(C3=0,0,C3*(IFERROR(INDEX('Debt Payoff'!$D$4:$D$11,MATCH(2,'Debt Payoff'!$F$4:$F$11,0)),0))/12)</f>
        <v>0</v>
      </c>
      <c r="L4" s="18">
        <f>IF(D3=0,0,D3*(IFERROR(INDEX('Debt Payoff'!$D$4:$D$11,MATCH(3,'Debt Payoff'!$F$4:$F$11,0)),0))/12)</f>
        <v>0</v>
      </c>
      <c r="M4" s="18">
        <f>IF(E3=0,0,E3*(IFERROR(INDEX('Debt Payoff'!$D$4:$D$11,MATCH(4,'Debt Payoff'!$F$4:$F$11,0)),0))/12)</f>
        <v>0</v>
      </c>
      <c r="N4" s="18">
        <f>IF(F3=0,0,F3*(IFERROR(INDEX('Debt Payoff'!$D$4:$D$11,MATCH(5,'Debt Payoff'!$F$4:$F$11,0)),0))/12)</f>
        <v>0</v>
      </c>
      <c r="O4" s="18">
        <f>IF(G3=0,0,G3*(IFERROR(INDEX('Debt Payoff'!$D$4:$D$11,MATCH(6,'Debt Payoff'!$F$4:$F$11,0)),0))/12)</f>
        <v>0</v>
      </c>
      <c r="P4" s="18">
        <f>IF(H3=0,0,H3*(IFERROR(INDEX('Debt Payoff'!$D$4:$D$11,MATCH(7,'Debt Payoff'!$F$4:$F$11,0)),0))/12)</f>
        <v>0</v>
      </c>
      <c r="Q4" s="18">
        <f>IF(I3=0,0,I3*(IFERROR(INDEX('Debt Payoff'!$D$4:$D$11,MATCH(8,'Debt Payoff'!$F$4:$F$11,0)),0))/12)</f>
        <v>0</v>
      </c>
    </row>
    <row r="5" spans="1:17" x14ac:dyDescent="0.25">
      <c r="A5">
        <v>3</v>
      </c>
      <c r="B5" s="18">
        <f>IF(B4=0,0,MAX(0,B4*(1+(IFERROR(INDEX('Debt Payoff'!$D$4:$D$11,MATCH(1,'Debt Payoff'!$F$4:$F$11,0)),0))/12)-MIN(B4*(1+(IFERROR(INDEX('Debt Payoff'!$D$4:$D$11,MATCH(1,'Debt Payoff'!$F$4:$F$11,0)),0))/12),((IFERROR(INDEX('Debt Payoff'!$E$4:$E$11,MATCH(1,'Debt Payoff'!$F$4:$F$11,0)),0))+('Debt Payoff'!$C$2)))))</f>
        <v>0</v>
      </c>
      <c r="C5" s="18">
        <f>IF(C4=0,0,MAX(0,C4*(1+(IFERROR(INDEX('Debt Payoff'!$D$4:$D$11,MATCH(2,'Debt Payoff'!$F$4:$F$11,0)),0))/12)-MIN(C4*(1+(IFERROR(INDEX('Debt Payoff'!$D$4:$D$11,MATCH(2,'Debt Payoff'!$F$4:$F$11,0)),0))/12),(IF(COUNTIF(B4:B4,"&gt;0")=0,(IFERROR(INDEX('Debt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5" s="18">
        <f>IF(D4=0,0,MAX(0,D4*(1+(IFERROR(INDEX('Debt Payoff'!$D$4:$D$11,MATCH(3,'Debt Payoff'!$F$4:$F$11,0)),0))/12)-MIN(D4*(1+(IFERROR(INDEX('Debt Payoff'!$D$4:$D$11,MATCH(3,'Debt Payoff'!$F$4:$F$11,0)),0))/12),(IF(COUNTIF(B4:C4,"&gt;0")=0,(IFERROR(INDEX('Debt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5" s="18">
        <f>IF(E4=0,0,MAX(0,E4*(1+(IFERROR(INDEX('Debt Payoff'!$D$4:$D$11,MATCH(4,'Debt Payoff'!$F$4:$F$11,0)),0))/12)-MIN(E4*(1+(IFERROR(INDEX('Debt Payoff'!$D$4:$D$11,MATCH(4,'Debt Payoff'!$F$4:$F$11,0)),0))/12),(IF(COUNTIF(B4:D4,"&gt;0")=0,(IFERROR(INDEX('Debt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5" s="18">
        <f>IF(F4=0,0,MAX(0,F4*(1+(IFERROR(INDEX('Debt Payoff'!$D$4:$D$11,MATCH(5,'Debt Payoff'!$F$4:$F$11,0)),0))/12)-MIN(F4*(1+(IFERROR(INDEX('Debt Payoff'!$D$4:$D$11,MATCH(5,'Debt Payoff'!$F$4:$F$11,0)),0))/12),(IF(COUNTIF(B4:E4,"&gt;0")=0,(IFERROR(INDEX('Debt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5" s="18">
        <f>IF(G4=0,0,MAX(0,G4*(1+(IFERROR(INDEX('Debt Payoff'!$D$4:$D$11,MATCH(6,'Debt Payoff'!$F$4:$F$11,0)),0))/12)-MIN(G4*(1+(IFERROR(INDEX('Debt Payoff'!$D$4:$D$11,MATCH(6,'Debt Payoff'!$F$4:$F$11,0)),0))/12),(IF(COUNTIF(B4:F4,"&gt;0")=0,(IFERROR(INDEX('Debt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5" s="18">
        <f>IF(H4=0,0,MAX(0,H4*(1+(IFERROR(INDEX('Debt Payoff'!$D$4:$D$11,MATCH(7,'Debt Payoff'!$F$4:$F$11,0)),0))/12)-MIN(H4*(1+(IFERROR(INDEX('Debt Payoff'!$D$4:$D$11,MATCH(7,'Debt Payoff'!$F$4:$F$11,0)),0))/12),(IF(COUNTIF(B4:G4,"&gt;0")=0,(IFERROR(INDEX('Debt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5" s="18">
        <f>IF(I4=0,0,MAX(0,I4*(1+(IFERROR(INDEX('Debt Payoff'!$D$4:$D$11,MATCH(8,'Debt Payoff'!$F$4:$F$11,0)),0))/12)-MIN(I4*(1+(IFERROR(INDEX('Debt Payoff'!$D$4:$D$11,MATCH(8,'Debt Payoff'!$F$4:$F$11,0)),0))/12),(IF(COUNTIF(B4:H4,"&gt;0")=0,(IFERROR(INDEX('Debt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5" s="18">
        <f>IF(B4=0,0,B4*(IFERROR(INDEX('Debt Payoff'!$D$4:$D$11,MATCH(1,'Debt Payoff'!$F$4:$F$11,0)),0))/12)</f>
        <v>0</v>
      </c>
      <c r="K5" s="18">
        <f>IF(C4=0,0,C4*(IFERROR(INDEX('Debt Payoff'!$D$4:$D$11,MATCH(2,'Debt Payoff'!$F$4:$F$11,0)),0))/12)</f>
        <v>0</v>
      </c>
      <c r="L5" s="18">
        <f>IF(D4=0,0,D4*(IFERROR(INDEX('Debt Payoff'!$D$4:$D$11,MATCH(3,'Debt Payoff'!$F$4:$F$11,0)),0))/12)</f>
        <v>0</v>
      </c>
      <c r="M5" s="18">
        <f>IF(E4=0,0,E4*(IFERROR(INDEX('Debt Payoff'!$D$4:$D$11,MATCH(4,'Debt Payoff'!$F$4:$F$11,0)),0))/12)</f>
        <v>0</v>
      </c>
      <c r="N5" s="18">
        <f>IF(F4=0,0,F4*(IFERROR(INDEX('Debt Payoff'!$D$4:$D$11,MATCH(5,'Debt Payoff'!$F$4:$F$11,0)),0))/12)</f>
        <v>0</v>
      </c>
      <c r="O5" s="18">
        <f>IF(G4=0,0,G4*(IFERROR(INDEX('Debt Payoff'!$D$4:$D$11,MATCH(6,'Debt Payoff'!$F$4:$F$11,0)),0))/12)</f>
        <v>0</v>
      </c>
      <c r="P5" s="18">
        <f>IF(H4=0,0,H4*(IFERROR(INDEX('Debt Payoff'!$D$4:$D$11,MATCH(7,'Debt Payoff'!$F$4:$F$11,0)),0))/12)</f>
        <v>0</v>
      </c>
      <c r="Q5" s="18">
        <f>IF(I4=0,0,I4*(IFERROR(INDEX('Debt Payoff'!$D$4:$D$11,MATCH(8,'Debt Payoff'!$F$4:$F$11,0)),0))/12)</f>
        <v>0</v>
      </c>
    </row>
    <row r="6" spans="1:17" x14ac:dyDescent="0.25">
      <c r="A6">
        <v>4</v>
      </c>
      <c r="B6" s="18">
        <f>IF(B5=0,0,MAX(0,B5*(1+(IFERROR(INDEX('Debt Payoff'!$D$4:$D$11,MATCH(1,'Debt Payoff'!$F$4:$F$11,0)),0))/12)-MIN(B5*(1+(IFERROR(INDEX('Debt Payoff'!$D$4:$D$11,MATCH(1,'Debt Payoff'!$F$4:$F$11,0)),0))/12),((IFERROR(INDEX('Debt Payoff'!$E$4:$E$11,MATCH(1,'Debt Payoff'!$F$4:$F$11,0)),0))+('Debt Payoff'!$C$2)))))</f>
        <v>0</v>
      </c>
      <c r="C6" s="18">
        <f>IF(C5=0,0,MAX(0,C5*(1+(IFERROR(INDEX('Debt Payoff'!$D$4:$D$11,MATCH(2,'Debt Payoff'!$F$4:$F$11,0)),0))/12)-MIN(C5*(1+(IFERROR(INDEX('Debt Payoff'!$D$4:$D$11,MATCH(2,'Debt Payoff'!$F$4:$F$11,0)),0))/12),(IF(COUNTIF(B5:B5,"&gt;0")=0,(IFERROR(INDEX('Debt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6" s="18">
        <f>IF(D5=0,0,MAX(0,D5*(1+(IFERROR(INDEX('Debt Payoff'!$D$4:$D$11,MATCH(3,'Debt Payoff'!$F$4:$F$11,0)),0))/12)-MIN(D5*(1+(IFERROR(INDEX('Debt Payoff'!$D$4:$D$11,MATCH(3,'Debt Payoff'!$F$4:$F$11,0)),0))/12),(IF(COUNTIF(B5:C5,"&gt;0")=0,(IFERROR(INDEX('Debt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6" s="18">
        <f>IF(E5=0,0,MAX(0,E5*(1+(IFERROR(INDEX('Debt Payoff'!$D$4:$D$11,MATCH(4,'Debt Payoff'!$F$4:$F$11,0)),0))/12)-MIN(E5*(1+(IFERROR(INDEX('Debt Payoff'!$D$4:$D$11,MATCH(4,'Debt Payoff'!$F$4:$F$11,0)),0))/12),(IF(COUNTIF(B5:D5,"&gt;0")=0,(IFERROR(INDEX('Debt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6" s="18">
        <f>IF(F5=0,0,MAX(0,F5*(1+(IFERROR(INDEX('Debt Payoff'!$D$4:$D$11,MATCH(5,'Debt Payoff'!$F$4:$F$11,0)),0))/12)-MIN(F5*(1+(IFERROR(INDEX('Debt Payoff'!$D$4:$D$11,MATCH(5,'Debt Payoff'!$F$4:$F$11,0)),0))/12),(IF(COUNTIF(B5:E5,"&gt;0")=0,(IFERROR(INDEX('Debt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6" s="18">
        <f>IF(G5=0,0,MAX(0,G5*(1+(IFERROR(INDEX('Debt Payoff'!$D$4:$D$11,MATCH(6,'Debt Payoff'!$F$4:$F$11,0)),0))/12)-MIN(G5*(1+(IFERROR(INDEX('Debt Payoff'!$D$4:$D$11,MATCH(6,'Debt Payoff'!$F$4:$F$11,0)),0))/12),(IF(COUNTIF(B5:F5,"&gt;0")=0,(IFERROR(INDEX('Debt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6" s="18">
        <f>IF(H5=0,0,MAX(0,H5*(1+(IFERROR(INDEX('Debt Payoff'!$D$4:$D$11,MATCH(7,'Debt Payoff'!$F$4:$F$11,0)),0))/12)-MIN(H5*(1+(IFERROR(INDEX('Debt Payoff'!$D$4:$D$11,MATCH(7,'Debt Payoff'!$F$4:$F$11,0)),0))/12),(IF(COUNTIF(B5:G5,"&gt;0")=0,(IFERROR(INDEX('Debt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6" s="18">
        <f>IF(I5=0,0,MAX(0,I5*(1+(IFERROR(INDEX('Debt Payoff'!$D$4:$D$11,MATCH(8,'Debt Payoff'!$F$4:$F$11,0)),0))/12)-MIN(I5*(1+(IFERROR(INDEX('Debt Payoff'!$D$4:$D$11,MATCH(8,'Debt Payoff'!$F$4:$F$11,0)),0))/12),(IF(COUNTIF(B5:H5,"&gt;0")=0,(IFERROR(INDEX('Debt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6" s="18">
        <f>IF(B5=0,0,B5*(IFERROR(INDEX('Debt Payoff'!$D$4:$D$11,MATCH(1,'Debt Payoff'!$F$4:$F$11,0)),0))/12)</f>
        <v>0</v>
      </c>
      <c r="K6" s="18">
        <f>IF(C5=0,0,C5*(IFERROR(INDEX('Debt Payoff'!$D$4:$D$11,MATCH(2,'Debt Payoff'!$F$4:$F$11,0)),0))/12)</f>
        <v>0</v>
      </c>
      <c r="L6" s="18">
        <f>IF(D5=0,0,D5*(IFERROR(INDEX('Debt Payoff'!$D$4:$D$11,MATCH(3,'Debt Payoff'!$F$4:$F$11,0)),0))/12)</f>
        <v>0</v>
      </c>
      <c r="M6" s="18">
        <f>IF(E5=0,0,E5*(IFERROR(INDEX('Debt Payoff'!$D$4:$D$11,MATCH(4,'Debt Payoff'!$F$4:$F$11,0)),0))/12)</f>
        <v>0</v>
      </c>
      <c r="N6" s="18">
        <f>IF(F5=0,0,F5*(IFERROR(INDEX('Debt Payoff'!$D$4:$D$11,MATCH(5,'Debt Payoff'!$F$4:$F$11,0)),0))/12)</f>
        <v>0</v>
      </c>
      <c r="O6" s="18">
        <f>IF(G5=0,0,G5*(IFERROR(INDEX('Debt Payoff'!$D$4:$D$11,MATCH(6,'Debt Payoff'!$F$4:$F$11,0)),0))/12)</f>
        <v>0</v>
      </c>
      <c r="P6" s="18">
        <f>IF(H5=0,0,H5*(IFERROR(INDEX('Debt Payoff'!$D$4:$D$11,MATCH(7,'Debt Payoff'!$F$4:$F$11,0)),0))/12)</f>
        <v>0</v>
      </c>
      <c r="Q6" s="18">
        <f>IF(I5=0,0,I5*(IFERROR(INDEX('Debt Payoff'!$D$4:$D$11,MATCH(8,'Debt Payoff'!$F$4:$F$11,0)),0))/12)</f>
        <v>0</v>
      </c>
    </row>
    <row r="7" spans="1:17" x14ac:dyDescent="0.25">
      <c r="A7">
        <v>5</v>
      </c>
      <c r="B7" s="18">
        <f>IF(B6=0,0,MAX(0,B6*(1+(IFERROR(INDEX('Debt Payoff'!$D$4:$D$11,MATCH(1,'Debt Payoff'!$F$4:$F$11,0)),0))/12)-MIN(B6*(1+(IFERROR(INDEX('Debt Payoff'!$D$4:$D$11,MATCH(1,'Debt Payoff'!$F$4:$F$11,0)),0))/12),((IFERROR(INDEX('Debt Payoff'!$E$4:$E$11,MATCH(1,'Debt Payoff'!$F$4:$F$11,0)),0))+('Debt Payoff'!$C$2)))))</f>
        <v>0</v>
      </c>
      <c r="C7" s="18">
        <f>IF(C6=0,0,MAX(0,C6*(1+(IFERROR(INDEX('Debt Payoff'!$D$4:$D$11,MATCH(2,'Debt Payoff'!$F$4:$F$11,0)),0))/12)-MIN(C6*(1+(IFERROR(INDEX('Debt Payoff'!$D$4:$D$11,MATCH(2,'Debt Payoff'!$F$4:$F$11,0)),0))/12),(IF(COUNTIF(B6:B6,"&gt;0")=0,(IFERROR(INDEX('Debt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7" s="18">
        <f>IF(D6=0,0,MAX(0,D6*(1+(IFERROR(INDEX('Debt Payoff'!$D$4:$D$11,MATCH(3,'Debt Payoff'!$F$4:$F$11,0)),0))/12)-MIN(D6*(1+(IFERROR(INDEX('Debt Payoff'!$D$4:$D$11,MATCH(3,'Debt Payoff'!$F$4:$F$11,0)),0))/12),(IF(COUNTIF(B6:C6,"&gt;0")=0,(IFERROR(INDEX('Debt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7" s="18">
        <f>IF(E6=0,0,MAX(0,E6*(1+(IFERROR(INDEX('Debt Payoff'!$D$4:$D$11,MATCH(4,'Debt Payoff'!$F$4:$F$11,0)),0))/12)-MIN(E6*(1+(IFERROR(INDEX('Debt Payoff'!$D$4:$D$11,MATCH(4,'Debt Payoff'!$F$4:$F$11,0)),0))/12),(IF(COUNTIF(B6:D6,"&gt;0")=0,(IFERROR(INDEX('Debt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7" s="18">
        <f>IF(F6=0,0,MAX(0,F6*(1+(IFERROR(INDEX('Debt Payoff'!$D$4:$D$11,MATCH(5,'Debt Payoff'!$F$4:$F$11,0)),0))/12)-MIN(F6*(1+(IFERROR(INDEX('Debt Payoff'!$D$4:$D$11,MATCH(5,'Debt Payoff'!$F$4:$F$11,0)),0))/12),(IF(COUNTIF(B6:E6,"&gt;0")=0,(IFERROR(INDEX('Debt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7" s="18">
        <f>IF(G6=0,0,MAX(0,G6*(1+(IFERROR(INDEX('Debt Payoff'!$D$4:$D$11,MATCH(6,'Debt Payoff'!$F$4:$F$11,0)),0))/12)-MIN(G6*(1+(IFERROR(INDEX('Debt Payoff'!$D$4:$D$11,MATCH(6,'Debt Payoff'!$F$4:$F$11,0)),0))/12),(IF(COUNTIF(B6:F6,"&gt;0")=0,(IFERROR(INDEX('Debt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7" s="18">
        <f>IF(H6=0,0,MAX(0,H6*(1+(IFERROR(INDEX('Debt Payoff'!$D$4:$D$11,MATCH(7,'Debt Payoff'!$F$4:$F$11,0)),0))/12)-MIN(H6*(1+(IFERROR(INDEX('Debt Payoff'!$D$4:$D$11,MATCH(7,'Debt Payoff'!$F$4:$F$11,0)),0))/12),(IF(COUNTIF(B6:G6,"&gt;0")=0,(IFERROR(INDEX('Debt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7" s="18">
        <f>IF(I6=0,0,MAX(0,I6*(1+(IFERROR(INDEX('Debt Payoff'!$D$4:$D$11,MATCH(8,'Debt Payoff'!$F$4:$F$11,0)),0))/12)-MIN(I6*(1+(IFERROR(INDEX('Debt Payoff'!$D$4:$D$11,MATCH(8,'Debt Payoff'!$F$4:$F$11,0)),0))/12),(IF(COUNTIF(B6:H6,"&gt;0")=0,(IFERROR(INDEX('Debt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7" s="18">
        <f>IF(B6=0,0,B6*(IFERROR(INDEX('Debt Payoff'!$D$4:$D$11,MATCH(1,'Debt Payoff'!$F$4:$F$11,0)),0))/12)</f>
        <v>0</v>
      </c>
      <c r="K7" s="18">
        <f>IF(C6=0,0,C6*(IFERROR(INDEX('Debt Payoff'!$D$4:$D$11,MATCH(2,'Debt Payoff'!$F$4:$F$11,0)),0))/12)</f>
        <v>0</v>
      </c>
      <c r="L7" s="18">
        <f>IF(D6=0,0,D6*(IFERROR(INDEX('Debt Payoff'!$D$4:$D$11,MATCH(3,'Debt Payoff'!$F$4:$F$11,0)),0))/12)</f>
        <v>0</v>
      </c>
      <c r="M7" s="18">
        <f>IF(E6=0,0,E6*(IFERROR(INDEX('Debt Payoff'!$D$4:$D$11,MATCH(4,'Debt Payoff'!$F$4:$F$11,0)),0))/12)</f>
        <v>0</v>
      </c>
      <c r="N7" s="18">
        <f>IF(F6=0,0,F6*(IFERROR(INDEX('Debt Payoff'!$D$4:$D$11,MATCH(5,'Debt Payoff'!$F$4:$F$11,0)),0))/12)</f>
        <v>0</v>
      </c>
      <c r="O7" s="18">
        <f>IF(G6=0,0,G6*(IFERROR(INDEX('Debt Payoff'!$D$4:$D$11,MATCH(6,'Debt Payoff'!$F$4:$F$11,0)),0))/12)</f>
        <v>0</v>
      </c>
      <c r="P7" s="18">
        <f>IF(H6=0,0,H6*(IFERROR(INDEX('Debt Payoff'!$D$4:$D$11,MATCH(7,'Debt Payoff'!$F$4:$F$11,0)),0))/12)</f>
        <v>0</v>
      </c>
      <c r="Q7" s="18">
        <f>IF(I6=0,0,I6*(IFERROR(INDEX('Debt Payoff'!$D$4:$D$11,MATCH(8,'Debt Payoff'!$F$4:$F$11,0)),0))/12)</f>
        <v>0</v>
      </c>
    </row>
    <row r="8" spans="1:17" x14ac:dyDescent="0.25">
      <c r="A8">
        <v>6</v>
      </c>
      <c r="B8" s="18">
        <f>IF(B7=0,0,MAX(0,B7*(1+(IFERROR(INDEX('Debt Payoff'!$D$4:$D$11,MATCH(1,'Debt Payoff'!$F$4:$F$11,0)),0))/12)-MIN(B7*(1+(IFERROR(INDEX('Debt Payoff'!$D$4:$D$11,MATCH(1,'Debt Payoff'!$F$4:$F$11,0)),0))/12),((IFERROR(INDEX('Debt Payoff'!$E$4:$E$11,MATCH(1,'Debt Payoff'!$F$4:$F$11,0)),0))+('Debt Payoff'!$C$2)))))</f>
        <v>0</v>
      </c>
      <c r="C8" s="18">
        <f>IF(C7=0,0,MAX(0,C7*(1+(IFERROR(INDEX('Debt Payoff'!$D$4:$D$11,MATCH(2,'Debt Payoff'!$F$4:$F$11,0)),0))/12)-MIN(C7*(1+(IFERROR(INDEX('Debt Payoff'!$D$4:$D$11,MATCH(2,'Debt Payoff'!$F$4:$F$11,0)),0))/12),(IF(COUNTIF(B7:B7,"&gt;0")=0,(IFERROR(INDEX('Debt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8" s="18">
        <f>IF(D7=0,0,MAX(0,D7*(1+(IFERROR(INDEX('Debt Payoff'!$D$4:$D$11,MATCH(3,'Debt Payoff'!$F$4:$F$11,0)),0))/12)-MIN(D7*(1+(IFERROR(INDEX('Debt Payoff'!$D$4:$D$11,MATCH(3,'Debt Payoff'!$F$4:$F$11,0)),0))/12),(IF(COUNTIF(B7:C7,"&gt;0")=0,(IFERROR(INDEX('Debt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8" s="18">
        <f>IF(E7=0,0,MAX(0,E7*(1+(IFERROR(INDEX('Debt Payoff'!$D$4:$D$11,MATCH(4,'Debt Payoff'!$F$4:$F$11,0)),0))/12)-MIN(E7*(1+(IFERROR(INDEX('Debt Payoff'!$D$4:$D$11,MATCH(4,'Debt Payoff'!$F$4:$F$11,0)),0))/12),(IF(COUNTIF(B7:D7,"&gt;0")=0,(IFERROR(INDEX('Debt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8" s="18">
        <f>IF(F7=0,0,MAX(0,F7*(1+(IFERROR(INDEX('Debt Payoff'!$D$4:$D$11,MATCH(5,'Debt Payoff'!$F$4:$F$11,0)),0))/12)-MIN(F7*(1+(IFERROR(INDEX('Debt Payoff'!$D$4:$D$11,MATCH(5,'Debt Payoff'!$F$4:$F$11,0)),0))/12),(IF(COUNTIF(B7:E7,"&gt;0")=0,(IFERROR(INDEX('Debt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8" s="18">
        <f>IF(G7=0,0,MAX(0,G7*(1+(IFERROR(INDEX('Debt Payoff'!$D$4:$D$11,MATCH(6,'Debt Payoff'!$F$4:$F$11,0)),0))/12)-MIN(G7*(1+(IFERROR(INDEX('Debt Payoff'!$D$4:$D$11,MATCH(6,'Debt Payoff'!$F$4:$F$11,0)),0))/12),(IF(COUNTIF(B7:F7,"&gt;0")=0,(IFERROR(INDEX('Debt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8" s="18">
        <f>IF(H7=0,0,MAX(0,H7*(1+(IFERROR(INDEX('Debt Payoff'!$D$4:$D$11,MATCH(7,'Debt Payoff'!$F$4:$F$11,0)),0))/12)-MIN(H7*(1+(IFERROR(INDEX('Debt Payoff'!$D$4:$D$11,MATCH(7,'Debt Payoff'!$F$4:$F$11,0)),0))/12),(IF(COUNTIF(B7:G7,"&gt;0")=0,(IFERROR(INDEX('Debt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8" s="18">
        <f>IF(I7=0,0,MAX(0,I7*(1+(IFERROR(INDEX('Debt Payoff'!$D$4:$D$11,MATCH(8,'Debt Payoff'!$F$4:$F$11,0)),0))/12)-MIN(I7*(1+(IFERROR(INDEX('Debt Payoff'!$D$4:$D$11,MATCH(8,'Debt Payoff'!$F$4:$F$11,0)),0))/12),(IF(COUNTIF(B7:H7,"&gt;0")=0,(IFERROR(INDEX('Debt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8" s="18">
        <f>IF(B7=0,0,B7*(IFERROR(INDEX('Debt Payoff'!$D$4:$D$11,MATCH(1,'Debt Payoff'!$F$4:$F$11,0)),0))/12)</f>
        <v>0</v>
      </c>
      <c r="K8" s="18">
        <f>IF(C7=0,0,C7*(IFERROR(INDEX('Debt Payoff'!$D$4:$D$11,MATCH(2,'Debt Payoff'!$F$4:$F$11,0)),0))/12)</f>
        <v>0</v>
      </c>
      <c r="L8" s="18">
        <f>IF(D7=0,0,D7*(IFERROR(INDEX('Debt Payoff'!$D$4:$D$11,MATCH(3,'Debt Payoff'!$F$4:$F$11,0)),0))/12)</f>
        <v>0</v>
      </c>
      <c r="M8" s="18">
        <f>IF(E7=0,0,E7*(IFERROR(INDEX('Debt Payoff'!$D$4:$D$11,MATCH(4,'Debt Payoff'!$F$4:$F$11,0)),0))/12)</f>
        <v>0</v>
      </c>
      <c r="N8" s="18">
        <f>IF(F7=0,0,F7*(IFERROR(INDEX('Debt Payoff'!$D$4:$D$11,MATCH(5,'Debt Payoff'!$F$4:$F$11,0)),0))/12)</f>
        <v>0</v>
      </c>
      <c r="O8" s="18">
        <f>IF(G7=0,0,G7*(IFERROR(INDEX('Debt Payoff'!$D$4:$D$11,MATCH(6,'Debt Payoff'!$F$4:$F$11,0)),0))/12)</f>
        <v>0</v>
      </c>
      <c r="P8" s="18">
        <f>IF(H7=0,0,H7*(IFERROR(INDEX('Debt Payoff'!$D$4:$D$11,MATCH(7,'Debt Payoff'!$F$4:$F$11,0)),0))/12)</f>
        <v>0</v>
      </c>
      <c r="Q8" s="18">
        <f>IF(I7=0,0,I7*(IFERROR(INDEX('Debt Payoff'!$D$4:$D$11,MATCH(8,'Debt Payoff'!$F$4:$F$11,0)),0))/12)</f>
        <v>0</v>
      </c>
    </row>
    <row r="9" spans="1:17" x14ac:dyDescent="0.25">
      <c r="A9">
        <v>7</v>
      </c>
      <c r="B9" s="18">
        <f>IF(B8=0,0,MAX(0,B8*(1+(IFERROR(INDEX('Debt Payoff'!$D$4:$D$11,MATCH(1,'Debt Payoff'!$F$4:$F$11,0)),0))/12)-MIN(B8*(1+(IFERROR(INDEX('Debt Payoff'!$D$4:$D$11,MATCH(1,'Debt Payoff'!$F$4:$F$11,0)),0))/12),((IFERROR(INDEX('Debt Payoff'!$E$4:$E$11,MATCH(1,'Debt Payoff'!$F$4:$F$11,0)),0))+('Debt Payoff'!$C$2)))))</f>
        <v>0</v>
      </c>
      <c r="C9" s="18">
        <f>IF(C8=0,0,MAX(0,C8*(1+(IFERROR(INDEX('Debt Payoff'!$D$4:$D$11,MATCH(2,'Debt Payoff'!$F$4:$F$11,0)),0))/12)-MIN(C8*(1+(IFERROR(INDEX('Debt Payoff'!$D$4:$D$11,MATCH(2,'Debt Payoff'!$F$4:$F$11,0)),0))/12),(IF(COUNTIF(B8:B8,"&gt;0")=0,(IFERROR(INDEX('Debt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9" s="18">
        <f>IF(D8=0,0,MAX(0,D8*(1+(IFERROR(INDEX('Debt Payoff'!$D$4:$D$11,MATCH(3,'Debt Payoff'!$F$4:$F$11,0)),0))/12)-MIN(D8*(1+(IFERROR(INDEX('Debt Payoff'!$D$4:$D$11,MATCH(3,'Debt Payoff'!$F$4:$F$11,0)),0))/12),(IF(COUNTIF(B8:C8,"&gt;0")=0,(IFERROR(INDEX('Debt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9" s="18">
        <f>IF(E8=0,0,MAX(0,E8*(1+(IFERROR(INDEX('Debt Payoff'!$D$4:$D$11,MATCH(4,'Debt Payoff'!$F$4:$F$11,0)),0))/12)-MIN(E8*(1+(IFERROR(INDEX('Debt Payoff'!$D$4:$D$11,MATCH(4,'Debt Payoff'!$F$4:$F$11,0)),0))/12),(IF(COUNTIF(B8:D8,"&gt;0")=0,(IFERROR(INDEX('Debt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9" s="18">
        <f>IF(F8=0,0,MAX(0,F8*(1+(IFERROR(INDEX('Debt Payoff'!$D$4:$D$11,MATCH(5,'Debt Payoff'!$F$4:$F$11,0)),0))/12)-MIN(F8*(1+(IFERROR(INDEX('Debt Payoff'!$D$4:$D$11,MATCH(5,'Debt Payoff'!$F$4:$F$11,0)),0))/12),(IF(COUNTIF(B8:E8,"&gt;0")=0,(IFERROR(INDEX('Debt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9" s="18">
        <f>IF(G8=0,0,MAX(0,G8*(1+(IFERROR(INDEX('Debt Payoff'!$D$4:$D$11,MATCH(6,'Debt Payoff'!$F$4:$F$11,0)),0))/12)-MIN(G8*(1+(IFERROR(INDEX('Debt Payoff'!$D$4:$D$11,MATCH(6,'Debt Payoff'!$F$4:$F$11,0)),0))/12),(IF(COUNTIF(B8:F8,"&gt;0")=0,(IFERROR(INDEX('Debt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9" s="18">
        <f>IF(H8=0,0,MAX(0,H8*(1+(IFERROR(INDEX('Debt Payoff'!$D$4:$D$11,MATCH(7,'Debt Payoff'!$F$4:$F$11,0)),0))/12)-MIN(H8*(1+(IFERROR(INDEX('Debt Payoff'!$D$4:$D$11,MATCH(7,'Debt Payoff'!$F$4:$F$11,0)),0))/12),(IF(COUNTIF(B8:G8,"&gt;0")=0,(IFERROR(INDEX('Debt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9" s="18">
        <f>IF(I8=0,0,MAX(0,I8*(1+(IFERROR(INDEX('Debt Payoff'!$D$4:$D$11,MATCH(8,'Debt Payoff'!$F$4:$F$11,0)),0))/12)-MIN(I8*(1+(IFERROR(INDEX('Debt Payoff'!$D$4:$D$11,MATCH(8,'Debt Payoff'!$F$4:$F$11,0)),0))/12),(IF(COUNTIF(B8:H8,"&gt;0")=0,(IFERROR(INDEX('Debt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9" s="18">
        <f>IF(B8=0,0,B8*(IFERROR(INDEX('Debt Payoff'!$D$4:$D$11,MATCH(1,'Debt Payoff'!$F$4:$F$11,0)),0))/12)</f>
        <v>0</v>
      </c>
      <c r="K9" s="18">
        <f>IF(C8=0,0,C8*(IFERROR(INDEX('Debt Payoff'!$D$4:$D$11,MATCH(2,'Debt Payoff'!$F$4:$F$11,0)),0))/12)</f>
        <v>0</v>
      </c>
      <c r="L9" s="18">
        <f>IF(D8=0,0,D8*(IFERROR(INDEX('Debt Payoff'!$D$4:$D$11,MATCH(3,'Debt Payoff'!$F$4:$F$11,0)),0))/12)</f>
        <v>0</v>
      </c>
      <c r="M9" s="18">
        <f>IF(E8=0,0,E8*(IFERROR(INDEX('Debt Payoff'!$D$4:$D$11,MATCH(4,'Debt Payoff'!$F$4:$F$11,0)),0))/12)</f>
        <v>0</v>
      </c>
      <c r="N9" s="18">
        <f>IF(F8=0,0,F8*(IFERROR(INDEX('Debt Payoff'!$D$4:$D$11,MATCH(5,'Debt Payoff'!$F$4:$F$11,0)),0))/12)</f>
        <v>0</v>
      </c>
      <c r="O9" s="18">
        <f>IF(G8=0,0,G8*(IFERROR(INDEX('Debt Payoff'!$D$4:$D$11,MATCH(6,'Debt Payoff'!$F$4:$F$11,0)),0))/12)</f>
        <v>0</v>
      </c>
      <c r="P9" s="18">
        <f>IF(H8=0,0,H8*(IFERROR(INDEX('Debt Payoff'!$D$4:$D$11,MATCH(7,'Debt Payoff'!$F$4:$F$11,0)),0))/12)</f>
        <v>0</v>
      </c>
      <c r="Q9" s="18">
        <f>IF(I8=0,0,I8*(IFERROR(INDEX('Debt Payoff'!$D$4:$D$11,MATCH(8,'Debt Payoff'!$F$4:$F$11,0)),0))/12)</f>
        <v>0</v>
      </c>
    </row>
    <row r="10" spans="1:17" x14ac:dyDescent="0.25">
      <c r="A10">
        <v>8</v>
      </c>
      <c r="B10" s="18">
        <f>IF(B9=0,0,MAX(0,B9*(1+(IFERROR(INDEX('Debt Payoff'!$D$4:$D$11,MATCH(1,'Debt Payoff'!$F$4:$F$11,0)),0))/12)-MIN(B9*(1+(IFERROR(INDEX('Debt Payoff'!$D$4:$D$11,MATCH(1,'Debt Payoff'!$F$4:$F$11,0)),0))/12),((IFERROR(INDEX('Debt Payoff'!$E$4:$E$11,MATCH(1,'Debt Payoff'!$F$4:$F$11,0)),0))+('Debt Payoff'!$C$2)))))</f>
        <v>0</v>
      </c>
      <c r="C10" s="18">
        <f>IF(C9=0,0,MAX(0,C9*(1+(IFERROR(INDEX('Debt Payoff'!$D$4:$D$11,MATCH(2,'Debt Payoff'!$F$4:$F$11,0)),0))/12)-MIN(C9*(1+(IFERROR(INDEX('Debt Payoff'!$D$4:$D$11,MATCH(2,'Debt Payoff'!$F$4:$F$11,0)),0))/12),(IF(COUNTIF(B9:B9,"&gt;0")=0,(IFERROR(INDEX('Debt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0" s="18">
        <f>IF(D9=0,0,MAX(0,D9*(1+(IFERROR(INDEX('Debt Payoff'!$D$4:$D$11,MATCH(3,'Debt Payoff'!$F$4:$F$11,0)),0))/12)-MIN(D9*(1+(IFERROR(INDEX('Debt Payoff'!$D$4:$D$11,MATCH(3,'Debt Payoff'!$F$4:$F$11,0)),0))/12),(IF(COUNTIF(B9:C9,"&gt;0")=0,(IFERROR(INDEX('Debt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0" s="18">
        <f>IF(E9=0,0,MAX(0,E9*(1+(IFERROR(INDEX('Debt Payoff'!$D$4:$D$11,MATCH(4,'Debt Payoff'!$F$4:$F$11,0)),0))/12)-MIN(E9*(1+(IFERROR(INDEX('Debt Payoff'!$D$4:$D$11,MATCH(4,'Debt Payoff'!$F$4:$F$11,0)),0))/12),(IF(COUNTIF(B9:D9,"&gt;0")=0,(IFERROR(INDEX('Debt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0" s="18">
        <f>IF(F9=0,0,MAX(0,F9*(1+(IFERROR(INDEX('Debt Payoff'!$D$4:$D$11,MATCH(5,'Debt Payoff'!$F$4:$F$11,0)),0))/12)-MIN(F9*(1+(IFERROR(INDEX('Debt Payoff'!$D$4:$D$11,MATCH(5,'Debt Payoff'!$F$4:$F$11,0)),0))/12),(IF(COUNTIF(B9:E9,"&gt;0")=0,(IFERROR(INDEX('Debt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0" s="18">
        <f>IF(G9=0,0,MAX(0,G9*(1+(IFERROR(INDEX('Debt Payoff'!$D$4:$D$11,MATCH(6,'Debt Payoff'!$F$4:$F$11,0)),0))/12)-MIN(G9*(1+(IFERROR(INDEX('Debt Payoff'!$D$4:$D$11,MATCH(6,'Debt Payoff'!$F$4:$F$11,0)),0))/12),(IF(COUNTIF(B9:F9,"&gt;0")=0,(IFERROR(INDEX('Debt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0" s="18">
        <f>IF(H9=0,0,MAX(0,H9*(1+(IFERROR(INDEX('Debt Payoff'!$D$4:$D$11,MATCH(7,'Debt Payoff'!$F$4:$F$11,0)),0))/12)-MIN(H9*(1+(IFERROR(INDEX('Debt Payoff'!$D$4:$D$11,MATCH(7,'Debt Payoff'!$F$4:$F$11,0)),0))/12),(IF(COUNTIF(B9:G9,"&gt;0")=0,(IFERROR(INDEX('Debt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0" s="18">
        <f>IF(I9=0,0,MAX(0,I9*(1+(IFERROR(INDEX('Debt Payoff'!$D$4:$D$11,MATCH(8,'Debt Payoff'!$F$4:$F$11,0)),0))/12)-MIN(I9*(1+(IFERROR(INDEX('Debt Payoff'!$D$4:$D$11,MATCH(8,'Debt Payoff'!$F$4:$F$11,0)),0))/12),(IF(COUNTIF(B9:H9,"&gt;0")=0,(IFERROR(INDEX('Debt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0" s="18">
        <f>IF(B9=0,0,B9*(IFERROR(INDEX('Debt Payoff'!$D$4:$D$11,MATCH(1,'Debt Payoff'!$F$4:$F$11,0)),0))/12)</f>
        <v>0</v>
      </c>
      <c r="K10" s="18">
        <f>IF(C9=0,0,C9*(IFERROR(INDEX('Debt Payoff'!$D$4:$D$11,MATCH(2,'Debt Payoff'!$F$4:$F$11,0)),0))/12)</f>
        <v>0</v>
      </c>
      <c r="L10" s="18">
        <f>IF(D9=0,0,D9*(IFERROR(INDEX('Debt Payoff'!$D$4:$D$11,MATCH(3,'Debt Payoff'!$F$4:$F$11,0)),0))/12)</f>
        <v>0</v>
      </c>
      <c r="M10" s="18">
        <f>IF(E9=0,0,E9*(IFERROR(INDEX('Debt Payoff'!$D$4:$D$11,MATCH(4,'Debt Payoff'!$F$4:$F$11,0)),0))/12)</f>
        <v>0</v>
      </c>
      <c r="N10" s="18">
        <f>IF(F9=0,0,F9*(IFERROR(INDEX('Debt Payoff'!$D$4:$D$11,MATCH(5,'Debt Payoff'!$F$4:$F$11,0)),0))/12)</f>
        <v>0</v>
      </c>
      <c r="O10" s="18">
        <f>IF(G9=0,0,G9*(IFERROR(INDEX('Debt Payoff'!$D$4:$D$11,MATCH(6,'Debt Payoff'!$F$4:$F$11,0)),0))/12)</f>
        <v>0</v>
      </c>
      <c r="P10" s="18">
        <f>IF(H9=0,0,H9*(IFERROR(INDEX('Debt Payoff'!$D$4:$D$11,MATCH(7,'Debt Payoff'!$F$4:$F$11,0)),0))/12)</f>
        <v>0</v>
      </c>
      <c r="Q10" s="18">
        <f>IF(I9=0,0,I9*(IFERROR(INDEX('Debt Payoff'!$D$4:$D$11,MATCH(8,'Debt Payoff'!$F$4:$F$11,0)),0))/12)</f>
        <v>0</v>
      </c>
    </row>
    <row r="11" spans="1:17" x14ac:dyDescent="0.25">
      <c r="A11">
        <v>9</v>
      </c>
      <c r="B11" s="18">
        <f>IF(B10=0,0,MAX(0,B10*(1+(IFERROR(INDEX('Debt Payoff'!$D$4:$D$11,MATCH(1,'Debt Payoff'!$F$4:$F$11,0)),0))/12)-MIN(B10*(1+(IFERROR(INDEX('Debt Payoff'!$D$4:$D$11,MATCH(1,'Debt Payoff'!$F$4:$F$11,0)),0))/12),((IFERROR(INDEX('Debt Payoff'!$E$4:$E$11,MATCH(1,'Debt Payoff'!$F$4:$F$11,0)),0))+('Debt Payoff'!$C$2)))))</f>
        <v>0</v>
      </c>
      <c r="C11" s="18">
        <f>IF(C10=0,0,MAX(0,C10*(1+(IFERROR(INDEX('Debt Payoff'!$D$4:$D$11,MATCH(2,'Debt Payoff'!$F$4:$F$11,0)),0))/12)-MIN(C10*(1+(IFERROR(INDEX('Debt Payoff'!$D$4:$D$11,MATCH(2,'Debt Payoff'!$F$4:$F$11,0)),0))/12),(IF(COUNTIF(B10:B10,"&gt;0")=0,(IFERROR(INDEX('Debt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1" s="18">
        <f>IF(D10=0,0,MAX(0,D10*(1+(IFERROR(INDEX('Debt Payoff'!$D$4:$D$11,MATCH(3,'Debt Payoff'!$F$4:$F$11,0)),0))/12)-MIN(D10*(1+(IFERROR(INDEX('Debt Payoff'!$D$4:$D$11,MATCH(3,'Debt Payoff'!$F$4:$F$11,0)),0))/12),(IF(COUNTIF(B10:C10,"&gt;0")=0,(IFERROR(INDEX('Debt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1" s="18">
        <f>IF(E10=0,0,MAX(0,E10*(1+(IFERROR(INDEX('Debt Payoff'!$D$4:$D$11,MATCH(4,'Debt Payoff'!$F$4:$F$11,0)),0))/12)-MIN(E10*(1+(IFERROR(INDEX('Debt Payoff'!$D$4:$D$11,MATCH(4,'Debt Payoff'!$F$4:$F$11,0)),0))/12),(IF(COUNTIF(B10:D10,"&gt;0")=0,(IFERROR(INDEX('Debt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1" s="18">
        <f>IF(F10=0,0,MAX(0,F10*(1+(IFERROR(INDEX('Debt Payoff'!$D$4:$D$11,MATCH(5,'Debt Payoff'!$F$4:$F$11,0)),0))/12)-MIN(F10*(1+(IFERROR(INDEX('Debt Payoff'!$D$4:$D$11,MATCH(5,'Debt Payoff'!$F$4:$F$11,0)),0))/12),(IF(COUNTIF(B10:E10,"&gt;0")=0,(IFERROR(INDEX('Debt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1" s="18">
        <f>IF(G10=0,0,MAX(0,G10*(1+(IFERROR(INDEX('Debt Payoff'!$D$4:$D$11,MATCH(6,'Debt Payoff'!$F$4:$F$11,0)),0))/12)-MIN(G10*(1+(IFERROR(INDEX('Debt Payoff'!$D$4:$D$11,MATCH(6,'Debt Payoff'!$F$4:$F$11,0)),0))/12),(IF(COUNTIF(B10:F10,"&gt;0")=0,(IFERROR(INDEX('Debt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1" s="18">
        <f>IF(H10=0,0,MAX(0,H10*(1+(IFERROR(INDEX('Debt Payoff'!$D$4:$D$11,MATCH(7,'Debt Payoff'!$F$4:$F$11,0)),0))/12)-MIN(H10*(1+(IFERROR(INDEX('Debt Payoff'!$D$4:$D$11,MATCH(7,'Debt Payoff'!$F$4:$F$11,0)),0))/12),(IF(COUNTIF(B10:G10,"&gt;0")=0,(IFERROR(INDEX('Debt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1" s="18">
        <f>IF(I10=0,0,MAX(0,I10*(1+(IFERROR(INDEX('Debt Payoff'!$D$4:$D$11,MATCH(8,'Debt Payoff'!$F$4:$F$11,0)),0))/12)-MIN(I10*(1+(IFERROR(INDEX('Debt Payoff'!$D$4:$D$11,MATCH(8,'Debt Payoff'!$F$4:$F$11,0)),0))/12),(IF(COUNTIF(B10:H10,"&gt;0")=0,(IFERROR(INDEX('Debt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1" s="18">
        <f>IF(B10=0,0,B10*(IFERROR(INDEX('Debt Payoff'!$D$4:$D$11,MATCH(1,'Debt Payoff'!$F$4:$F$11,0)),0))/12)</f>
        <v>0</v>
      </c>
      <c r="K11" s="18">
        <f>IF(C10=0,0,C10*(IFERROR(INDEX('Debt Payoff'!$D$4:$D$11,MATCH(2,'Debt Payoff'!$F$4:$F$11,0)),0))/12)</f>
        <v>0</v>
      </c>
      <c r="L11" s="18">
        <f>IF(D10=0,0,D10*(IFERROR(INDEX('Debt Payoff'!$D$4:$D$11,MATCH(3,'Debt Payoff'!$F$4:$F$11,0)),0))/12)</f>
        <v>0</v>
      </c>
      <c r="M11" s="18">
        <f>IF(E10=0,0,E10*(IFERROR(INDEX('Debt Payoff'!$D$4:$D$11,MATCH(4,'Debt Payoff'!$F$4:$F$11,0)),0))/12)</f>
        <v>0</v>
      </c>
      <c r="N11" s="18">
        <f>IF(F10=0,0,F10*(IFERROR(INDEX('Debt Payoff'!$D$4:$D$11,MATCH(5,'Debt Payoff'!$F$4:$F$11,0)),0))/12)</f>
        <v>0</v>
      </c>
      <c r="O11" s="18">
        <f>IF(G10=0,0,G10*(IFERROR(INDEX('Debt Payoff'!$D$4:$D$11,MATCH(6,'Debt Payoff'!$F$4:$F$11,0)),0))/12)</f>
        <v>0</v>
      </c>
      <c r="P11" s="18">
        <f>IF(H10=0,0,H10*(IFERROR(INDEX('Debt Payoff'!$D$4:$D$11,MATCH(7,'Debt Payoff'!$F$4:$F$11,0)),0))/12)</f>
        <v>0</v>
      </c>
      <c r="Q11" s="18">
        <f>IF(I10=0,0,I10*(IFERROR(INDEX('Debt Payoff'!$D$4:$D$11,MATCH(8,'Debt Payoff'!$F$4:$F$11,0)),0))/12)</f>
        <v>0</v>
      </c>
    </row>
    <row r="12" spans="1:17" x14ac:dyDescent="0.25">
      <c r="A12">
        <v>10</v>
      </c>
      <c r="B12" s="18">
        <f>IF(B11=0,0,MAX(0,B11*(1+(IFERROR(INDEX('Debt Payoff'!$D$4:$D$11,MATCH(1,'Debt Payoff'!$F$4:$F$11,0)),0))/12)-MIN(B11*(1+(IFERROR(INDEX('Debt Payoff'!$D$4:$D$11,MATCH(1,'Debt Payoff'!$F$4:$F$11,0)),0))/12),((IFERROR(INDEX('Debt Payoff'!$E$4:$E$11,MATCH(1,'Debt Payoff'!$F$4:$F$11,0)),0))+('Debt Payoff'!$C$2)))))</f>
        <v>0</v>
      </c>
      <c r="C12" s="18">
        <f>IF(C11=0,0,MAX(0,C11*(1+(IFERROR(INDEX('Debt Payoff'!$D$4:$D$11,MATCH(2,'Debt Payoff'!$F$4:$F$11,0)),0))/12)-MIN(C11*(1+(IFERROR(INDEX('Debt Payoff'!$D$4:$D$11,MATCH(2,'Debt Payoff'!$F$4:$F$11,0)),0))/12),(IF(COUNTIF(B11:B11,"&gt;0")=0,(IFERROR(INDEX('Debt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2" s="18">
        <f>IF(D11=0,0,MAX(0,D11*(1+(IFERROR(INDEX('Debt Payoff'!$D$4:$D$11,MATCH(3,'Debt Payoff'!$F$4:$F$11,0)),0))/12)-MIN(D11*(1+(IFERROR(INDEX('Debt Payoff'!$D$4:$D$11,MATCH(3,'Debt Payoff'!$F$4:$F$11,0)),0))/12),(IF(COUNTIF(B11:C11,"&gt;0")=0,(IFERROR(INDEX('Debt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2" s="18">
        <f>IF(E11=0,0,MAX(0,E11*(1+(IFERROR(INDEX('Debt Payoff'!$D$4:$D$11,MATCH(4,'Debt Payoff'!$F$4:$F$11,0)),0))/12)-MIN(E11*(1+(IFERROR(INDEX('Debt Payoff'!$D$4:$D$11,MATCH(4,'Debt Payoff'!$F$4:$F$11,0)),0))/12),(IF(COUNTIF(B11:D11,"&gt;0")=0,(IFERROR(INDEX('Debt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2" s="18">
        <f>IF(F11=0,0,MAX(0,F11*(1+(IFERROR(INDEX('Debt Payoff'!$D$4:$D$11,MATCH(5,'Debt Payoff'!$F$4:$F$11,0)),0))/12)-MIN(F11*(1+(IFERROR(INDEX('Debt Payoff'!$D$4:$D$11,MATCH(5,'Debt Payoff'!$F$4:$F$11,0)),0))/12),(IF(COUNTIF(B11:E11,"&gt;0")=0,(IFERROR(INDEX('Debt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2" s="18">
        <f>IF(G11=0,0,MAX(0,G11*(1+(IFERROR(INDEX('Debt Payoff'!$D$4:$D$11,MATCH(6,'Debt Payoff'!$F$4:$F$11,0)),0))/12)-MIN(G11*(1+(IFERROR(INDEX('Debt Payoff'!$D$4:$D$11,MATCH(6,'Debt Payoff'!$F$4:$F$11,0)),0))/12),(IF(COUNTIF(B11:F11,"&gt;0")=0,(IFERROR(INDEX('Debt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2" s="18">
        <f>IF(H11=0,0,MAX(0,H11*(1+(IFERROR(INDEX('Debt Payoff'!$D$4:$D$11,MATCH(7,'Debt Payoff'!$F$4:$F$11,0)),0))/12)-MIN(H11*(1+(IFERROR(INDEX('Debt Payoff'!$D$4:$D$11,MATCH(7,'Debt Payoff'!$F$4:$F$11,0)),0))/12),(IF(COUNTIF(B11:G11,"&gt;0")=0,(IFERROR(INDEX('Debt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2" s="18">
        <f>IF(I11=0,0,MAX(0,I11*(1+(IFERROR(INDEX('Debt Payoff'!$D$4:$D$11,MATCH(8,'Debt Payoff'!$F$4:$F$11,0)),0))/12)-MIN(I11*(1+(IFERROR(INDEX('Debt Payoff'!$D$4:$D$11,MATCH(8,'Debt Payoff'!$F$4:$F$11,0)),0))/12),(IF(COUNTIF(B11:H11,"&gt;0")=0,(IFERROR(INDEX('Debt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2" s="18">
        <f>IF(B11=0,0,B11*(IFERROR(INDEX('Debt Payoff'!$D$4:$D$11,MATCH(1,'Debt Payoff'!$F$4:$F$11,0)),0))/12)</f>
        <v>0</v>
      </c>
      <c r="K12" s="18">
        <f>IF(C11=0,0,C11*(IFERROR(INDEX('Debt Payoff'!$D$4:$D$11,MATCH(2,'Debt Payoff'!$F$4:$F$11,0)),0))/12)</f>
        <v>0</v>
      </c>
      <c r="L12" s="18">
        <f>IF(D11=0,0,D11*(IFERROR(INDEX('Debt Payoff'!$D$4:$D$11,MATCH(3,'Debt Payoff'!$F$4:$F$11,0)),0))/12)</f>
        <v>0</v>
      </c>
      <c r="M12" s="18">
        <f>IF(E11=0,0,E11*(IFERROR(INDEX('Debt Payoff'!$D$4:$D$11,MATCH(4,'Debt Payoff'!$F$4:$F$11,0)),0))/12)</f>
        <v>0</v>
      </c>
      <c r="N12" s="18">
        <f>IF(F11=0,0,F11*(IFERROR(INDEX('Debt Payoff'!$D$4:$D$11,MATCH(5,'Debt Payoff'!$F$4:$F$11,0)),0))/12)</f>
        <v>0</v>
      </c>
      <c r="O12" s="18">
        <f>IF(G11=0,0,G11*(IFERROR(INDEX('Debt Payoff'!$D$4:$D$11,MATCH(6,'Debt Payoff'!$F$4:$F$11,0)),0))/12)</f>
        <v>0</v>
      </c>
      <c r="P12" s="18">
        <f>IF(H11=0,0,H11*(IFERROR(INDEX('Debt Payoff'!$D$4:$D$11,MATCH(7,'Debt Payoff'!$F$4:$F$11,0)),0))/12)</f>
        <v>0</v>
      </c>
      <c r="Q12" s="18">
        <f>IF(I11=0,0,I11*(IFERROR(INDEX('Debt Payoff'!$D$4:$D$11,MATCH(8,'Debt Payoff'!$F$4:$F$11,0)),0))/12)</f>
        <v>0</v>
      </c>
    </row>
    <row r="13" spans="1:17" x14ac:dyDescent="0.25">
      <c r="A13">
        <v>11</v>
      </c>
      <c r="B13" s="18">
        <f>IF(B12=0,0,MAX(0,B12*(1+(IFERROR(INDEX('Debt Payoff'!$D$4:$D$11,MATCH(1,'Debt Payoff'!$F$4:$F$11,0)),0))/12)-MIN(B12*(1+(IFERROR(INDEX('Debt Payoff'!$D$4:$D$11,MATCH(1,'Debt Payoff'!$F$4:$F$11,0)),0))/12),((IFERROR(INDEX('Debt Payoff'!$E$4:$E$11,MATCH(1,'Debt Payoff'!$F$4:$F$11,0)),0))+('Debt Payoff'!$C$2)))))</f>
        <v>0</v>
      </c>
      <c r="C13" s="18">
        <f>IF(C12=0,0,MAX(0,C12*(1+(IFERROR(INDEX('Debt Payoff'!$D$4:$D$11,MATCH(2,'Debt Payoff'!$F$4:$F$11,0)),0))/12)-MIN(C12*(1+(IFERROR(INDEX('Debt Payoff'!$D$4:$D$11,MATCH(2,'Debt Payoff'!$F$4:$F$11,0)),0))/12),(IF(COUNTIF(B12:B12,"&gt;0")=0,(IFERROR(INDEX('Debt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3" s="18">
        <f>IF(D12=0,0,MAX(0,D12*(1+(IFERROR(INDEX('Debt Payoff'!$D$4:$D$11,MATCH(3,'Debt Payoff'!$F$4:$F$11,0)),0))/12)-MIN(D12*(1+(IFERROR(INDEX('Debt Payoff'!$D$4:$D$11,MATCH(3,'Debt Payoff'!$F$4:$F$11,0)),0))/12),(IF(COUNTIF(B12:C12,"&gt;0")=0,(IFERROR(INDEX('Debt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3" s="18">
        <f>IF(E12=0,0,MAX(0,E12*(1+(IFERROR(INDEX('Debt Payoff'!$D$4:$D$11,MATCH(4,'Debt Payoff'!$F$4:$F$11,0)),0))/12)-MIN(E12*(1+(IFERROR(INDEX('Debt Payoff'!$D$4:$D$11,MATCH(4,'Debt Payoff'!$F$4:$F$11,0)),0))/12),(IF(COUNTIF(B12:D12,"&gt;0")=0,(IFERROR(INDEX('Debt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3" s="18">
        <f>IF(F12=0,0,MAX(0,F12*(1+(IFERROR(INDEX('Debt Payoff'!$D$4:$D$11,MATCH(5,'Debt Payoff'!$F$4:$F$11,0)),0))/12)-MIN(F12*(1+(IFERROR(INDEX('Debt Payoff'!$D$4:$D$11,MATCH(5,'Debt Payoff'!$F$4:$F$11,0)),0))/12),(IF(COUNTIF(B12:E12,"&gt;0")=0,(IFERROR(INDEX('Debt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3" s="18">
        <f>IF(G12=0,0,MAX(0,G12*(1+(IFERROR(INDEX('Debt Payoff'!$D$4:$D$11,MATCH(6,'Debt Payoff'!$F$4:$F$11,0)),0))/12)-MIN(G12*(1+(IFERROR(INDEX('Debt Payoff'!$D$4:$D$11,MATCH(6,'Debt Payoff'!$F$4:$F$11,0)),0))/12),(IF(COUNTIF(B12:F12,"&gt;0")=0,(IFERROR(INDEX('Debt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3" s="18">
        <f>IF(H12=0,0,MAX(0,H12*(1+(IFERROR(INDEX('Debt Payoff'!$D$4:$D$11,MATCH(7,'Debt Payoff'!$F$4:$F$11,0)),0))/12)-MIN(H12*(1+(IFERROR(INDEX('Debt Payoff'!$D$4:$D$11,MATCH(7,'Debt Payoff'!$F$4:$F$11,0)),0))/12),(IF(COUNTIF(B12:G12,"&gt;0")=0,(IFERROR(INDEX('Debt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3" s="18">
        <f>IF(I12=0,0,MAX(0,I12*(1+(IFERROR(INDEX('Debt Payoff'!$D$4:$D$11,MATCH(8,'Debt Payoff'!$F$4:$F$11,0)),0))/12)-MIN(I12*(1+(IFERROR(INDEX('Debt Payoff'!$D$4:$D$11,MATCH(8,'Debt Payoff'!$F$4:$F$11,0)),0))/12),(IF(COUNTIF(B12:H12,"&gt;0")=0,(IFERROR(INDEX('Debt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3" s="18">
        <f>IF(B12=0,0,B12*(IFERROR(INDEX('Debt Payoff'!$D$4:$D$11,MATCH(1,'Debt Payoff'!$F$4:$F$11,0)),0))/12)</f>
        <v>0</v>
      </c>
      <c r="K13" s="18">
        <f>IF(C12=0,0,C12*(IFERROR(INDEX('Debt Payoff'!$D$4:$D$11,MATCH(2,'Debt Payoff'!$F$4:$F$11,0)),0))/12)</f>
        <v>0</v>
      </c>
      <c r="L13" s="18">
        <f>IF(D12=0,0,D12*(IFERROR(INDEX('Debt Payoff'!$D$4:$D$11,MATCH(3,'Debt Payoff'!$F$4:$F$11,0)),0))/12)</f>
        <v>0</v>
      </c>
      <c r="M13" s="18">
        <f>IF(E12=0,0,E12*(IFERROR(INDEX('Debt Payoff'!$D$4:$D$11,MATCH(4,'Debt Payoff'!$F$4:$F$11,0)),0))/12)</f>
        <v>0</v>
      </c>
      <c r="N13" s="18">
        <f>IF(F12=0,0,F12*(IFERROR(INDEX('Debt Payoff'!$D$4:$D$11,MATCH(5,'Debt Payoff'!$F$4:$F$11,0)),0))/12)</f>
        <v>0</v>
      </c>
      <c r="O13" s="18">
        <f>IF(G12=0,0,G12*(IFERROR(INDEX('Debt Payoff'!$D$4:$D$11,MATCH(6,'Debt Payoff'!$F$4:$F$11,0)),0))/12)</f>
        <v>0</v>
      </c>
      <c r="P13" s="18">
        <f>IF(H12=0,0,H12*(IFERROR(INDEX('Debt Payoff'!$D$4:$D$11,MATCH(7,'Debt Payoff'!$F$4:$F$11,0)),0))/12)</f>
        <v>0</v>
      </c>
      <c r="Q13" s="18">
        <f>IF(I12=0,0,I12*(IFERROR(INDEX('Debt Payoff'!$D$4:$D$11,MATCH(8,'Debt Payoff'!$F$4:$F$11,0)),0))/12)</f>
        <v>0</v>
      </c>
    </row>
    <row r="14" spans="1:17" x14ac:dyDescent="0.25">
      <c r="A14">
        <v>12</v>
      </c>
      <c r="B14" s="18">
        <f>IF(B13=0,0,MAX(0,B13*(1+(IFERROR(INDEX('Debt Payoff'!$D$4:$D$11,MATCH(1,'Debt Payoff'!$F$4:$F$11,0)),0))/12)-MIN(B13*(1+(IFERROR(INDEX('Debt Payoff'!$D$4:$D$11,MATCH(1,'Debt Payoff'!$F$4:$F$11,0)),0))/12),((IFERROR(INDEX('Debt Payoff'!$E$4:$E$11,MATCH(1,'Debt Payoff'!$F$4:$F$11,0)),0))+('Debt Payoff'!$C$2)))))</f>
        <v>0</v>
      </c>
      <c r="C14" s="18">
        <f>IF(C13=0,0,MAX(0,C13*(1+(IFERROR(INDEX('Debt Payoff'!$D$4:$D$11,MATCH(2,'Debt Payoff'!$F$4:$F$11,0)),0))/12)-MIN(C13*(1+(IFERROR(INDEX('Debt Payoff'!$D$4:$D$11,MATCH(2,'Debt Payoff'!$F$4:$F$11,0)),0))/12),(IF(COUNTIF(B13:B13,"&gt;0")=0,(IFERROR(INDEX('Debt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4" s="18">
        <f>IF(D13=0,0,MAX(0,D13*(1+(IFERROR(INDEX('Debt Payoff'!$D$4:$D$11,MATCH(3,'Debt Payoff'!$F$4:$F$11,0)),0))/12)-MIN(D13*(1+(IFERROR(INDEX('Debt Payoff'!$D$4:$D$11,MATCH(3,'Debt Payoff'!$F$4:$F$11,0)),0))/12),(IF(COUNTIF(B13:C13,"&gt;0")=0,(IFERROR(INDEX('Debt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4" s="18">
        <f>IF(E13=0,0,MAX(0,E13*(1+(IFERROR(INDEX('Debt Payoff'!$D$4:$D$11,MATCH(4,'Debt Payoff'!$F$4:$F$11,0)),0))/12)-MIN(E13*(1+(IFERROR(INDEX('Debt Payoff'!$D$4:$D$11,MATCH(4,'Debt Payoff'!$F$4:$F$11,0)),0))/12),(IF(COUNTIF(B13:D13,"&gt;0")=0,(IFERROR(INDEX('Debt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4" s="18">
        <f>IF(F13=0,0,MAX(0,F13*(1+(IFERROR(INDEX('Debt Payoff'!$D$4:$D$11,MATCH(5,'Debt Payoff'!$F$4:$F$11,0)),0))/12)-MIN(F13*(1+(IFERROR(INDEX('Debt Payoff'!$D$4:$D$11,MATCH(5,'Debt Payoff'!$F$4:$F$11,0)),0))/12),(IF(COUNTIF(B13:E13,"&gt;0")=0,(IFERROR(INDEX('Debt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4" s="18">
        <f>IF(G13=0,0,MAX(0,G13*(1+(IFERROR(INDEX('Debt Payoff'!$D$4:$D$11,MATCH(6,'Debt Payoff'!$F$4:$F$11,0)),0))/12)-MIN(G13*(1+(IFERROR(INDEX('Debt Payoff'!$D$4:$D$11,MATCH(6,'Debt Payoff'!$F$4:$F$11,0)),0))/12),(IF(COUNTIF(B13:F13,"&gt;0")=0,(IFERROR(INDEX('Debt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4" s="18">
        <f>IF(H13=0,0,MAX(0,H13*(1+(IFERROR(INDEX('Debt Payoff'!$D$4:$D$11,MATCH(7,'Debt Payoff'!$F$4:$F$11,0)),0))/12)-MIN(H13*(1+(IFERROR(INDEX('Debt Payoff'!$D$4:$D$11,MATCH(7,'Debt Payoff'!$F$4:$F$11,0)),0))/12),(IF(COUNTIF(B13:G13,"&gt;0")=0,(IFERROR(INDEX('Debt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4" s="18">
        <f>IF(I13=0,0,MAX(0,I13*(1+(IFERROR(INDEX('Debt Payoff'!$D$4:$D$11,MATCH(8,'Debt Payoff'!$F$4:$F$11,0)),0))/12)-MIN(I13*(1+(IFERROR(INDEX('Debt Payoff'!$D$4:$D$11,MATCH(8,'Debt Payoff'!$F$4:$F$11,0)),0))/12),(IF(COUNTIF(B13:H13,"&gt;0")=0,(IFERROR(INDEX('Debt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4" s="18">
        <f>IF(B13=0,0,B13*(IFERROR(INDEX('Debt Payoff'!$D$4:$D$11,MATCH(1,'Debt Payoff'!$F$4:$F$11,0)),0))/12)</f>
        <v>0</v>
      </c>
      <c r="K14" s="18">
        <f>IF(C13=0,0,C13*(IFERROR(INDEX('Debt Payoff'!$D$4:$D$11,MATCH(2,'Debt Payoff'!$F$4:$F$11,0)),0))/12)</f>
        <v>0</v>
      </c>
      <c r="L14" s="18">
        <f>IF(D13=0,0,D13*(IFERROR(INDEX('Debt Payoff'!$D$4:$D$11,MATCH(3,'Debt Payoff'!$F$4:$F$11,0)),0))/12)</f>
        <v>0</v>
      </c>
      <c r="M14" s="18">
        <f>IF(E13=0,0,E13*(IFERROR(INDEX('Debt Payoff'!$D$4:$D$11,MATCH(4,'Debt Payoff'!$F$4:$F$11,0)),0))/12)</f>
        <v>0</v>
      </c>
      <c r="N14" s="18">
        <f>IF(F13=0,0,F13*(IFERROR(INDEX('Debt Payoff'!$D$4:$D$11,MATCH(5,'Debt Payoff'!$F$4:$F$11,0)),0))/12)</f>
        <v>0</v>
      </c>
      <c r="O14" s="18">
        <f>IF(G13=0,0,G13*(IFERROR(INDEX('Debt Payoff'!$D$4:$D$11,MATCH(6,'Debt Payoff'!$F$4:$F$11,0)),0))/12)</f>
        <v>0</v>
      </c>
      <c r="P14" s="18">
        <f>IF(H13=0,0,H13*(IFERROR(INDEX('Debt Payoff'!$D$4:$D$11,MATCH(7,'Debt Payoff'!$F$4:$F$11,0)),0))/12)</f>
        <v>0</v>
      </c>
      <c r="Q14" s="18">
        <f>IF(I13=0,0,I13*(IFERROR(INDEX('Debt Payoff'!$D$4:$D$11,MATCH(8,'Debt Payoff'!$F$4:$F$11,0)),0))/12)</f>
        <v>0</v>
      </c>
    </row>
    <row r="15" spans="1:17" x14ac:dyDescent="0.25">
      <c r="A15">
        <v>13</v>
      </c>
      <c r="B15" s="18">
        <f>IF(B14=0,0,MAX(0,B14*(1+(IFERROR(INDEX('Debt Payoff'!$D$4:$D$11,MATCH(1,'Debt Payoff'!$F$4:$F$11,0)),0))/12)-MIN(B14*(1+(IFERROR(INDEX('Debt Payoff'!$D$4:$D$11,MATCH(1,'Debt Payoff'!$F$4:$F$11,0)),0))/12),((IFERROR(INDEX('Debt Payoff'!$E$4:$E$11,MATCH(1,'Debt Payoff'!$F$4:$F$11,0)),0))+('Debt Payoff'!$C$2)))))</f>
        <v>0</v>
      </c>
      <c r="C15" s="18">
        <f>IF(C14=0,0,MAX(0,C14*(1+(IFERROR(INDEX('Debt Payoff'!$D$4:$D$11,MATCH(2,'Debt Payoff'!$F$4:$F$11,0)),0))/12)-MIN(C14*(1+(IFERROR(INDEX('Debt Payoff'!$D$4:$D$11,MATCH(2,'Debt Payoff'!$F$4:$F$11,0)),0))/12),(IF(COUNTIF(B14:B14,"&gt;0")=0,(IFERROR(INDEX('Debt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5" s="18">
        <f>IF(D14=0,0,MAX(0,D14*(1+(IFERROR(INDEX('Debt Payoff'!$D$4:$D$11,MATCH(3,'Debt Payoff'!$F$4:$F$11,0)),0))/12)-MIN(D14*(1+(IFERROR(INDEX('Debt Payoff'!$D$4:$D$11,MATCH(3,'Debt Payoff'!$F$4:$F$11,0)),0))/12),(IF(COUNTIF(B14:C14,"&gt;0")=0,(IFERROR(INDEX('Debt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5" s="18">
        <f>IF(E14=0,0,MAX(0,E14*(1+(IFERROR(INDEX('Debt Payoff'!$D$4:$D$11,MATCH(4,'Debt Payoff'!$F$4:$F$11,0)),0))/12)-MIN(E14*(1+(IFERROR(INDEX('Debt Payoff'!$D$4:$D$11,MATCH(4,'Debt Payoff'!$F$4:$F$11,0)),0))/12),(IF(COUNTIF(B14:D14,"&gt;0")=0,(IFERROR(INDEX('Debt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5" s="18">
        <f>IF(F14=0,0,MAX(0,F14*(1+(IFERROR(INDEX('Debt Payoff'!$D$4:$D$11,MATCH(5,'Debt Payoff'!$F$4:$F$11,0)),0))/12)-MIN(F14*(1+(IFERROR(INDEX('Debt Payoff'!$D$4:$D$11,MATCH(5,'Debt Payoff'!$F$4:$F$11,0)),0))/12),(IF(COUNTIF(B14:E14,"&gt;0")=0,(IFERROR(INDEX('Debt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5" s="18">
        <f>IF(G14=0,0,MAX(0,G14*(1+(IFERROR(INDEX('Debt Payoff'!$D$4:$D$11,MATCH(6,'Debt Payoff'!$F$4:$F$11,0)),0))/12)-MIN(G14*(1+(IFERROR(INDEX('Debt Payoff'!$D$4:$D$11,MATCH(6,'Debt Payoff'!$F$4:$F$11,0)),0))/12),(IF(COUNTIF(B14:F14,"&gt;0")=0,(IFERROR(INDEX('Debt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5" s="18">
        <f>IF(H14=0,0,MAX(0,H14*(1+(IFERROR(INDEX('Debt Payoff'!$D$4:$D$11,MATCH(7,'Debt Payoff'!$F$4:$F$11,0)),0))/12)-MIN(H14*(1+(IFERROR(INDEX('Debt Payoff'!$D$4:$D$11,MATCH(7,'Debt Payoff'!$F$4:$F$11,0)),0))/12),(IF(COUNTIF(B14:G14,"&gt;0")=0,(IFERROR(INDEX('Debt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5" s="18">
        <f>IF(I14=0,0,MAX(0,I14*(1+(IFERROR(INDEX('Debt Payoff'!$D$4:$D$11,MATCH(8,'Debt Payoff'!$F$4:$F$11,0)),0))/12)-MIN(I14*(1+(IFERROR(INDEX('Debt Payoff'!$D$4:$D$11,MATCH(8,'Debt Payoff'!$F$4:$F$11,0)),0))/12),(IF(COUNTIF(B14:H14,"&gt;0")=0,(IFERROR(INDEX('Debt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5" s="18">
        <f>IF(B14=0,0,B14*(IFERROR(INDEX('Debt Payoff'!$D$4:$D$11,MATCH(1,'Debt Payoff'!$F$4:$F$11,0)),0))/12)</f>
        <v>0</v>
      </c>
      <c r="K15" s="18">
        <f>IF(C14=0,0,C14*(IFERROR(INDEX('Debt Payoff'!$D$4:$D$11,MATCH(2,'Debt Payoff'!$F$4:$F$11,0)),0))/12)</f>
        <v>0</v>
      </c>
      <c r="L15" s="18">
        <f>IF(D14=0,0,D14*(IFERROR(INDEX('Debt Payoff'!$D$4:$D$11,MATCH(3,'Debt Payoff'!$F$4:$F$11,0)),0))/12)</f>
        <v>0</v>
      </c>
      <c r="M15" s="18">
        <f>IF(E14=0,0,E14*(IFERROR(INDEX('Debt Payoff'!$D$4:$D$11,MATCH(4,'Debt Payoff'!$F$4:$F$11,0)),0))/12)</f>
        <v>0</v>
      </c>
      <c r="N15" s="18">
        <f>IF(F14=0,0,F14*(IFERROR(INDEX('Debt Payoff'!$D$4:$D$11,MATCH(5,'Debt Payoff'!$F$4:$F$11,0)),0))/12)</f>
        <v>0</v>
      </c>
      <c r="O15" s="18">
        <f>IF(G14=0,0,G14*(IFERROR(INDEX('Debt Payoff'!$D$4:$D$11,MATCH(6,'Debt Payoff'!$F$4:$F$11,0)),0))/12)</f>
        <v>0</v>
      </c>
      <c r="P15" s="18">
        <f>IF(H14=0,0,H14*(IFERROR(INDEX('Debt Payoff'!$D$4:$D$11,MATCH(7,'Debt Payoff'!$F$4:$F$11,0)),0))/12)</f>
        <v>0</v>
      </c>
      <c r="Q15" s="18">
        <f>IF(I14=0,0,I14*(IFERROR(INDEX('Debt Payoff'!$D$4:$D$11,MATCH(8,'Debt Payoff'!$F$4:$F$11,0)),0))/12)</f>
        <v>0</v>
      </c>
    </row>
    <row r="16" spans="1:17" x14ac:dyDescent="0.25">
      <c r="A16">
        <v>14</v>
      </c>
      <c r="B16" s="18">
        <f>IF(B15=0,0,MAX(0,B15*(1+(IFERROR(INDEX('Debt Payoff'!$D$4:$D$11,MATCH(1,'Debt Payoff'!$F$4:$F$11,0)),0))/12)-MIN(B15*(1+(IFERROR(INDEX('Debt Payoff'!$D$4:$D$11,MATCH(1,'Debt Payoff'!$F$4:$F$11,0)),0))/12),((IFERROR(INDEX('Debt Payoff'!$E$4:$E$11,MATCH(1,'Debt Payoff'!$F$4:$F$11,0)),0))+('Debt Payoff'!$C$2)))))</f>
        <v>0</v>
      </c>
      <c r="C16" s="18">
        <f>IF(C15=0,0,MAX(0,C15*(1+(IFERROR(INDEX('Debt Payoff'!$D$4:$D$11,MATCH(2,'Debt Payoff'!$F$4:$F$11,0)),0))/12)-MIN(C15*(1+(IFERROR(INDEX('Debt Payoff'!$D$4:$D$11,MATCH(2,'Debt Payoff'!$F$4:$F$11,0)),0))/12),(IF(COUNTIF(B15:B15,"&gt;0")=0,(IFERROR(INDEX('Debt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6" s="18">
        <f>IF(D15=0,0,MAX(0,D15*(1+(IFERROR(INDEX('Debt Payoff'!$D$4:$D$11,MATCH(3,'Debt Payoff'!$F$4:$F$11,0)),0))/12)-MIN(D15*(1+(IFERROR(INDEX('Debt Payoff'!$D$4:$D$11,MATCH(3,'Debt Payoff'!$F$4:$F$11,0)),0))/12),(IF(COUNTIF(B15:C15,"&gt;0")=0,(IFERROR(INDEX('Debt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6" s="18">
        <f>IF(E15=0,0,MAX(0,E15*(1+(IFERROR(INDEX('Debt Payoff'!$D$4:$D$11,MATCH(4,'Debt Payoff'!$F$4:$F$11,0)),0))/12)-MIN(E15*(1+(IFERROR(INDEX('Debt Payoff'!$D$4:$D$11,MATCH(4,'Debt Payoff'!$F$4:$F$11,0)),0))/12),(IF(COUNTIF(B15:D15,"&gt;0")=0,(IFERROR(INDEX('Debt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6" s="18">
        <f>IF(F15=0,0,MAX(0,F15*(1+(IFERROR(INDEX('Debt Payoff'!$D$4:$D$11,MATCH(5,'Debt Payoff'!$F$4:$F$11,0)),0))/12)-MIN(F15*(1+(IFERROR(INDEX('Debt Payoff'!$D$4:$D$11,MATCH(5,'Debt Payoff'!$F$4:$F$11,0)),0))/12),(IF(COUNTIF(B15:E15,"&gt;0")=0,(IFERROR(INDEX('Debt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6" s="18">
        <f>IF(G15=0,0,MAX(0,G15*(1+(IFERROR(INDEX('Debt Payoff'!$D$4:$D$11,MATCH(6,'Debt Payoff'!$F$4:$F$11,0)),0))/12)-MIN(G15*(1+(IFERROR(INDEX('Debt Payoff'!$D$4:$D$11,MATCH(6,'Debt Payoff'!$F$4:$F$11,0)),0))/12),(IF(COUNTIF(B15:F15,"&gt;0")=0,(IFERROR(INDEX('Debt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6" s="18">
        <f>IF(H15=0,0,MAX(0,H15*(1+(IFERROR(INDEX('Debt Payoff'!$D$4:$D$11,MATCH(7,'Debt Payoff'!$F$4:$F$11,0)),0))/12)-MIN(H15*(1+(IFERROR(INDEX('Debt Payoff'!$D$4:$D$11,MATCH(7,'Debt Payoff'!$F$4:$F$11,0)),0))/12),(IF(COUNTIF(B15:G15,"&gt;0")=0,(IFERROR(INDEX('Debt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6" s="18">
        <f>IF(I15=0,0,MAX(0,I15*(1+(IFERROR(INDEX('Debt Payoff'!$D$4:$D$11,MATCH(8,'Debt Payoff'!$F$4:$F$11,0)),0))/12)-MIN(I15*(1+(IFERROR(INDEX('Debt Payoff'!$D$4:$D$11,MATCH(8,'Debt Payoff'!$F$4:$F$11,0)),0))/12),(IF(COUNTIF(B15:H15,"&gt;0")=0,(IFERROR(INDEX('Debt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6" s="18">
        <f>IF(B15=0,0,B15*(IFERROR(INDEX('Debt Payoff'!$D$4:$D$11,MATCH(1,'Debt Payoff'!$F$4:$F$11,0)),0))/12)</f>
        <v>0</v>
      </c>
      <c r="K16" s="18">
        <f>IF(C15=0,0,C15*(IFERROR(INDEX('Debt Payoff'!$D$4:$D$11,MATCH(2,'Debt Payoff'!$F$4:$F$11,0)),0))/12)</f>
        <v>0</v>
      </c>
      <c r="L16" s="18">
        <f>IF(D15=0,0,D15*(IFERROR(INDEX('Debt Payoff'!$D$4:$D$11,MATCH(3,'Debt Payoff'!$F$4:$F$11,0)),0))/12)</f>
        <v>0</v>
      </c>
      <c r="M16" s="18">
        <f>IF(E15=0,0,E15*(IFERROR(INDEX('Debt Payoff'!$D$4:$D$11,MATCH(4,'Debt Payoff'!$F$4:$F$11,0)),0))/12)</f>
        <v>0</v>
      </c>
      <c r="N16" s="18">
        <f>IF(F15=0,0,F15*(IFERROR(INDEX('Debt Payoff'!$D$4:$D$11,MATCH(5,'Debt Payoff'!$F$4:$F$11,0)),0))/12)</f>
        <v>0</v>
      </c>
      <c r="O16" s="18">
        <f>IF(G15=0,0,G15*(IFERROR(INDEX('Debt Payoff'!$D$4:$D$11,MATCH(6,'Debt Payoff'!$F$4:$F$11,0)),0))/12)</f>
        <v>0</v>
      </c>
      <c r="P16" s="18">
        <f>IF(H15=0,0,H15*(IFERROR(INDEX('Debt Payoff'!$D$4:$D$11,MATCH(7,'Debt Payoff'!$F$4:$F$11,0)),0))/12)</f>
        <v>0</v>
      </c>
      <c r="Q16" s="18">
        <f>IF(I15=0,0,I15*(IFERROR(INDEX('Debt Payoff'!$D$4:$D$11,MATCH(8,'Debt Payoff'!$F$4:$F$11,0)),0))/12)</f>
        <v>0</v>
      </c>
    </row>
    <row r="17" spans="1:17" x14ac:dyDescent="0.25">
      <c r="A17">
        <v>15</v>
      </c>
      <c r="B17" s="18">
        <f>IF(B16=0,0,MAX(0,B16*(1+(IFERROR(INDEX('Debt Payoff'!$D$4:$D$11,MATCH(1,'Debt Payoff'!$F$4:$F$11,0)),0))/12)-MIN(B16*(1+(IFERROR(INDEX('Debt Payoff'!$D$4:$D$11,MATCH(1,'Debt Payoff'!$F$4:$F$11,0)),0))/12),((IFERROR(INDEX('Debt Payoff'!$E$4:$E$11,MATCH(1,'Debt Payoff'!$F$4:$F$11,0)),0))+('Debt Payoff'!$C$2)))))</f>
        <v>0</v>
      </c>
      <c r="C17" s="18">
        <f>IF(C16=0,0,MAX(0,C16*(1+(IFERROR(INDEX('Debt Payoff'!$D$4:$D$11,MATCH(2,'Debt Payoff'!$F$4:$F$11,0)),0))/12)-MIN(C16*(1+(IFERROR(INDEX('Debt Payoff'!$D$4:$D$11,MATCH(2,'Debt Payoff'!$F$4:$F$11,0)),0))/12),(IF(COUNTIF(B16:B16,"&gt;0")=0,(IFERROR(INDEX('Debt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7" s="18">
        <f>IF(D16=0,0,MAX(0,D16*(1+(IFERROR(INDEX('Debt Payoff'!$D$4:$D$11,MATCH(3,'Debt Payoff'!$F$4:$F$11,0)),0))/12)-MIN(D16*(1+(IFERROR(INDEX('Debt Payoff'!$D$4:$D$11,MATCH(3,'Debt Payoff'!$F$4:$F$11,0)),0))/12),(IF(COUNTIF(B16:C16,"&gt;0")=0,(IFERROR(INDEX('Debt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7" s="18">
        <f>IF(E16=0,0,MAX(0,E16*(1+(IFERROR(INDEX('Debt Payoff'!$D$4:$D$11,MATCH(4,'Debt Payoff'!$F$4:$F$11,0)),0))/12)-MIN(E16*(1+(IFERROR(INDEX('Debt Payoff'!$D$4:$D$11,MATCH(4,'Debt Payoff'!$F$4:$F$11,0)),0))/12),(IF(COUNTIF(B16:D16,"&gt;0")=0,(IFERROR(INDEX('Debt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7" s="18">
        <f>IF(F16=0,0,MAX(0,F16*(1+(IFERROR(INDEX('Debt Payoff'!$D$4:$D$11,MATCH(5,'Debt Payoff'!$F$4:$F$11,0)),0))/12)-MIN(F16*(1+(IFERROR(INDEX('Debt Payoff'!$D$4:$D$11,MATCH(5,'Debt Payoff'!$F$4:$F$11,0)),0))/12),(IF(COUNTIF(B16:E16,"&gt;0")=0,(IFERROR(INDEX('Debt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7" s="18">
        <f>IF(G16=0,0,MAX(0,G16*(1+(IFERROR(INDEX('Debt Payoff'!$D$4:$D$11,MATCH(6,'Debt Payoff'!$F$4:$F$11,0)),0))/12)-MIN(G16*(1+(IFERROR(INDEX('Debt Payoff'!$D$4:$D$11,MATCH(6,'Debt Payoff'!$F$4:$F$11,0)),0))/12),(IF(COUNTIF(B16:F16,"&gt;0")=0,(IFERROR(INDEX('Debt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7" s="18">
        <f>IF(H16=0,0,MAX(0,H16*(1+(IFERROR(INDEX('Debt Payoff'!$D$4:$D$11,MATCH(7,'Debt Payoff'!$F$4:$F$11,0)),0))/12)-MIN(H16*(1+(IFERROR(INDEX('Debt Payoff'!$D$4:$D$11,MATCH(7,'Debt Payoff'!$F$4:$F$11,0)),0))/12),(IF(COUNTIF(B16:G16,"&gt;0")=0,(IFERROR(INDEX('Debt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7" s="18">
        <f>IF(I16=0,0,MAX(0,I16*(1+(IFERROR(INDEX('Debt Payoff'!$D$4:$D$11,MATCH(8,'Debt Payoff'!$F$4:$F$11,0)),0))/12)-MIN(I16*(1+(IFERROR(INDEX('Debt Payoff'!$D$4:$D$11,MATCH(8,'Debt Payoff'!$F$4:$F$11,0)),0))/12),(IF(COUNTIF(B16:H16,"&gt;0")=0,(IFERROR(INDEX('Debt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7" s="18">
        <f>IF(B16=0,0,B16*(IFERROR(INDEX('Debt Payoff'!$D$4:$D$11,MATCH(1,'Debt Payoff'!$F$4:$F$11,0)),0))/12)</f>
        <v>0</v>
      </c>
      <c r="K17" s="18">
        <f>IF(C16=0,0,C16*(IFERROR(INDEX('Debt Payoff'!$D$4:$D$11,MATCH(2,'Debt Payoff'!$F$4:$F$11,0)),0))/12)</f>
        <v>0</v>
      </c>
      <c r="L17" s="18">
        <f>IF(D16=0,0,D16*(IFERROR(INDEX('Debt Payoff'!$D$4:$D$11,MATCH(3,'Debt Payoff'!$F$4:$F$11,0)),0))/12)</f>
        <v>0</v>
      </c>
      <c r="M17" s="18">
        <f>IF(E16=0,0,E16*(IFERROR(INDEX('Debt Payoff'!$D$4:$D$11,MATCH(4,'Debt Payoff'!$F$4:$F$11,0)),0))/12)</f>
        <v>0</v>
      </c>
      <c r="N17" s="18">
        <f>IF(F16=0,0,F16*(IFERROR(INDEX('Debt Payoff'!$D$4:$D$11,MATCH(5,'Debt Payoff'!$F$4:$F$11,0)),0))/12)</f>
        <v>0</v>
      </c>
      <c r="O17" s="18">
        <f>IF(G16=0,0,G16*(IFERROR(INDEX('Debt Payoff'!$D$4:$D$11,MATCH(6,'Debt Payoff'!$F$4:$F$11,0)),0))/12)</f>
        <v>0</v>
      </c>
      <c r="P17" s="18">
        <f>IF(H16=0,0,H16*(IFERROR(INDEX('Debt Payoff'!$D$4:$D$11,MATCH(7,'Debt Payoff'!$F$4:$F$11,0)),0))/12)</f>
        <v>0</v>
      </c>
      <c r="Q17" s="18">
        <f>IF(I16=0,0,I16*(IFERROR(INDEX('Debt Payoff'!$D$4:$D$11,MATCH(8,'Debt Payoff'!$F$4:$F$11,0)),0))/12)</f>
        <v>0</v>
      </c>
    </row>
    <row r="18" spans="1:17" x14ac:dyDescent="0.25">
      <c r="A18">
        <v>16</v>
      </c>
      <c r="B18" s="18">
        <f>IF(B17=0,0,MAX(0,B17*(1+(IFERROR(INDEX('Debt Payoff'!$D$4:$D$11,MATCH(1,'Debt Payoff'!$F$4:$F$11,0)),0))/12)-MIN(B17*(1+(IFERROR(INDEX('Debt Payoff'!$D$4:$D$11,MATCH(1,'Debt Payoff'!$F$4:$F$11,0)),0))/12),((IFERROR(INDEX('Debt Payoff'!$E$4:$E$11,MATCH(1,'Debt Payoff'!$F$4:$F$11,0)),0))+('Debt Payoff'!$C$2)))))</f>
        <v>0</v>
      </c>
      <c r="C18" s="18">
        <f>IF(C17=0,0,MAX(0,C17*(1+(IFERROR(INDEX('Debt Payoff'!$D$4:$D$11,MATCH(2,'Debt Payoff'!$F$4:$F$11,0)),0))/12)-MIN(C17*(1+(IFERROR(INDEX('Debt Payoff'!$D$4:$D$11,MATCH(2,'Debt Payoff'!$F$4:$F$11,0)),0))/12),(IF(COUNTIF(B17:B17,"&gt;0")=0,(IFERROR(INDEX('Debt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8" s="18">
        <f>IF(D17=0,0,MAX(0,D17*(1+(IFERROR(INDEX('Debt Payoff'!$D$4:$D$11,MATCH(3,'Debt Payoff'!$F$4:$F$11,0)),0))/12)-MIN(D17*(1+(IFERROR(INDEX('Debt Payoff'!$D$4:$D$11,MATCH(3,'Debt Payoff'!$F$4:$F$11,0)),0))/12),(IF(COUNTIF(B17:C17,"&gt;0")=0,(IFERROR(INDEX('Debt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8" s="18">
        <f>IF(E17=0,0,MAX(0,E17*(1+(IFERROR(INDEX('Debt Payoff'!$D$4:$D$11,MATCH(4,'Debt Payoff'!$F$4:$F$11,0)),0))/12)-MIN(E17*(1+(IFERROR(INDEX('Debt Payoff'!$D$4:$D$11,MATCH(4,'Debt Payoff'!$F$4:$F$11,0)),0))/12),(IF(COUNTIF(B17:D17,"&gt;0")=0,(IFERROR(INDEX('Debt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8" s="18">
        <f>IF(F17=0,0,MAX(0,F17*(1+(IFERROR(INDEX('Debt Payoff'!$D$4:$D$11,MATCH(5,'Debt Payoff'!$F$4:$F$11,0)),0))/12)-MIN(F17*(1+(IFERROR(INDEX('Debt Payoff'!$D$4:$D$11,MATCH(5,'Debt Payoff'!$F$4:$F$11,0)),0))/12),(IF(COUNTIF(B17:E17,"&gt;0")=0,(IFERROR(INDEX('Debt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8" s="18">
        <f>IF(G17=0,0,MAX(0,G17*(1+(IFERROR(INDEX('Debt Payoff'!$D$4:$D$11,MATCH(6,'Debt Payoff'!$F$4:$F$11,0)),0))/12)-MIN(G17*(1+(IFERROR(INDEX('Debt Payoff'!$D$4:$D$11,MATCH(6,'Debt Payoff'!$F$4:$F$11,0)),0))/12),(IF(COUNTIF(B17:F17,"&gt;0")=0,(IFERROR(INDEX('Debt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8" s="18">
        <f>IF(H17=0,0,MAX(0,H17*(1+(IFERROR(INDEX('Debt Payoff'!$D$4:$D$11,MATCH(7,'Debt Payoff'!$F$4:$F$11,0)),0))/12)-MIN(H17*(1+(IFERROR(INDEX('Debt Payoff'!$D$4:$D$11,MATCH(7,'Debt Payoff'!$F$4:$F$11,0)),0))/12),(IF(COUNTIF(B17:G17,"&gt;0")=0,(IFERROR(INDEX('Debt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8" s="18">
        <f>IF(I17=0,0,MAX(0,I17*(1+(IFERROR(INDEX('Debt Payoff'!$D$4:$D$11,MATCH(8,'Debt Payoff'!$F$4:$F$11,0)),0))/12)-MIN(I17*(1+(IFERROR(INDEX('Debt Payoff'!$D$4:$D$11,MATCH(8,'Debt Payoff'!$F$4:$F$11,0)),0))/12),(IF(COUNTIF(B17:H17,"&gt;0")=0,(IFERROR(INDEX('Debt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8" s="18">
        <f>IF(B17=0,0,B17*(IFERROR(INDEX('Debt Payoff'!$D$4:$D$11,MATCH(1,'Debt Payoff'!$F$4:$F$11,0)),0))/12)</f>
        <v>0</v>
      </c>
      <c r="K18" s="18">
        <f>IF(C17=0,0,C17*(IFERROR(INDEX('Debt Payoff'!$D$4:$D$11,MATCH(2,'Debt Payoff'!$F$4:$F$11,0)),0))/12)</f>
        <v>0</v>
      </c>
      <c r="L18" s="18">
        <f>IF(D17=0,0,D17*(IFERROR(INDEX('Debt Payoff'!$D$4:$D$11,MATCH(3,'Debt Payoff'!$F$4:$F$11,0)),0))/12)</f>
        <v>0</v>
      </c>
      <c r="M18" s="18">
        <f>IF(E17=0,0,E17*(IFERROR(INDEX('Debt Payoff'!$D$4:$D$11,MATCH(4,'Debt Payoff'!$F$4:$F$11,0)),0))/12)</f>
        <v>0</v>
      </c>
      <c r="N18" s="18">
        <f>IF(F17=0,0,F17*(IFERROR(INDEX('Debt Payoff'!$D$4:$D$11,MATCH(5,'Debt Payoff'!$F$4:$F$11,0)),0))/12)</f>
        <v>0</v>
      </c>
      <c r="O18" s="18">
        <f>IF(G17=0,0,G17*(IFERROR(INDEX('Debt Payoff'!$D$4:$D$11,MATCH(6,'Debt Payoff'!$F$4:$F$11,0)),0))/12)</f>
        <v>0</v>
      </c>
      <c r="P18" s="18">
        <f>IF(H17=0,0,H17*(IFERROR(INDEX('Debt Payoff'!$D$4:$D$11,MATCH(7,'Debt Payoff'!$F$4:$F$11,0)),0))/12)</f>
        <v>0</v>
      </c>
      <c r="Q18" s="18">
        <f>IF(I17=0,0,I17*(IFERROR(INDEX('Debt Payoff'!$D$4:$D$11,MATCH(8,'Debt Payoff'!$F$4:$F$11,0)),0))/12)</f>
        <v>0</v>
      </c>
    </row>
    <row r="19" spans="1:17" x14ac:dyDescent="0.25">
      <c r="A19">
        <v>17</v>
      </c>
      <c r="B19" s="18">
        <f>IF(B18=0,0,MAX(0,B18*(1+(IFERROR(INDEX('Debt Payoff'!$D$4:$D$11,MATCH(1,'Debt Payoff'!$F$4:$F$11,0)),0))/12)-MIN(B18*(1+(IFERROR(INDEX('Debt Payoff'!$D$4:$D$11,MATCH(1,'Debt Payoff'!$F$4:$F$11,0)),0))/12),((IFERROR(INDEX('Debt Payoff'!$E$4:$E$11,MATCH(1,'Debt Payoff'!$F$4:$F$11,0)),0))+('Debt Payoff'!$C$2)))))</f>
        <v>0</v>
      </c>
      <c r="C19" s="18">
        <f>IF(C18=0,0,MAX(0,C18*(1+(IFERROR(INDEX('Debt Payoff'!$D$4:$D$11,MATCH(2,'Debt Payoff'!$F$4:$F$11,0)),0))/12)-MIN(C18*(1+(IFERROR(INDEX('Debt Payoff'!$D$4:$D$11,MATCH(2,'Debt Payoff'!$F$4:$F$11,0)),0))/12),(IF(COUNTIF(B18:B18,"&gt;0")=0,(IFERROR(INDEX('Debt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9" s="18">
        <f>IF(D18=0,0,MAX(0,D18*(1+(IFERROR(INDEX('Debt Payoff'!$D$4:$D$11,MATCH(3,'Debt Payoff'!$F$4:$F$11,0)),0))/12)-MIN(D18*(1+(IFERROR(INDEX('Debt Payoff'!$D$4:$D$11,MATCH(3,'Debt Payoff'!$F$4:$F$11,0)),0))/12),(IF(COUNTIF(B18:C18,"&gt;0")=0,(IFERROR(INDEX('Debt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9" s="18">
        <f>IF(E18=0,0,MAX(0,E18*(1+(IFERROR(INDEX('Debt Payoff'!$D$4:$D$11,MATCH(4,'Debt Payoff'!$F$4:$F$11,0)),0))/12)-MIN(E18*(1+(IFERROR(INDEX('Debt Payoff'!$D$4:$D$11,MATCH(4,'Debt Payoff'!$F$4:$F$11,0)),0))/12),(IF(COUNTIF(B18:D18,"&gt;0")=0,(IFERROR(INDEX('Debt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9" s="18">
        <f>IF(F18=0,0,MAX(0,F18*(1+(IFERROR(INDEX('Debt Payoff'!$D$4:$D$11,MATCH(5,'Debt Payoff'!$F$4:$F$11,0)),0))/12)-MIN(F18*(1+(IFERROR(INDEX('Debt Payoff'!$D$4:$D$11,MATCH(5,'Debt Payoff'!$F$4:$F$11,0)),0))/12),(IF(COUNTIF(B18:E18,"&gt;0")=0,(IFERROR(INDEX('Debt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9" s="18">
        <f>IF(G18=0,0,MAX(0,G18*(1+(IFERROR(INDEX('Debt Payoff'!$D$4:$D$11,MATCH(6,'Debt Payoff'!$F$4:$F$11,0)),0))/12)-MIN(G18*(1+(IFERROR(INDEX('Debt Payoff'!$D$4:$D$11,MATCH(6,'Debt Payoff'!$F$4:$F$11,0)),0))/12),(IF(COUNTIF(B18:F18,"&gt;0")=0,(IFERROR(INDEX('Debt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9" s="18">
        <f>IF(H18=0,0,MAX(0,H18*(1+(IFERROR(INDEX('Debt Payoff'!$D$4:$D$11,MATCH(7,'Debt Payoff'!$F$4:$F$11,0)),0))/12)-MIN(H18*(1+(IFERROR(INDEX('Debt Payoff'!$D$4:$D$11,MATCH(7,'Debt Payoff'!$F$4:$F$11,0)),0))/12),(IF(COUNTIF(B18:G18,"&gt;0")=0,(IFERROR(INDEX('Debt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9" s="18">
        <f>IF(I18=0,0,MAX(0,I18*(1+(IFERROR(INDEX('Debt Payoff'!$D$4:$D$11,MATCH(8,'Debt Payoff'!$F$4:$F$11,0)),0))/12)-MIN(I18*(1+(IFERROR(INDEX('Debt Payoff'!$D$4:$D$11,MATCH(8,'Debt Payoff'!$F$4:$F$11,0)),0))/12),(IF(COUNTIF(B18:H18,"&gt;0")=0,(IFERROR(INDEX('Debt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9" s="18">
        <f>IF(B18=0,0,B18*(IFERROR(INDEX('Debt Payoff'!$D$4:$D$11,MATCH(1,'Debt Payoff'!$F$4:$F$11,0)),0))/12)</f>
        <v>0</v>
      </c>
      <c r="K19" s="18">
        <f>IF(C18=0,0,C18*(IFERROR(INDEX('Debt Payoff'!$D$4:$D$11,MATCH(2,'Debt Payoff'!$F$4:$F$11,0)),0))/12)</f>
        <v>0</v>
      </c>
      <c r="L19" s="18">
        <f>IF(D18=0,0,D18*(IFERROR(INDEX('Debt Payoff'!$D$4:$D$11,MATCH(3,'Debt Payoff'!$F$4:$F$11,0)),0))/12)</f>
        <v>0</v>
      </c>
      <c r="M19" s="18">
        <f>IF(E18=0,0,E18*(IFERROR(INDEX('Debt Payoff'!$D$4:$D$11,MATCH(4,'Debt Payoff'!$F$4:$F$11,0)),0))/12)</f>
        <v>0</v>
      </c>
      <c r="N19" s="18">
        <f>IF(F18=0,0,F18*(IFERROR(INDEX('Debt Payoff'!$D$4:$D$11,MATCH(5,'Debt Payoff'!$F$4:$F$11,0)),0))/12)</f>
        <v>0</v>
      </c>
      <c r="O19" s="18">
        <f>IF(G18=0,0,G18*(IFERROR(INDEX('Debt Payoff'!$D$4:$D$11,MATCH(6,'Debt Payoff'!$F$4:$F$11,0)),0))/12)</f>
        <v>0</v>
      </c>
      <c r="P19" s="18">
        <f>IF(H18=0,0,H18*(IFERROR(INDEX('Debt Payoff'!$D$4:$D$11,MATCH(7,'Debt Payoff'!$F$4:$F$11,0)),0))/12)</f>
        <v>0</v>
      </c>
      <c r="Q19" s="18">
        <f>IF(I18=0,0,I18*(IFERROR(INDEX('Debt Payoff'!$D$4:$D$11,MATCH(8,'Debt Payoff'!$F$4:$F$11,0)),0))/12)</f>
        <v>0</v>
      </c>
    </row>
    <row r="20" spans="1:17" x14ac:dyDescent="0.25">
      <c r="A20">
        <v>18</v>
      </c>
      <c r="B20" s="18">
        <f>IF(B19=0,0,MAX(0,B19*(1+(IFERROR(INDEX('Debt Payoff'!$D$4:$D$11,MATCH(1,'Debt Payoff'!$F$4:$F$11,0)),0))/12)-MIN(B19*(1+(IFERROR(INDEX('Debt Payoff'!$D$4:$D$11,MATCH(1,'Debt Payoff'!$F$4:$F$11,0)),0))/12),((IFERROR(INDEX('Debt Payoff'!$E$4:$E$11,MATCH(1,'Debt Payoff'!$F$4:$F$11,0)),0))+('Debt Payoff'!$C$2)))))</f>
        <v>0</v>
      </c>
      <c r="C20" s="18">
        <f>IF(C19=0,0,MAX(0,C19*(1+(IFERROR(INDEX('Debt Payoff'!$D$4:$D$11,MATCH(2,'Debt Payoff'!$F$4:$F$11,0)),0))/12)-MIN(C19*(1+(IFERROR(INDEX('Debt Payoff'!$D$4:$D$11,MATCH(2,'Debt Payoff'!$F$4:$F$11,0)),0))/12),(IF(COUNTIF(B19:B19,"&gt;0")=0,(IFERROR(INDEX('Debt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0" s="18">
        <f>IF(D19=0,0,MAX(0,D19*(1+(IFERROR(INDEX('Debt Payoff'!$D$4:$D$11,MATCH(3,'Debt Payoff'!$F$4:$F$11,0)),0))/12)-MIN(D19*(1+(IFERROR(INDEX('Debt Payoff'!$D$4:$D$11,MATCH(3,'Debt Payoff'!$F$4:$F$11,0)),0))/12),(IF(COUNTIF(B19:C19,"&gt;0")=0,(IFERROR(INDEX('Debt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0" s="18">
        <f>IF(E19=0,0,MAX(0,E19*(1+(IFERROR(INDEX('Debt Payoff'!$D$4:$D$11,MATCH(4,'Debt Payoff'!$F$4:$F$11,0)),0))/12)-MIN(E19*(1+(IFERROR(INDEX('Debt Payoff'!$D$4:$D$11,MATCH(4,'Debt Payoff'!$F$4:$F$11,0)),0))/12),(IF(COUNTIF(B19:D19,"&gt;0")=0,(IFERROR(INDEX('Debt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0" s="18">
        <f>IF(F19=0,0,MAX(0,F19*(1+(IFERROR(INDEX('Debt Payoff'!$D$4:$D$11,MATCH(5,'Debt Payoff'!$F$4:$F$11,0)),0))/12)-MIN(F19*(1+(IFERROR(INDEX('Debt Payoff'!$D$4:$D$11,MATCH(5,'Debt Payoff'!$F$4:$F$11,0)),0))/12),(IF(COUNTIF(B19:E19,"&gt;0")=0,(IFERROR(INDEX('Debt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0" s="18">
        <f>IF(G19=0,0,MAX(0,G19*(1+(IFERROR(INDEX('Debt Payoff'!$D$4:$D$11,MATCH(6,'Debt Payoff'!$F$4:$F$11,0)),0))/12)-MIN(G19*(1+(IFERROR(INDEX('Debt Payoff'!$D$4:$D$11,MATCH(6,'Debt Payoff'!$F$4:$F$11,0)),0))/12),(IF(COUNTIF(B19:F19,"&gt;0")=0,(IFERROR(INDEX('Debt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0" s="18">
        <f>IF(H19=0,0,MAX(0,H19*(1+(IFERROR(INDEX('Debt Payoff'!$D$4:$D$11,MATCH(7,'Debt Payoff'!$F$4:$F$11,0)),0))/12)-MIN(H19*(1+(IFERROR(INDEX('Debt Payoff'!$D$4:$D$11,MATCH(7,'Debt Payoff'!$F$4:$F$11,0)),0))/12),(IF(COUNTIF(B19:G19,"&gt;0")=0,(IFERROR(INDEX('Debt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0" s="18">
        <f>IF(I19=0,0,MAX(0,I19*(1+(IFERROR(INDEX('Debt Payoff'!$D$4:$D$11,MATCH(8,'Debt Payoff'!$F$4:$F$11,0)),0))/12)-MIN(I19*(1+(IFERROR(INDEX('Debt Payoff'!$D$4:$D$11,MATCH(8,'Debt Payoff'!$F$4:$F$11,0)),0))/12),(IF(COUNTIF(B19:H19,"&gt;0")=0,(IFERROR(INDEX('Debt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0" s="18">
        <f>IF(B19=0,0,B19*(IFERROR(INDEX('Debt Payoff'!$D$4:$D$11,MATCH(1,'Debt Payoff'!$F$4:$F$11,0)),0))/12)</f>
        <v>0</v>
      </c>
      <c r="K20" s="18">
        <f>IF(C19=0,0,C19*(IFERROR(INDEX('Debt Payoff'!$D$4:$D$11,MATCH(2,'Debt Payoff'!$F$4:$F$11,0)),0))/12)</f>
        <v>0</v>
      </c>
      <c r="L20" s="18">
        <f>IF(D19=0,0,D19*(IFERROR(INDEX('Debt Payoff'!$D$4:$D$11,MATCH(3,'Debt Payoff'!$F$4:$F$11,0)),0))/12)</f>
        <v>0</v>
      </c>
      <c r="M20" s="18">
        <f>IF(E19=0,0,E19*(IFERROR(INDEX('Debt Payoff'!$D$4:$D$11,MATCH(4,'Debt Payoff'!$F$4:$F$11,0)),0))/12)</f>
        <v>0</v>
      </c>
      <c r="N20" s="18">
        <f>IF(F19=0,0,F19*(IFERROR(INDEX('Debt Payoff'!$D$4:$D$11,MATCH(5,'Debt Payoff'!$F$4:$F$11,0)),0))/12)</f>
        <v>0</v>
      </c>
      <c r="O20" s="18">
        <f>IF(G19=0,0,G19*(IFERROR(INDEX('Debt Payoff'!$D$4:$D$11,MATCH(6,'Debt Payoff'!$F$4:$F$11,0)),0))/12)</f>
        <v>0</v>
      </c>
      <c r="P20" s="18">
        <f>IF(H19=0,0,H19*(IFERROR(INDEX('Debt Payoff'!$D$4:$D$11,MATCH(7,'Debt Payoff'!$F$4:$F$11,0)),0))/12)</f>
        <v>0</v>
      </c>
      <c r="Q20" s="18">
        <f>IF(I19=0,0,I19*(IFERROR(INDEX('Debt Payoff'!$D$4:$D$11,MATCH(8,'Debt Payoff'!$F$4:$F$11,0)),0))/12)</f>
        <v>0</v>
      </c>
    </row>
    <row r="21" spans="1:17" x14ac:dyDescent="0.25">
      <c r="A21">
        <v>19</v>
      </c>
      <c r="B21" s="18">
        <f>IF(B20=0,0,MAX(0,B20*(1+(IFERROR(INDEX('Debt Payoff'!$D$4:$D$11,MATCH(1,'Debt Payoff'!$F$4:$F$11,0)),0))/12)-MIN(B20*(1+(IFERROR(INDEX('Debt Payoff'!$D$4:$D$11,MATCH(1,'Debt Payoff'!$F$4:$F$11,0)),0))/12),((IFERROR(INDEX('Debt Payoff'!$E$4:$E$11,MATCH(1,'Debt Payoff'!$F$4:$F$11,0)),0))+('Debt Payoff'!$C$2)))))</f>
        <v>0</v>
      </c>
      <c r="C21" s="18">
        <f>IF(C20=0,0,MAX(0,C20*(1+(IFERROR(INDEX('Debt Payoff'!$D$4:$D$11,MATCH(2,'Debt Payoff'!$F$4:$F$11,0)),0))/12)-MIN(C20*(1+(IFERROR(INDEX('Debt Payoff'!$D$4:$D$11,MATCH(2,'Debt Payoff'!$F$4:$F$11,0)),0))/12),(IF(COUNTIF(B20:B20,"&gt;0")=0,(IFERROR(INDEX('Debt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1" s="18">
        <f>IF(D20=0,0,MAX(0,D20*(1+(IFERROR(INDEX('Debt Payoff'!$D$4:$D$11,MATCH(3,'Debt Payoff'!$F$4:$F$11,0)),0))/12)-MIN(D20*(1+(IFERROR(INDEX('Debt Payoff'!$D$4:$D$11,MATCH(3,'Debt Payoff'!$F$4:$F$11,0)),0))/12),(IF(COUNTIF(B20:C20,"&gt;0")=0,(IFERROR(INDEX('Debt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1" s="18">
        <f>IF(E20=0,0,MAX(0,E20*(1+(IFERROR(INDEX('Debt Payoff'!$D$4:$D$11,MATCH(4,'Debt Payoff'!$F$4:$F$11,0)),0))/12)-MIN(E20*(1+(IFERROR(INDEX('Debt Payoff'!$D$4:$D$11,MATCH(4,'Debt Payoff'!$F$4:$F$11,0)),0))/12),(IF(COUNTIF(B20:D20,"&gt;0")=0,(IFERROR(INDEX('Debt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1" s="18">
        <f>IF(F20=0,0,MAX(0,F20*(1+(IFERROR(INDEX('Debt Payoff'!$D$4:$D$11,MATCH(5,'Debt Payoff'!$F$4:$F$11,0)),0))/12)-MIN(F20*(1+(IFERROR(INDEX('Debt Payoff'!$D$4:$D$11,MATCH(5,'Debt Payoff'!$F$4:$F$11,0)),0))/12),(IF(COUNTIF(B20:E20,"&gt;0")=0,(IFERROR(INDEX('Debt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1" s="18">
        <f>IF(G20=0,0,MAX(0,G20*(1+(IFERROR(INDEX('Debt Payoff'!$D$4:$D$11,MATCH(6,'Debt Payoff'!$F$4:$F$11,0)),0))/12)-MIN(G20*(1+(IFERROR(INDEX('Debt Payoff'!$D$4:$D$11,MATCH(6,'Debt Payoff'!$F$4:$F$11,0)),0))/12),(IF(COUNTIF(B20:F20,"&gt;0")=0,(IFERROR(INDEX('Debt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1" s="18">
        <f>IF(H20=0,0,MAX(0,H20*(1+(IFERROR(INDEX('Debt Payoff'!$D$4:$D$11,MATCH(7,'Debt Payoff'!$F$4:$F$11,0)),0))/12)-MIN(H20*(1+(IFERROR(INDEX('Debt Payoff'!$D$4:$D$11,MATCH(7,'Debt Payoff'!$F$4:$F$11,0)),0))/12),(IF(COUNTIF(B20:G20,"&gt;0")=0,(IFERROR(INDEX('Debt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1" s="18">
        <f>IF(I20=0,0,MAX(0,I20*(1+(IFERROR(INDEX('Debt Payoff'!$D$4:$D$11,MATCH(8,'Debt Payoff'!$F$4:$F$11,0)),0))/12)-MIN(I20*(1+(IFERROR(INDEX('Debt Payoff'!$D$4:$D$11,MATCH(8,'Debt Payoff'!$F$4:$F$11,0)),0))/12),(IF(COUNTIF(B20:H20,"&gt;0")=0,(IFERROR(INDEX('Debt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1" s="18">
        <f>IF(B20=0,0,B20*(IFERROR(INDEX('Debt Payoff'!$D$4:$D$11,MATCH(1,'Debt Payoff'!$F$4:$F$11,0)),0))/12)</f>
        <v>0</v>
      </c>
      <c r="K21" s="18">
        <f>IF(C20=0,0,C20*(IFERROR(INDEX('Debt Payoff'!$D$4:$D$11,MATCH(2,'Debt Payoff'!$F$4:$F$11,0)),0))/12)</f>
        <v>0</v>
      </c>
      <c r="L21" s="18">
        <f>IF(D20=0,0,D20*(IFERROR(INDEX('Debt Payoff'!$D$4:$D$11,MATCH(3,'Debt Payoff'!$F$4:$F$11,0)),0))/12)</f>
        <v>0</v>
      </c>
      <c r="M21" s="18">
        <f>IF(E20=0,0,E20*(IFERROR(INDEX('Debt Payoff'!$D$4:$D$11,MATCH(4,'Debt Payoff'!$F$4:$F$11,0)),0))/12)</f>
        <v>0</v>
      </c>
      <c r="N21" s="18">
        <f>IF(F20=0,0,F20*(IFERROR(INDEX('Debt Payoff'!$D$4:$D$11,MATCH(5,'Debt Payoff'!$F$4:$F$11,0)),0))/12)</f>
        <v>0</v>
      </c>
      <c r="O21" s="18">
        <f>IF(G20=0,0,G20*(IFERROR(INDEX('Debt Payoff'!$D$4:$D$11,MATCH(6,'Debt Payoff'!$F$4:$F$11,0)),0))/12)</f>
        <v>0</v>
      </c>
      <c r="P21" s="18">
        <f>IF(H20=0,0,H20*(IFERROR(INDEX('Debt Payoff'!$D$4:$D$11,MATCH(7,'Debt Payoff'!$F$4:$F$11,0)),0))/12)</f>
        <v>0</v>
      </c>
      <c r="Q21" s="18">
        <f>IF(I20=0,0,I20*(IFERROR(INDEX('Debt Payoff'!$D$4:$D$11,MATCH(8,'Debt Payoff'!$F$4:$F$11,0)),0))/12)</f>
        <v>0</v>
      </c>
    </row>
    <row r="22" spans="1:17" x14ac:dyDescent="0.25">
      <c r="A22">
        <v>20</v>
      </c>
      <c r="B22" s="18">
        <f>IF(B21=0,0,MAX(0,B21*(1+(IFERROR(INDEX('Debt Payoff'!$D$4:$D$11,MATCH(1,'Debt Payoff'!$F$4:$F$11,0)),0))/12)-MIN(B21*(1+(IFERROR(INDEX('Debt Payoff'!$D$4:$D$11,MATCH(1,'Debt Payoff'!$F$4:$F$11,0)),0))/12),((IFERROR(INDEX('Debt Payoff'!$E$4:$E$11,MATCH(1,'Debt Payoff'!$F$4:$F$11,0)),0))+('Debt Payoff'!$C$2)))))</f>
        <v>0</v>
      </c>
      <c r="C22" s="18">
        <f>IF(C21=0,0,MAX(0,C21*(1+(IFERROR(INDEX('Debt Payoff'!$D$4:$D$11,MATCH(2,'Debt Payoff'!$F$4:$F$11,0)),0))/12)-MIN(C21*(1+(IFERROR(INDEX('Debt Payoff'!$D$4:$D$11,MATCH(2,'Debt Payoff'!$F$4:$F$11,0)),0))/12),(IF(COUNTIF(B21:B21,"&gt;0")=0,(IFERROR(INDEX('Debt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2" s="18">
        <f>IF(D21=0,0,MAX(0,D21*(1+(IFERROR(INDEX('Debt Payoff'!$D$4:$D$11,MATCH(3,'Debt Payoff'!$F$4:$F$11,0)),0))/12)-MIN(D21*(1+(IFERROR(INDEX('Debt Payoff'!$D$4:$D$11,MATCH(3,'Debt Payoff'!$F$4:$F$11,0)),0))/12),(IF(COUNTIF(B21:C21,"&gt;0")=0,(IFERROR(INDEX('Debt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2" s="18">
        <f>IF(E21=0,0,MAX(0,E21*(1+(IFERROR(INDEX('Debt Payoff'!$D$4:$D$11,MATCH(4,'Debt Payoff'!$F$4:$F$11,0)),0))/12)-MIN(E21*(1+(IFERROR(INDEX('Debt Payoff'!$D$4:$D$11,MATCH(4,'Debt Payoff'!$F$4:$F$11,0)),0))/12),(IF(COUNTIF(B21:D21,"&gt;0")=0,(IFERROR(INDEX('Debt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2" s="18">
        <f>IF(F21=0,0,MAX(0,F21*(1+(IFERROR(INDEX('Debt Payoff'!$D$4:$D$11,MATCH(5,'Debt Payoff'!$F$4:$F$11,0)),0))/12)-MIN(F21*(1+(IFERROR(INDEX('Debt Payoff'!$D$4:$D$11,MATCH(5,'Debt Payoff'!$F$4:$F$11,0)),0))/12),(IF(COUNTIF(B21:E21,"&gt;0")=0,(IFERROR(INDEX('Debt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2" s="18">
        <f>IF(G21=0,0,MAX(0,G21*(1+(IFERROR(INDEX('Debt Payoff'!$D$4:$D$11,MATCH(6,'Debt Payoff'!$F$4:$F$11,0)),0))/12)-MIN(G21*(1+(IFERROR(INDEX('Debt Payoff'!$D$4:$D$11,MATCH(6,'Debt Payoff'!$F$4:$F$11,0)),0))/12),(IF(COUNTIF(B21:F21,"&gt;0")=0,(IFERROR(INDEX('Debt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2" s="18">
        <f>IF(H21=0,0,MAX(0,H21*(1+(IFERROR(INDEX('Debt Payoff'!$D$4:$D$11,MATCH(7,'Debt Payoff'!$F$4:$F$11,0)),0))/12)-MIN(H21*(1+(IFERROR(INDEX('Debt Payoff'!$D$4:$D$11,MATCH(7,'Debt Payoff'!$F$4:$F$11,0)),0))/12),(IF(COUNTIF(B21:G21,"&gt;0")=0,(IFERROR(INDEX('Debt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2" s="18">
        <f>IF(I21=0,0,MAX(0,I21*(1+(IFERROR(INDEX('Debt Payoff'!$D$4:$D$11,MATCH(8,'Debt Payoff'!$F$4:$F$11,0)),0))/12)-MIN(I21*(1+(IFERROR(INDEX('Debt Payoff'!$D$4:$D$11,MATCH(8,'Debt Payoff'!$F$4:$F$11,0)),0))/12),(IF(COUNTIF(B21:H21,"&gt;0")=0,(IFERROR(INDEX('Debt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2" s="18">
        <f>IF(B21=0,0,B21*(IFERROR(INDEX('Debt Payoff'!$D$4:$D$11,MATCH(1,'Debt Payoff'!$F$4:$F$11,0)),0))/12)</f>
        <v>0</v>
      </c>
      <c r="K22" s="18">
        <f>IF(C21=0,0,C21*(IFERROR(INDEX('Debt Payoff'!$D$4:$D$11,MATCH(2,'Debt Payoff'!$F$4:$F$11,0)),0))/12)</f>
        <v>0</v>
      </c>
      <c r="L22" s="18">
        <f>IF(D21=0,0,D21*(IFERROR(INDEX('Debt Payoff'!$D$4:$D$11,MATCH(3,'Debt Payoff'!$F$4:$F$11,0)),0))/12)</f>
        <v>0</v>
      </c>
      <c r="M22" s="18">
        <f>IF(E21=0,0,E21*(IFERROR(INDEX('Debt Payoff'!$D$4:$D$11,MATCH(4,'Debt Payoff'!$F$4:$F$11,0)),0))/12)</f>
        <v>0</v>
      </c>
      <c r="N22" s="18">
        <f>IF(F21=0,0,F21*(IFERROR(INDEX('Debt Payoff'!$D$4:$D$11,MATCH(5,'Debt Payoff'!$F$4:$F$11,0)),0))/12)</f>
        <v>0</v>
      </c>
      <c r="O22" s="18">
        <f>IF(G21=0,0,G21*(IFERROR(INDEX('Debt Payoff'!$D$4:$D$11,MATCH(6,'Debt Payoff'!$F$4:$F$11,0)),0))/12)</f>
        <v>0</v>
      </c>
      <c r="P22" s="18">
        <f>IF(H21=0,0,H21*(IFERROR(INDEX('Debt Payoff'!$D$4:$D$11,MATCH(7,'Debt Payoff'!$F$4:$F$11,0)),0))/12)</f>
        <v>0</v>
      </c>
      <c r="Q22" s="18">
        <f>IF(I21=0,0,I21*(IFERROR(INDEX('Debt Payoff'!$D$4:$D$11,MATCH(8,'Debt Payoff'!$F$4:$F$11,0)),0))/12)</f>
        <v>0</v>
      </c>
    </row>
    <row r="23" spans="1:17" x14ac:dyDescent="0.25">
      <c r="A23">
        <v>21</v>
      </c>
      <c r="B23" s="18">
        <f>IF(B22=0,0,MAX(0,B22*(1+(IFERROR(INDEX('Debt Payoff'!$D$4:$D$11,MATCH(1,'Debt Payoff'!$F$4:$F$11,0)),0))/12)-MIN(B22*(1+(IFERROR(INDEX('Debt Payoff'!$D$4:$D$11,MATCH(1,'Debt Payoff'!$F$4:$F$11,0)),0))/12),((IFERROR(INDEX('Debt Payoff'!$E$4:$E$11,MATCH(1,'Debt Payoff'!$F$4:$F$11,0)),0))+('Debt Payoff'!$C$2)))))</f>
        <v>0</v>
      </c>
      <c r="C23" s="18">
        <f>IF(C22=0,0,MAX(0,C22*(1+(IFERROR(INDEX('Debt Payoff'!$D$4:$D$11,MATCH(2,'Debt Payoff'!$F$4:$F$11,0)),0))/12)-MIN(C22*(1+(IFERROR(INDEX('Debt Payoff'!$D$4:$D$11,MATCH(2,'Debt Payoff'!$F$4:$F$11,0)),0))/12),(IF(COUNTIF(B22:B22,"&gt;0")=0,(IFERROR(INDEX('Debt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3" s="18">
        <f>IF(D22=0,0,MAX(0,D22*(1+(IFERROR(INDEX('Debt Payoff'!$D$4:$D$11,MATCH(3,'Debt Payoff'!$F$4:$F$11,0)),0))/12)-MIN(D22*(1+(IFERROR(INDEX('Debt Payoff'!$D$4:$D$11,MATCH(3,'Debt Payoff'!$F$4:$F$11,0)),0))/12),(IF(COUNTIF(B22:C22,"&gt;0")=0,(IFERROR(INDEX('Debt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3" s="18">
        <f>IF(E22=0,0,MAX(0,E22*(1+(IFERROR(INDEX('Debt Payoff'!$D$4:$D$11,MATCH(4,'Debt Payoff'!$F$4:$F$11,0)),0))/12)-MIN(E22*(1+(IFERROR(INDEX('Debt Payoff'!$D$4:$D$11,MATCH(4,'Debt Payoff'!$F$4:$F$11,0)),0))/12),(IF(COUNTIF(B22:D22,"&gt;0")=0,(IFERROR(INDEX('Debt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3" s="18">
        <f>IF(F22=0,0,MAX(0,F22*(1+(IFERROR(INDEX('Debt Payoff'!$D$4:$D$11,MATCH(5,'Debt Payoff'!$F$4:$F$11,0)),0))/12)-MIN(F22*(1+(IFERROR(INDEX('Debt Payoff'!$D$4:$D$11,MATCH(5,'Debt Payoff'!$F$4:$F$11,0)),0))/12),(IF(COUNTIF(B22:E22,"&gt;0")=0,(IFERROR(INDEX('Debt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3" s="18">
        <f>IF(G22=0,0,MAX(0,G22*(1+(IFERROR(INDEX('Debt Payoff'!$D$4:$D$11,MATCH(6,'Debt Payoff'!$F$4:$F$11,0)),0))/12)-MIN(G22*(1+(IFERROR(INDEX('Debt Payoff'!$D$4:$D$11,MATCH(6,'Debt Payoff'!$F$4:$F$11,0)),0))/12),(IF(COUNTIF(B22:F22,"&gt;0")=0,(IFERROR(INDEX('Debt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3" s="18">
        <f>IF(H22=0,0,MAX(0,H22*(1+(IFERROR(INDEX('Debt Payoff'!$D$4:$D$11,MATCH(7,'Debt Payoff'!$F$4:$F$11,0)),0))/12)-MIN(H22*(1+(IFERROR(INDEX('Debt Payoff'!$D$4:$D$11,MATCH(7,'Debt Payoff'!$F$4:$F$11,0)),0))/12),(IF(COUNTIF(B22:G22,"&gt;0")=0,(IFERROR(INDEX('Debt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3" s="18">
        <f>IF(I22=0,0,MAX(0,I22*(1+(IFERROR(INDEX('Debt Payoff'!$D$4:$D$11,MATCH(8,'Debt Payoff'!$F$4:$F$11,0)),0))/12)-MIN(I22*(1+(IFERROR(INDEX('Debt Payoff'!$D$4:$D$11,MATCH(8,'Debt Payoff'!$F$4:$F$11,0)),0))/12),(IF(COUNTIF(B22:H22,"&gt;0")=0,(IFERROR(INDEX('Debt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3" s="18">
        <f>IF(B22=0,0,B22*(IFERROR(INDEX('Debt Payoff'!$D$4:$D$11,MATCH(1,'Debt Payoff'!$F$4:$F$11,0)),0))/12)</f>
        <v>0</v>
      </c>
      <c r="K23" s="18">
        <f>IF(C22=0,0,C22*(IFERROR(INDEX('Debt Payoff'!$D$4:$D$11,MATCH(2,'Debt Payoff'!$F$4:$F$11,0)),0))/12)</f>
        <v>0</v>
      </c>
      <c r="L23" s="18">
        <f>IF(D22=0,0,D22*(IFERROR(INDEX('Debt Payoff'!$D$4:$D$11,MATCH(3,'Debt Payoff'!$F$4:$F$11,0)),0))/12)</f>
        <v>0</v>
      </c>
      <c r="M23" s="18">
        <f>IF(E22=0,0,E22*(IFERROR(INDEX('Debt Payoff'!$D$4:$D$11,MATCH(4,'Debt Payoff'!$F$4:$F$11,0)),0))/12)</f>
        <v>0</v>
      </c>
      <c r="N23" s="18">
        <f>IF(F22=0,0,F22*(IFERROR(INDEX('Debt Payoff'!$D$4:$D$11,MATCH(5,'Debt Payoff'!$F$4:$F$11,0)),0))/12)</f>
        <v>0</v>
      </c>
      <c r="O23" s="18">
        <f>IF(G22=0,0,G22*(IFERROR(INDEX('Debt Payoff'!$D$4:$D$11,MATCH(6,'Debt Payoff'!$F$4:$F$11,0)),0))/12)</f>
        <v>0</v>
      </c>
      <c r="P23" s="18">
        <f>IF(H22=0,0,H22*(IFERROR(INDEX('Debt Payoff'!$D$4:$D$11,MATCH(7,'Debt Payoff'!$F$4:$F$11,0)),0))/12)</f>
        <v>0</v>
      </c>
      <c r="Q23" s="18">
        <f>IF(I22=0,0,I22*(IFERROR(INDEX('Debt Payoff'!$D$4:$D$11,MATCH(8,'Debt Payoff'!$F$4:$F$11,0)),0))/12)</f>
        <v>0</v>
      </c>
    </row>
    <row r="24" spans="1:17" x14ac:dyDescent="0.25">
      <c r="A24">
        <v>22</v>
      </c>
      <c r="B24" s="18">
        <f>IF(B23=0,0,MAX(0,B23*(1+(IFERROR(INDEX('Debt Payoff'!$D$4:$D$11,MATCH(1,'Debt Payoff'!$F$4:$F$11,0)),0))/12)-MIN(B23*(1+(IFERROR(INDEX('Debt Payoff'!$D$4:$D$11,MATCH(1,'Debt Payoff'!$F$4:$F$11,0)),0))/12),((IFERROR(INDEX('Debt Payoff'!$E$4:$E$11,MATCH(1,'Debt Payoff'!$F$4:$F$11,0)),0))+('Debt Payoff'!$C$2)))))</f>
        <v>0</v>
      </c>
      <c r="C24" s="18">
        <f>IF(C23=0,0,MAX(0,C23*(1+(IFERROR(INDEX('Debt Payoff'!$D$4:$D$11,MATCH(2,'Debt Payoff'!$F$4:$F$11,0)),0))/12)-MIN(C23*(1+(IFERROR(INDEX('Debt Payoff'!$D$4:$D$11,MATCH(2,'Debt Payoff'!$F$4:$F$11,0)),0))/12),(IF(COUNTIF(B23:B23,"&gt;0")=0,(IFERROR(INDEX('Debt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4" s="18">
        <f>IF(D23=0,0,MAX(0,D23*(1+(IFERROR(INDEX('Debt Payoff'!$D$4:$D$11,MATCH(3,'Debt Payoff'!$F$4:$F$11,0)),0))/12)-MIN(D23*(1+(IFERROR(INDEX('Debt Payoff'!$D$4:$D$11,MATCH(3,'Debt Payoff'!$F$4:$F$11,0)),0))/12),(IF(COUNTIF(B23:C23,"&gt;0")=0,(IFERROR(INDEX('Debt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4" s="18">
        <f>IF(E23=0,0,MAX(0,E23*(1+(IFERROR(INDEX('Debt Payoff'!$D$4:$D$11,MATCH(4,'Debt Payoff'!$F$4:$F$11,0)),0))/12)-MIN(E23*(1+(IFERROR(INDEX('Debt Payoff'!$D$4:$D$11,MATCH(4,'Debt Payoff'!$F$4:$F$11,0)),0))/12),(IF(COUNTIF(B23:D23,"&gt;0")=0,(IFERROR(INDEX('Debt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4" s="18">
        <f>IF(F23=0,0,MAX(0,F23*(1+(IFERROR(INDEX('Debt Payoff'!$D$4:$D$11,MATCH(5,'Debt Payoff'!$F$4:$F$11,0)),0))/12)-MIN(F23*(1+(IFERROR(INDEX('Debt Payoff'!$D$4:$D$11,MATCH(5,'Debt Payoff'!$F$4:$F$11,0)),0))/12),(IF(COUNTIF(B23:E23,"&gt;0")=0,(IFERROR(INDEX('Debt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4" s="18">
        <f>IF(G23=0,0,MAX(0,G23*(1+(IFERROR(INDEX('Debt Payoff'!$D$4:$D$11,MATCH(6,'Debt Payoff'!$F$4:$F$11,0)),0))/12)-MIN(G23*(1+(IFERROR(INDEX('Debt Payoff'!$D$4:$D$11,MATCH(6,'Debt Payoff'!$F$4:$F$11,0)),0))/12),(IF(COUNTIF(B23:F23,"&gt;0")=0,(IFERROR(INDEX('Debt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4" s="18">
        <f>IF(H23=0,0,MAX(0,H23*(1+(IFERROR(INDEX('Debt Payoff'!$D$4:$D$11,MATCH(7,'Debt Payoff'!$F$4:$F$11,0)),0))/12)-MIN(H23*(1+(IFERROR(INDEX('Debt Payoff'!$D$4:$D$11,MATCH(7,'Debt Payoff'!$F$4:$F$11,0)),0))/12),(IF(COUNTIF(B23:G23,"&gt;0")=0,(IFERROR(INDEX('Debt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4" s="18">
        <f>IF(I23=0,0,MAX(0,I23*(1+(IFERROR(INDEX('Debt Payoff'!$D$4:$D$11,MATCH(8,'Debt Payoff'!$F$4:$F$11,0)),0))/12)-MIN(I23*(1+(IFERROR(INDEX('Debt Payoff'!$D$4:$D$11,MATCH(8,'Debt Payoff'!$F$4:$F$11,0)),0))/12),(IF(COUNTIF(B23:H23,"&gt;0")=0,(IFERROR(INDEX('Debt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4" s="18">
        <f>IF(B23=0,0,B23*(IFERROR(INDEX('Debt Payoff'!$D$4:$D$11,MATCH(1,'Debt Payoff'!$F$4:$F$11,0)),0))/12)</f>
        <v>0</v>
      </c>
      <c r="K24" s="18">
        <f>IF(C23=0,0,C23*(IFERROR(INDEX('Debt Payoff'!$D$4:$D$11,MATCH(2,'Debt Payoff'!$F$4:$F$11,0)),0))/12)</f>
        <v>0</v>
      </c>
      <c r="L24" s="18">
        <f>IF(D23=0,0,D23*(IFERROR(INDEX('Debt Payoff'!$D$4:$D$11,MATCH(3,'Debt Payoff'!$F$4:$F$11,0)),0))/12)</f>
        <v>0</v>
      </c>
      <c r="M24" s="18">
        <f>IF(E23=0,0,E23*(IFERROR(INDEX('Debt Payoff'!$D$4:$D$11,MATCH(4,'Debt Payoff'!$F$4:$F$11,0)),0))/12)</f>
        <v>0</v>
      </c>
      <c r="N24" s="18">
        <f>IF(F23=0,0,F23*(IFERROR(INDEX('Debt Payoff'!$D$4:$D$11,MATCH(5,'Debt Payoff'!$F$4:$F$11,0)),0))/12)</f>
        <v>0</v>
      </c>
      <c r="O24" s="18">
        <f>IF(G23=0,0,G23*(IFERROR(INDEX('Debt Payoff'!$D$4:$D$11,MATCH(6,'Debt Payoff'!$F$4:$F$11,0)),0))/12)</f>
        <v>0</v>
      </c>
      <c r="P24" s="18">
        <f>IF(H23=0,0,H23*(IFERROR(INDEX('Debt Payoff'!$D$4:$D$11,MATCH(7,'Debt Payoff'!$F$4:$F$11,0)),0))/12)</f>
        <v>0</v>
      </c>
      <c r="Q24" s="18">
        <f>IF(I23=0,0,I23*(IFERROR(INDEX('Debt Payoff'!$D$4:$D$11,MATCH(8,'Debt Payoff'!$F$4:$F$11,0)),0))/12)</f>
        <v>0</v>
      </c>
    </row>
    <row r="25" spans="1:17" x14ac:dyDescent="0.25">
      <c r="A25">
        <v>23</v>
      </c>
      <c r="B25" s="18">
        <f>IF(B24=0,0,MAX(0,B24*(1+(IFERROR(INDEX('Debt Payoff'!$D$4:$D$11,MATCH(1,'Debt Payoff'!$F$4:$F$11,0)),0))/12)-MIN(B24*(1+(IFERROR(INDEX('Debt Payoff'!$D$4:$D$11,MATCH(1,'Debt Payoff'!$F$4:$F$11,0)),0))/12),((IFERROR(INDEX('Debt Payoff'!$E$4:$E$11,MATCH(1,'Debt Payoff'!$F$4:$F$11,0)),0))+('Debt Payoff'!$C$2)))))</f>
        <v>0</v>
      </c>
      <c r="C25" s="18">
        <f>IF(C24=0,0,MAX(0,C24*(1+(IFERROR(INDEX('Debt Payoff'!$D$4:$D$11,MATCH(2,'Debt Payoff'!$F$4:$F$11,0)),0))/12)-MIN(C24*(1+(IFERROR(INDEX('Debt Payoff'!$D$4:$D$11,MATCH(2,'Debt Payoff'!$F$4:$F$11,0)),0))/12),(IF(COUNTIF(B24:B24,"&gt;0")=0,(IFERROR(INDEX('Debt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5" s="18">
        <f>IF(D24=0,0,MAX(0,D24*(1+(IFERROR(INDEX('Debt Payoff'!$D$4:$D$11,MATCH(3,'Debt Payoff'!$F$4:$F$11,0)),0))/12)-MIN(D24*(1+(IFERROR(INDEX('Debt Payoff'!$D$4:$D$11,MATCH(3,'Debt Payoff'!$F$4:$F$11,0)),0))/12),(IF(COUNTIF(B24:C24,"&gt;0")=0,(IFERROR(INDEX('Debt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5" s="18">
        <f>IF(E24=0,0,MAX(0,E24*(1+(IFERROR(INDEX('Debt Payoff'!$D$4:$D$11,MATCH(4,'Debt Payoff'!$F$4:$F$11,0)),0))/12)-MIN(E24*(1+(IFERROR(INDEX('Debt Payoff'!$D$4:$D$11,MATCH(4,'Debt Payoff'!$F$4:$F$11,0)),0))/12),(IF(COUNTIF(B24:D24,"&gt;0")=0,(IFERROR(INDEX('Debt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5" s="18">
        <f>IF(F24=0,0,MAX(0,F24*(1+(IFERROR(INDEX('Debt Payoff'!$D$4:$D$11,MATCH(5,'Debt Payoff'!$F$4:$F$11,0)),0))/12)-MIN(F24*(1+(IFERROR(INDEX('Debt Payoff'!$D$4:$D$11,MATCH(5,'Debt Payoff'!$F$4:$F$11,0)),0))/12),(IF(COUNTIF(B24:E24,"&gt;0")=0,(IFERROR(INDEX('Debt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5" s="18">
        <f>IF(G24=0,0,MAX(0,G24*(1+(IFERROR(INDEX('Debt Payoff'!$D$4:$D$11,MATCH(6,'Debt Payoff'!$F$4:$F$11,0)),0))/12)-MIN(G24*(1+(IFERROR(INDEX('Debt Payoff'!$D$4:$D$11,MATCH(6,'Debt Payoff'!$F$4:$F$11,0)),0))/12),(IF(COUNTIF(B24:F24,"&gt;0")=0,(IFERROR(INDEX('Debt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5" s="18">
        <f>IF(H24=0,0,MAX(0,H24*(1+(IFERROR(INDEX('Debt Payoff'!$D$4:$D$11,MATCH(7,'Debt Payoff'!$F$4:$F$11,0)),0))/12)-MIN(H24*(1+(IFERROR(INDEX('Debt Payoff'!$D$4:$D$11,MATCH(7,'Debt Payoff'!$F$4:$F$11,0)),0))/12),(IF(COUNTIF(B24:G24,"&gt;0")=0,(IFERROR(INDEX('Debt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5" s="18">
        <f>IF(I24=0,0,MAX(0,I24*(1+(IFERROR(INDEX('Debt Payoff'!$D$4:$D$11,MATCH(8,'Debt Payoff'!$F$4:$F$11,0)),0))/12)-MIN(I24*(1+(IFERROR(INDEX('Debt Payoff'!$D$4:$D$11,MATCH(8,'Debt Payoff'!$F$4:$F$11,0)),0))/12),(IF(COUNTIF(B24:H24,"&gt;0")=0,(IFERROR(INDEX('Debt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5" s="18">
        <f>IF(B24=0,0,B24*(IFERROR(INDEX('Debt Payoff'!$D$4:$D$11,MATCH(1,'Debt Payoff'!$F$4:$F$11,0)),0))/12)</f>
        <v>0</v>
      </c>
      <c r="K25" s="18">
        <f>IF(C24=0,0,C24*(IFERROR(INDEX('Debt Payoff'!$D$4:$D$11,MATCH(2,'Debt Payoff'!$F$4:$F$11,0)),0))/12)</f>
        <v>0</v>
      </c>
      <c r="L25" s="18">
        <f>IF(D24=0,0,D24*(IFERROR(INDEX('Debt Payoff'!$D$4:$D$11,MATCH(3,'Debt Payoff'!$F$4:$F$11,0)),0))/12)</f>
        <v>0</v>
      </c>
      <c r="M25" s="18">
        <f>IF(E24=0,0,E24*(IFERROR(INDEX('Debt Payoff'!$D$4:$D$11,MATCH(4,'Debt Payoff'!$F$4:$F$11,0)),0))/12)</f>
        <v>0</v>
      </c>
      <c r="N25" s="18">
        <f>IF(F24=0,0,F24*(IFERROR(INDEX('Debt Payoff'!$D$4:$D$11,MATCH(5,'Debt Payoff'!$F$4:$F$11,0)),0))/12)</f>
        <v>0</v>
      </c>
      <c r="O25" s="18">
        <f>IF(G24=0,0,G24*(IFERROR(INDEX('Debt Payoff'!$D$4:$D$11,MATCH(6,'Debt Payoff'!$F$4:$F$11,0)),0))/12)</f>
        <v>0</v>
      </c>
      <c r="P25" s="18">
        <f>IF(H24=0,0,H24*(IFERROR(INDEX('Debt Payoff'!$D$4:$D$11,MATCH(7,'Debt Payoff'!$F$4:$F$11,0)),0))/12)</f>
        <v>0</v>
      </c>
      <c r="Q25" s="18">
        <f>IF(I24=0,0,I24*(IFERROR(INDEX('Debt Payoff'!$D$4:$D$11,MATCH(8,'Debt Payoff'!$F$4:$F$11,0)),0))/12)</f>
        <v>0</v>
      </c>
    </row>
    <row r="26" spans="1:17" x14ac:dyDescent="0.25">
      <c r="A26">
        <v>24</v>
      </c>
      <c r="B26" s="18">
        <f>IF(B25=0,0,MAX(0,B25*(1+(IFERROR(INDEX('Debt Payoff'!$D$4:$D$11,MATCH(1,'Debt Payoff'!$F$4:$F$11,0)),0))/12)-MIN(B25*(1+(IFERROR(INDEX('Debt Payoff'!$D$4:$D$11,MATCH(1,'Debt Payoff'!$F$4:$F$11,0)),0))/12),((IFERROR(INDEX('Debt Payoff'!$E$4:$E$11,MATCH(1,'Debt Payoff'!$F$4:$F$11,0)),0))+('Debt Payoff'!$C$2)))))</f>
        <v>0</v>
      </c>
      <c r="C26" s="18">
        <f>IF(C25=0,0,MAX(0,C25*(1+(IFERROR(INDEX('Debt Payoff'!$D$4:$D$11,MATCH(2,'Debt Payoff'!$F$4:$F$11,0)),0))/12)-MIN(C25*(1+(IFERROR(INDEX('Debt Payoff'!$D$4:$D$11,MATCH(2,'Debt Payoff'!$F$4:$F$11,0)),0))/12),(IF(COUNTIF(B25:B25,"&gt;0")=0,(IFERROR(INDEX('Debt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6" s="18">
        <f>IF(D25=0,0,MAX(0,D25*(1+(IFERROR(INDEX('Debt Payoff'!$D$4:$D$11,MATCH(3,'Debt Payoff'!$F$4:$F$11,0)),0))/12)-MIN(D25*(1+(IFERROR(INDEX('Debt Payoff'!$D$4:$D$11,MATCH(3,'Debt Payoff'!$F$4:$F$11,0)),0))/12),(IF(COUNTIF(B25:C25,"&gt;0")=0,(IFERROR(INDEX('Debt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6" s="18">
        <f>IF(E25=0,0,MAX(0,E25*(1+(IFERROR(INDEX('Debt Payoff'!$D$4:$D$11,MATCH(4,'Debt Payoff'!$F$4:$F$11,0)),0))/12)-MIN(E25*(1+(IFERROR(INDEX('Debt Payoff'!$D$4:$D$11,MATCH(4,'Debt Payoff'!$F$4:$F$11,0)),0))/12),(IF(COUNTIF(B25:D25,"&gt;0")=0,(IFERROR(INDEX('Debt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6" s="18">
        <f>IF(F25=0,0,MAX(0,F25*(1+(IFERROR(INDEX('Debt Payoff'!$D$4:$D$11,MATCH(5,'Debt Payoff'!$F$4:$F$11,0)),0))/12)-MIN(F25*(1+(IFERROR(INDEX('Debt Payoff'!$D$4:$D$11,MATCH(5,'Debt Payoff'!$F$4:$F$11,0)),0))/12),(IF(COUNTIF(B25:E25,"&gt;0")=0,(IFERROR(INDEX('Debt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6" s="18">
        <f>IF(G25=0,0,MAX(0,G25*(1+(IFERROR(INDEX('Debt Payoff'!$D$4:$D$11,MATCH(6,'Debt Payoff'!$F$4:$F$11,0)),0))/12)-MIN(G25*(1+(IFERROR(INDEX('Debt Payoff'!$D$4:$D$11,MATCH(6,'Debt Payoff'!$F$4:$F$11,0)),0))/12),(IF(COUNTIF(B25:F25,"&gt;0")=0,(IFERROR(INDEX('Debt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6" s="18">
        <f>IF(H25=0,0,MAX(0,H25*(1+(IFERROR(INDEX('Debt Payoff'!$D$4:$D$11,MATCH(7,'Debt Payoff'!$F$4:$F$11,0)),0))/12)-MIN(H25*(1+(IFERROR(INDEX('Debt Payoff'!$D$4:$D$11,MATCH(7,'Debt Payoff'!$F$4:$F$11,0)),0))/12),(IF(COUNTIF(B25:G25,"&gt;0")=0,(IFERROR(INDEX('Debt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6" s="18">
        <f>IF(I25=0,0,MAX(0,I25*(1+(IFERROR(INDEX('Debt Payoff'!$D$4:$D$11,MATCH(8,'Debt Payoff'!$F$4:$F$11,0)),0))/12)-MIN(I25*(1+(IFERROR(INDEX('Debt Payoff'!$D$4:$D$11,MATCH(8,'Debt Payoff'!$F$4:$F$11,0)),0))/12),(IF(COUNTIF(B25:H25,"&gt;0")=0,(IFERROR(INDEX('Debt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6" s="18">
        <f>IF(B25=0,0,B25*(IFERROR(INDEX('Debt Payoff'!$D$4:$D$11,MATCH(1,'Debt Payoff'!$F$4:$F$11,0)),0))/12)</f>
        <v>0</v>
      </c>
      <c r="K26" s="18">
        <f>IF(C25=0,0,C25*(IFERROR(INDEX('Debt Payoff'!$D$4:$D$11,MATCH(2,'Debt Payoff'!$F$4:$F$11,0)),0))/12)</f>
        <v>0</v>
      </c>
      <c r="L26" s="18">
        <f>IF(D25=0,0,D25*(IFERROR(INDEX('Debt Payoff'!$D$4:$D$11,MATCH(3,'Debt Payoff'!$F$4:$F$11,0)),0))/12)</f>
        <v>0</v>
      </c>
      <c r="M26" s="18">
        <f>IF(E25=0,0,E25*(IFERROR(INDEX('Debt Payoff'!$D$4:$D$11,MATCH(4,'Debt Payoff'!$F$4:$F$11,0)),0))/12)</f>
        <v>0</v>
      </c>
      <c r="N26" s="18">
        <f>IF(F25=0,0,F25*(IFERROR(INDEX('Debt Payoff'!$D$4:$D$11,MATCH(5,'Debt Payoff'!$F$4:$F$11,0)),0))/12)</f>
        <v>0</v>
      </c>
      <c r="O26" s="18">
        <f>IF(G25=0,0,G25*(IFERROR(INDEX('Debt Payoff'!$D$4:$D$11,MATCH(6,'Debt Payoff'!$F$4:$F$11,0)),0))/12)</f>
        <v>0</v>
      </c>
      <c r="P26" s="18">
        <f>IF(H25=0,0,H25*(IFERROR(INDEX('Debt Payoff'!$D$4:$D$11,MATCH(7,'Debt Payoff'!$F$4:$F$11,0)),0))/12)</f>
        <v>0</v>
      </c>
      <c r="Q26" s="18">
        <f>IF(I25=0,0,I25*(IFERROR(INDEX('Debt Payoff'!$D$4:$D$11,MATCH(8,'Debt Payoff'!$F$4:$F$11,0)),0))/12)</f>
        <v>0</v>
      </c>
    </row>
    <row r="27" spans="1:17" x14ac:dyDescent="0.25">
      <c r="A27">
        <v>25</v>
      </c>
      <c r="B27" s="18">
        <f>IF(B26=0,0,MAX(0,B26*(1+(IFERROR(INDEX('Debt Payoff'!$D$4:$D$11,MATCH(1,'Debt Payoff'!$F$4:$F$11,0)),0))/12)-MIN(B26*(1+(IFERROR(INDEX('Debt Payoff'!$D$4:$D$11,MATCH(1,'Debt Payoff'!$F$4:$F$11,0)),0))/12),((IFERROR(INDEX('Debt Payoff'!$E$4:$E$11,MATCH(1,'Debt Payoff'!$F$4:$F$11,0)),0))+('Debt Payoff'!$C$2)))))</f>
        <v>0</v>
      </c>
      <c r="C27" s="18">
        <f>IF(C26=0,0,MAX(0,C26*(1+(IFERROR(INDEX('Debt Payoff'!$D$4:$D$11,MATCH(2,'Debt Payoff'!$F$4:$F$11,0)),0))/12)-MIN(C26*(1+(IFERROR(INDEX('Debt Payoff'!$D$4:$D$11,MATCH(2,'Debt Payoff'!$F$4:$F$11,0)),0))/12),(IF(COUNTIF(B26:B26,"&gt;0")=0,(IFERROR(INDEX('Debt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7" s="18">
        <f>IF(D26=0,0,MAX(0,D26*(1+(IFERROR(INDEX('Debt Payoff'!$D$4:$D$11,MATCH(3,'Debt Payoff'!$F$4:$F$11,0)),0))/12)-MIN(D26*(1+(IFERROR(INDEX('Debt Payoff'!$D$4:$D$11,MATCH(3,'Debt Payoff'!$F$4:$F$11,0)),0))/12),(IF(COUNTIF(B26:C26,"&gt;0")=0,(IFERROR(INDEX('Debt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7" s="18">
        <f>IF(E26=0,0,MAX(0,E26*(1+(IFERROR(INDEX('Debt Payoff'!$D$4:$D$11,MATCH(4,'Debt Payoff'!$F$4:$F$11,0)),0))/12)-MIN(E26*(1+(IFERROR(INDEX('Debt Payoff'!$D$4:$D$11,MATCH(4,'Debt Payoff'!$F$4:$F$11,0)),0))/12),(IF(COUNTIF(B26:D26,"&gt;0")=0,(IFERROR(INDEX('Debt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7" s="18">
        <f>IF(F26=0,0,MAX(0,F26*(1+(IFERROR(INDEX('Debt Payoff'!$D$4:$D$11,MATCH(5,'Debt Payoff'!$F$4:$F$11,0)),0))/12)-MIN(F26*(1+(IFERROR(INDEX('Debt Payoff'!$D$4:$D$11,MATCH(5,'Debt Payoff'!$F$4:$F$11,0)),0))/12),(IF(COUNTIF(B26:E26,"&gt;0")=0,(IFERROR(INDEX('Debt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7" s="18">
        <f>IF(G26=0,0,MAX(0,G26*(1+(IFERROR(INDEX('Debt Payoff'!$D$4:$D$11,MATCH(6,'Debt Payoff'!$F$4:$F$11,0)),0))/12)-MIN(G26*(1+(IFERROR(INDEX('Debt Payoff'!$D$4:$D$11,MATCH(6,'Debt Payoff'!$F$4:$F$11,0)),0))/12),(IF(COUNTIF(B26:F26,"&gt;0")=0,(IFERROR(INDEX('Debt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7" s="18">
        <f>IF(H26=0,0,MAX(0,H26*(1+(IFERROR(INDEX('Debt Payoff'!$D$4:$D$11,MATCH(7,'Debt Payoff'!$F$4:$F$11,0)),0))/12)-MIN(H26*(1+(IFERROR(INDEX('Debt Payoff'!$D$4:$D$11,MATCH(7,'Debt Payoff'!$F$4:$F$11,0)),0))/12),(IF(COUNTIF(B26:G26,"&gt;0")=0,(IFERROR(INDEX('Debt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7" s="18">
        <f>IF(I26=0,0,MAX(0,I26*(1+(IFERROR(INDEX('Debt Payoff'!$D$4:$D$11,MATCH(8,'Debt Payoff'!$F$4:$F$11,0)),0))/12)-MIN(I26*(1+(IFERROR(INDEX('Debt Payoff'!$D$4:$D$11,MATCH(8,'Debt Payoff'!$F$4:$F$11,0)),0))/12),(IF(COUNTIF(B26:H26,"&gt;0")=0,(IFERROR(INDEX('Debt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7" s="18">
        <f>IF(B26=0,0,B26*(IFERROR(INDEX('Debt Payoff'!$D$4:$D$11,MATCH(1,'Debt Payoff'!$F$4:$F$11,0)),0))/12)</f>
        <v>0</v>
      </c>
      <c r="K27" s="18">
        <f>IF(C26=0,0,C26*(IFERROR(INDEX('Debt Payoff'!$D$4:$D$11,MATCH(2,'Debt Payoff'!$F$4:$F$11,0)),0))/12)</f>
        <v>0</v>
      </c>
      <c r="L27" s="18">
        <f>IF(D26=0,0,D26*(IFERROR(INDEX('Debt Payoff'!$D$4:$D$11,MATCH(3,'Debt Payoff'!$F$4:$F$11,0)),0))/12)</f>
        <v>0</v>
      </c>
      <c r="M27" s="18">
        <f>IF(E26=0,0,E26*(IFERROR(INDEX('Debt Payoff'!$D$4:$D$11,MATCH(4,'Debt Payoff'!$F$4:$F$11,0)),0))/12)</f>
        <v>0</v>
      </c>
      <c r="N27" s="18">
        <f>IF(F26=0,0,F26*(IFERROR(INDEX('Debt Payoff'!$D$4:$D$11,MATCH(5,'Debt Payoff'!$F$4:$F$11,0)),0))/12)</f>
        <v>0</v>
      </c>
      <c r="O27" s="18">
        <f>IF(G26=0,0,G26*(IFERROR(INDEX('Debt Payoff'!$D$4:$D$11,MATCH(6,'Debt Payoff'!$F$4:$F$11,0)),0))/12)</f>
        <v>0</v>
      </c>
      <c r="P27" s="18">
        <f>IF(H26=0,0,H26*(IFERROR(INDEX('Debt Payoff'!$D$4:$D$11,MATCH(7,'Debt Payoff'!$F$4:$F$11,0)),0))/12)</f>
        <v>0</v>
      </c>
      <c r="Q27" s="18">
        <f>IF(I26=0,0,I26*(IFERROR(INDEX('Debt Payoff'!$D$4:$D$11,MATCH(8,'Debt Payoff'!$F$4:$F$11,0)),0))/12)</f>
        <v>0</v>
      </c>
    </row>
    <row r="28" spans="1:17" x14ac:dyDescent="0.25">
      <c r="A28">
        <v>26</v>
      </c>
      <c r="B28" s="18">
        <f>IF(B27=0,0,MAX(0,B27*(1+(IFERROR(INDEX('Debt Payoff'!$D$4:$D$11,MATCH(1,'Debt Payoff'!$F$4:$F$11,0)),0))/12)-MIN(B27*(1+(IFERROR(INDEX('Debt Payoff'!$D$4:$D$11,MATCH(1,'Debt Payoff'!$F$4:$F$11,0)),0))/12),((IFERROR(INDEX('Debt Payoff'!$E$4:$E$11,MATCH(1,'Debt Payoff'!$F$4:$F$11,0)),0))+('Debt Payoff'!$C$2)))))</f>
        <v>0</v>
      </c>
      <c r="C28" s="18">
        <f>IF(C27=0,0,MAX(0,C27*(1+(IFERROR(INDEX('Debt Payoff'!$D$4:$D$11,MATCH(2,'Debt Payoff'!$F$4:$F$11,0)),0))/12)-MIN(C27*(1+(IFERROR(INDEX('Debt Payoff'!$D$4:$D$11,MATCH(2,'Debt Payoff'!$F$4:$F$11,0)),0))/12),(IF(COUNTIF(B27:B27,"&gt;0")=0,(IFERROR(INDEX('Debt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8" s="18">
        <f>IF(D27=0,0,MAX(0,D27*(1+(IFERROR(INDEX('Debt Payoff'!$D$4:$D$11,MATCH(3,'Debt Payoff'!$F$4:$F$11,0)),0))/12)-MIN(D27*(1+(IFERROR(INDEX('Debt Payoff'!$D$4:$D$11,MATCH(3,'Debt Payoff'!$F$4:$F$11,0)),0))/12),(IF(COUNTIF(B27:C27,"&gt;0")=0,(IFERROR(INDEX('Debt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8" s="18">
        <f>IF(E27=0,0,MAX(0,E27*(1+(IFERROR(INDEX('Debt Payoff'!$D$4:$D$11,MATCH(4,'Debt Payoff'!$F$4:$F$11,0)),0))/12)-MIN(E27*(1+(IFERROR(INDEX('Debt Payoff'!$D$4:$D$11,MATCH(4,'Debt Payoff'!$F$4:$F$11,0)),0))/12),(IF(COUNTIF(B27:D27,"&gt;0")=0,(IFERROR(INDEX('Debt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8" s="18">
        <f>IF(F27=0,0,MAX(0,F27*(1+(IFERROR(INDEX('Debt Payoff'!$D$4:$D$11,MATCH(5,'Debt Payoff'!$F$4:$F$11,0)),0))/12)-MIN(F27*(1+(IFERROR(INDEX('Debt Payoff'!$D$4:$D$11,MATCH(5,'Debt Payoff'!$F$4:$F$11,0)),0))/12),(IF(COUNTIF(B27:E27,"&gt;0")=0,(IFERROR(INDEX('Debt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8" s="18">
        <f>IF(G27=0,0,MAX(0,G27*(1+(IFERROR(INDEX('Debt Payoff'!$D$4:$D$11,MATCH(6,'Debt Payoff'!$F$4:$F$11,0)),0))/12)-MIN(G27*(1+(IFERROR(INDEX('Debt Payoff'!$D$4:$D$11,MATCH(6,'Debt Payoff'!$F$4:$F$11,0)),0))/12),(IF(COUNTIF(B27:F27,"&gt;0")=0,(IFERROR(INDEX('Debt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8" s="18">
        <f>IF(H27=0,0,MAX(0,H27*(1+(IFERROR(INDEX('Debt Payoff'!$D$4:$D$11,MATCH(7,'Debt Payoff'!$F$4:$F$11,0)),0))/12)-MIN(H27*(1+(IFERROR(INDEX('Debt Payoff'!$D$4:$D$11,MATCH(7,'Debt Payoff'!$F$4:$F$11,0)),0))/12),(IF(COUNTIF(B27:G27,"&gt;0")=0,(IFERROR(INDEX('Debt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8" s="18">
        <f>IF(I27=0,0,MAX(0,I27*(1+(IFERROR(INDEX('Debt Payoff'!$D$4:$D$11,MATCH(8,'Debt Payoff'!$F$4:$F$11,0)),0))/12)-MIN(I27*(1+(IFERROR(INDEX('Debt Payoff'!$D$4:$D$11,MATCH(8,'Debt Payoff'!$F$4:$F$11,0)),0))/12),(IF(COUNTIF(B27:H27,"&gt;0")=0,(IFERROR(INDEX('Debt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8" s="18">
        <f>IF(B27=0,0,B27*(IFERROR(INDEX('Debt Payoff'!$D$4:$D$11,MATCH(1,'Debt Payoff'!$F$4:$F$11,0)),0))/12)</f>
        <v>0</v>
      </c>
      <c r="K28" s="18">
        <f>IF(C27=0,0,C27*(IFERROR(INDEX('Debt Payoff'!$D$4:$D$11,MATCH(2,'Debt Payoff'!$F$4:$F$11,0)),0))/12)</f>
        <v>0</v>
      </c>
      <c r="L28" s="18">
        <f>IF(D27=0,0,D27*(IFERROR(INDEX('Debt Payoff'!$D$4:$D$11,MATCH(3,'Debt Payoff'!$F$4:$F$11,0)),0))/12)</f>
        <v>0</v>
      </c>
      <c r="M28" s="18">
        <f>IF(E27=0,0,E27*(IFERROR(INDEX('Debt Payoff'!$D$4:$D$11,MATCH(4,'Debt Payoff'!$F$4:$F$11,0)),0))/12)</f>
        <v>0</v>
      </c>
      <c r="N28" s="18">
        <f>IF(F27=0,0,F27*(IFERROR(INDEX('Debt Payoff'!$D$4:$D$11,MATCH(5,'Debt Payoff'!$F$4:$F$11,0)),0))/12)</f>
        <v>0</v>
      </c>
      <c r="O28" s="18">
        <f>IF(G27=0,0,G27*(IFERROR(INDEX('Debt Payoff'!$D$4:$D$11,MATCH(6,'Debt Payoff'!$F$4:$F$11,0)),0))/12)</f>
        <v>0</v>
      </c>
      <c r="P28" s="18">
        <f>IF(H27=0,0,H27*(IFERROR(INDEX('Debt Payoff'!$D$4:$D$11,MATCH(7,'Debt Payoff'!$F$4:$F$11,0)),0))/12)</f>
        <v>0</v>
      </c>
      <c r="Q28" s="18">
        <f>IF(I27=0,0,I27*(IFERROR(INDEX('Debt Payoff'!$D$4:$D$11,MATCH(8,'Debt Payoff'!$F$4:$F$11,0)),0))/12)</f>
        <v>0</v>
      </c>
    </row>
    <row r="29" spans="1:17" x14ac:dyDescent="0.25">
      <c r="A29">
        <v>27</v>
      </c>
      <c r="B29" s="18">
        <f>IF(B28=0,0,MAX(0,B28*(1+(IFERROR(INDEX('Debt Payoff'!$D$4:$D$11,MATCH(1,'Debt Payoff'!$F$4:$F$11,0)),0))/12)-MIN(B28*(1+(IFERROR(INDEX('Debt Payoff'!$D$4:$D$11,MATCH(1,'Debt Payoff'!$F$4:$F$11,0)),0))/12),((IFERROR(INDEX('Debt Payoff'!$E$4:$E$11,MATCH(1,'Debt Payoff'!$F$4:$F$11,0)),0))+('Debt Payoff'!$C$2)))))</f>
        <v>0</v>
      </c>
      <c r="C29" s="18">
        <f>IF(C28=0,0,MAX(0,C28*(1+(IFERROR(INDEX('Debt Payoff'!$D$4:$D$11,MATCH(2,'Debt Payoff'!$F$4:$F$11,0)),0))/12)-MIN(C28*(1+(IFERROR(INDEX('Debt Payoff'!$D$4:$D$11,MATCH(2,'Debt Payoff'!$F$4:$F$11,0)),0))/12),(IF(COUNTIF(B28:B28,"&gt;0")=0,(IFERROR(INDEX('Debt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9" s="18">
        <f>IF(D28=0,0,MAX(0,D28*(1+(IFERROR(INDEX('Debt Payoff'!$D$4:$D$11,MATCH(3,'Debt Payoff'!$F$4:$F$11,0)),0))/12)-MIN(D28*(1+(IFERROR(INDEX('Debt Payoff'!$D$4:$D$11,MATCH(3,'Debt Payoff'!$F$4:$F$11,0)),0))/12),(IF(COUNTIF(B28:C28,"&gt;0")=0,(IFERROR(INDEX('Debt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9" s="18">
        <f>IF(E28=0,0,MAX(0,E28*(1+(IFERROR(INDEX('Debt Payoff'!$D$4:$D$11,MATCH(4,'Debt Payoff'!$F$4:$F$11,0)),0))/12)-MIN(E28*(1+(IFERROR(INDEX('Debt Payoff'!$D$4:$D$11,MATCH(4,'Debt Payoff'!$F$4:$F$11,0)),0))/12),(IF(COUNTIF(B28:D28,"&gt;0")=0,(IFERROR(INDEX('Debt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9" s="18">
        <f>IF(F28=0,0,MAX(0,F28*(1+(IFERROR(INDEX('Debt Payoff'!$D$4:$D$11,MATCH(5,'Debt Payoff'!$F$4:$F$11,0)),0))/12)-MIN(F28*(1+(IFERROR(INDEX('Debt Payoff'!$D$4:$D$11,MATCH(5,'Debt Payoff'!$F$4:$F$11,0)),0))/12),(IF(COUNTIF(B28:E28,"&gt;0")=0,(IFERROR(INDEX('Debt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9" s="18">
        <f>IF(G28=0,0,MAX(0,G28*(1+(IFERROR(INDEX('Debt Payoff'!$D$4:$D$11,MATCH(6,'Debt Payoff'!$F$4:$F$11,0)),0))/12)-MIN(G28*(1+(IFERROR(INDEX('Debt Payoff'!$D$4:$D$11,MATCH(6,'Debt Payoff'!$F$4:$F$11,0)),0))/12),(IF(COUNTIF(B28:F28,"&gt;0")=0,(IFERROR(INDEX('Debt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9" s="18">
        <f>IF(H28=0,0,MAX(0,H28*(1+(IFERROR(INDEX('Debt Payoff'!$D$4:$D$11,MATCH(7,'Debt Payoff'!$F$4:$F$11,0)),0))/12)-MIN(H28*(1+(IFERROR(INDEX('Debt Payoff'!$D$4:$D$11,MATCH(7,'Debt Payoff'!$F$4:$F$11,0)),0))/12),(IF(COUNTIF(B28:G28,"&gt;0")=0,(IFERROR(INDEX('Debt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9" s="18">
        <f>IF(I28=0,0,MAX(0,I28*(1+(IFERROR(INDEX('Debt Payoff'!$D$4:$D$11,MATCH(8,'Debt Payoff'!$F$4:$F$11,0)),0))/12)-MIN(I28*(1+(IFERROR(INDEX('Debt Payoff'!$D$4:$D$11,MATCH(8,'Debt Payoff'!$F$4:$F$11,0)),0))/12),(IF(COUNTIF(B28:H28,"&gt;0")=0,(IFERROR(INDEX('Debt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9" s="18">
        <f>IF(B28=0,0,B28*(IFERROR(INDEX('Debt Payoff'!$D$4:$D$11,MATCH(1,'Debt Payoff'!$F$4:$F$11,0)),0))/12)</f>
        <v>0</v>
      </c>
      <c r="K29" s="18">
        <f>IF(C28=0,0,C28*(IFERROR(INDEX('Debt Payoff'!$D$4:$D$11,MATCH(2,'Debt Payoff'!$F$4:$F$11,0)),0))/12)</f>
        <v>0</v>
      </c>
      <c r="L29" s="18">
        <f>IF(D28=0,0,D28*(IFERROR(INDEX('Debt Payoff'!$D$4:$D$11,MATCH(3,'Debt Payoff'!$F$4:$F$11,0)),0))/12)</f>
        <v>0</v>
      </c>
      <c r="M29" s="18">
        <f>IF(E28=0,0,E28*(IFERROR(INDEX('Debt Payoff'!$D$4:$D$11,MATCH(4,'Debt Payoff'!$F$4:$F$11,0)),0))/12)</f>
        <v>0</v>
      </c>
      <c r="N29" s="18">
        <f>IF(F28=0,0,F28*(IFERROR(INDEX('Debt Payoff'!$D$4:$D$11,MATCH(5,'Debt Payoff'!$F$4:$F$11,0)),0))/12)</f>
        <v>0</v>
      </c>
      <c r="O29" s="18">
        <f>IF(G28=0,0,G28*(IFERROR(INDEX('Debt Payoff'!$D$4:$D$11,MATCH(6,'Debt Payoff'!$F$4:$F$11,0)),0))/12)</f>
        <v>0</v>
      </c>
      <c r="P29" s="18">
        <f>IF(H28=0,0,H28*(IFERROR(INDEX('Debt Payoff'!$D$4:$D$11,MATCH(7,'Debt Payoff'!$F$4:$F$11,0)),0))/12)</f>
        <v>0</v>
      </c>
      <c r="Q29" s="18">
        <f>IF(I28=0,0,I28*(IFERROR(INDEX('Debt Payoff'!$D$4:$D$11,MATCH(8,'Debt Payoff'!$F$4:$F$11,0)),0))/12)</f>
        <v>0</v>
      </c>
    </row>
    <row r="30" spans="1:17" x14ac:dyDescent="0.25">
      <c r="A30">
        <v>28</v>
      </c>
      <c r="B30" s="18">
        <f>IF(B29=0,0,MAX(0,B29*(1+(IFERROR(INDEX('Debt Payoff'!$D$4:$D$11,MATCH(1,'Debt Payoff'!$F$4:$F$11,0)),0))/12)-MIN(B29*(1+(IFERROR(INDEX('Debt Payoff'!$D$4:$D$11,MATCH(1,'Debt Payoff'!$F$4:$F$11,0)),0))/12),((IFERROR(INDEX('Debt Payoff'!$E$4:$E$11,MATCH(1,'Debt Payoff'!$F$4:$F$11,0)),0))+('Debt Payoff'!$C$2)))))</f>
        <v>0</v>
      </c>
      <c r="C30" s="18">
        <f>IF(C29=0,0,MAX(0,C29*(1+(IFERROR(INDEX('Debt Payoff'!$D$4:$D$11,MATCH(2,'Debt Payoff'!$F$4:$F$11,0)),0))/12)-MIN(C29*(1+(IFERROR(INDEX('Debt Payoff'!$D$4:$D$11,MATCH(2,'Debt Payoff'!$F$4:$F$11,0)),0))/12),(IF(COUNTIF(B29:B29,"&gt;0")=0,(IFERROR(INDEX('Debt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0" s="18">
        <f>IF(D29=0,0,MAX(0,D29*(1+(IFERROR(INDEX('Debt Payoff'!$D$4:$D$11,MATCH(3,'Debt Payoff'!$F$4:$F$11,0)),0))/12)-MIN(D29*(1+(IFERROR(INDEX('Debt Payoff'!$D$4:$D$11,MATCH(3,'Debt Payoff'!$F$4:$F$11,0)),0))/12),(IF(COUNTIF(B29:C29,"&gt;0")=0,(IFERROR(INDEX('Debt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0" s="18">
        <f>IF(E29=0,0,MAX(0,E29*(1+(IFERROR(INDEX('Debt Payoff'!$D$4:$D$11,MATCH(4,'Debt Payoff'!$F$4:$F$11,0)),0))/12)-MIN(E29*(1+(IFERROR(INDEX('Debt Payoff'!$D$4:$D$11,MATCH(4,'Debt Payoff'!$F$4:$F$11,0)),0))/12),(IF(COUNTIF(B29:D29,"&gt;0")=0,(IFERROR(INDEX('Debt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0" s="18">
        <f>IF(F29=0,0,MAX(0,F29*(1+(IFERROR(INDEX('Debt Payoff'!$D$4:$D$11,MATCH(5,'Debt Payoff'!$F$4:$F$11,0)),0))/12)-MIN(F29*(1+(IFERROR(INDEX('Debt Payoff'!$D$4:$D$11,MATCH(5,'Debt Payoff'!$F$4:$F$11,0)),0))/12),(IF(COUNTIF(B29:E29,"&gt;0")=0,(IFERROR(INDEX('Debt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0" s="18">
        <f>IF(G29=0,0,MAX(0,G29*(1+(IFERROR(INDEX('Debt Payoff'!$D$4:$D$11,MATCH(6,'Debt Payoff'!$F$4:$F$11,0)),0))/12)-MIN(G29*(1+(IFERROR(INDEX('Debt Payoff'!$D$4:$D$11,MATCH(6,'Debt Payoff'!$F$4:$F$11,0)),0))/12),(IF(COUNTIF(B29:F29,"&gt;0")=0,(IFERROR(INDEX('Debt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0" s="18">
        <f>IF(H29=0,0,MAX(0,H29*(1+(IFERROR(INDEX('Debt Payoff'!$D$4:$D$11,MATCH(7,'Debt Payoff'!$F$4:$F$11,0)),0))/12)-MIN(H29*(1+(IFERROR(INDEX('Debt Payoff'!$D$4:$D$11,MATCH(7,'Debt Payoff'!$F$4:$F$11,0)),0))/12),(IF(COUNTIF(B29:G29,"&gt;0")=0,(IFERROR(INDEX('Debt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0" s="18">
        <f>IF(I29=0,0,MAX(0,I29*(1+(IFERROR(INDEX('Debt Payoff'!$D$4:$D$11,MATCH(8,'Debt Payoff'!$F$4:$F$11,0)),0))/12)-MIN(I29*(1+(IFERROR(INDEX('Debt Payoff'!$D$4:$D$11,MATCH(8,'Debt Payoff'!$F$4:$F$11,0)),0))/12),(IF(COUNTIF(B29:H29,"&gt;0")=0,(IFERROR(INDEX('Debt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0" s="18">
        <f>IF(B29=0,0,B29*(IFERROR(INDEX('Debt Payoff'!$D$4:$D$11,MATCH(1,'Debt Payoff'!$F$4:$F$11,0)),0))/12)</f>
        <v>0</v>
      </c>
      <c r="K30" s="18">
        <f>IF(C29=0,0,C29*(IFERROR(INDEX('Debt Payoff'!$D$4:$D$11,MATCH(2,'Debt Payoff'!$F$4:$F$11,0)),0))/12)</f>
        <v>0</v>
      </c>
      <c r="L30" s="18">
        <f>IF(D29=0,0,D29*(IFERROR(INDEX('Debt Payoff'!$D$4:$D$11,MATCH(3,'Debt Payoff'!$F$4:$F$11,0)),0))/12)</f>
        <v>0</v>
      </c>
      <c r="M30" s="18">
        <f>IF(E29=0,0,E29*(IFERROR(INDEX('Debt Payoff'!$D$4:$D$11,MATCH(4,'Debt Payoff'!$F$4:$F$11,0)),0))/12)</f>
        <v>0</v>
      </c>
      <c r="N30" s="18">
        <f>IF(F29=0,0,F29*(IFERROR(INDEX('Debt Payoff'!$D$4:$D$11,MATCH(5,'Debt Payoff'!$F$4:$F$11,0)),0))/12)</f>
        <v>0</v>
      </c>
      <c r="O30" s="18">
        <f>IF(G29=0,0,G29*(IFERROR(INDEX('Debt Payoff'!$D$4:$D$11,MATCH(6,'Debt Payoff'!$F$4:$F$11,0)),0))/12)</f>
        <v>0</v>
      </c>
      <c r="P30" s="18">
        <f>IF(H29=0,0,H29*(IFERROR(INDEX('Debt Payoff'!$D$4:$D$11,MATCH(7,'Debt Payoff'!$F$4:$F$11,0)),0))/12)</f>
        <v>0</v>
      </c>
      <c r="Q30" s="18">
        <f>IF(I29=0,0,I29*(IFERROR(INDEX('Debt Payoff'!$D$4:$D$11,MATCH(8,'Debt Payoff'!$F$4:$F$11,0)),0))/12)</f>
        <v>0</v>
      </c>
    </row>
    <row r="31" spans="1:17" x14ac:dyDescent="0.25">
      <c r="A31">
        <v>29</v>
      </c>
      <c r="B31" s="18">
        <f>IF(B30=0,0,MAX(0,B30*(1+(IFERROR(INDEX('Debt Payoff'!$D$4:$D$11,MATCH(1,'Debt Payoff'!$F$4:$F$11,0)),0))/12)-MIN(B30*(1+(IFERROR(INDEX('Debt Payoff'!$D$4:$D$11,MATCH(1,'Debt Payoff'!$F$4:$F$11,0)),0))/12),((IFERROR(INDEX('Debt Payoff'!$E$4:$E$11,MATCH(1,'Debt Payoff'!$F$4:$F$11,0)),0))+('Debt Payoff'!$C$2)))))</f>
        <v>0</v>
      </c>
      <c r="C31" s="18">
        <f>IF(C30=0,0,MAX(0,C30*(1+(IFERROR(INDEX('Debt Payoff'!$D$4:$D$11,MATCH(2,'Debt Payoff'!$F$4:$F$11,0)),0))/12)-MIN(C30*(1+(IFERROR(INDEX('Debt Payoff'!$D$4:$D$11,MATCH(2,'Debt Payoff'!$F$4:$F$11,0)),0))/12),(IF(COUNTIF(B30:B30,"&gt;0")=0,(IFERROR(INDEX('Debt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1" s="18">
        <f>IF(D30=0,0,MAX(0,D30*(1+(IFERROR(INDEX('Debt Payoff'!$D$4:$D$11,MATCH(3,'Debt Payoff'!$F$4:$F$11,0)),0))/12)-MIN(D30*(1+(IFERROR(INDEX('Debt Payoff'!$D$4:$D$11,MATCH(3,'Debt Payoff'!$F$4:$F$11,0)),0))/12),(IF(COUNTIF(B30:C30,"&gt;0")=0,(IFERROR(INDEX('Debt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1" s="18">
        <f>IF(E30=0,0,MAX(0,E30*(1+(IFERROR(INDEX('Debt Payoff'!$D$4:$D$11,MATCH(4,'Debt Payoff'!$F$4:$F$11,0)),0))/12)-MIN(E30*(1+(IFERROR(INDEX('Debt Payoff'!$D$4:$D$11,MATCH(4,'Debt Payoff'!$F$4:$F$11,0)),0))/12),(IF(COUNTIF(B30:D30,"&gt;0")=0,(IFERROR(INDEX('Debt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1" s="18">
        <f>IF(F30=0,0,MAX(0,F30*(1+(IFERROR(INDEX('Debt Payoff'!$D$4:$D$11,MATCH(5,'Debt Payoff'!$F$4:$F$11,0)),0))/12)-MIN(F30*(1+(IFERROR(INDEX('Debt Payoff'!$D$4:$D$11,MATCH(5,'Debt Payoff'!$F$4:$F$11,0)),0))/12),(IF(COUNTIF(B30:E30,"&gt;0")=0,(IFERROR(INDEX('Debt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1" s="18">
        <f>IF(G30=0,0,MAX(0,G30*(1+(IFERROR(INDEX('Debt Payoff'!$D$4:$D$11,MATCH(6,'Debt Payoff'!$F$4:$F$11,0)),0))/12)-MIN(G30*(1+(IFERROR(INDEX('Debt Payoff'!$D$4:$D$11,MATCH(6,'Debt Payoff'!$F$4:$F$11,0)),0))/12),(IF(COUNTIF(B30:F30,"&gt;0")=0,(IFERROR(INDEX('Debt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1" s="18">
        <f>IF(H30=0,0,MAX(0,H30*(1+(IFERROR(INDEX('Debt Payoff'!$D$4:$D$11,MATCH(7,'Debt Payoff'!$F$4:$F$11,0)),0))/12)-MIN(H30*(1+(IFERROR(INDEX('Debt Payoff'!$D$4:$D$11,MATCH(7,'Debt Payoff'!$F$4:$F$11,0)),0))/12),(IF(COUNTIF(B30:G30,"&gt;0")=0,(IFERROR(INDEX('Debt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1" s="18">
        <f>IF(I30=0,0,MAX(0,I30*(1+(IFERROR(INDEX('Debt Payoff'!$D$4:$D$11,MATCH(8,'Debt Payoff'!$F$4:$F$11,0)),0))/12)-MIN(I30*(1+(IFERROR(INDEX('Debt Payoff'!$D$4:$D$11,MATCH(8,'Debt Payoff'!$F$4:$F$11,0)),0))/12),(IF(COUNTIF(B30:H30,"&gt;0")=0,(IFERROR(INDEX('Debt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1" s="18">
        <f>IF(B30=0,0,B30*(IFERROR(INDEX('Debt Payoff'!$D$4:$D$11,MATCH(1,'Debt Payoff'!$F$4:$F$11,0)),0))/12)</f>
        <v>0</v>
      </c>
      <c r="K31" s="18">
        <f>IF(C30=0,0,C30*(IFERROR(INDEX('Debt Payoff'!$D$4:$D$11,MATCH(2,'Debt Payoff'!$F$4:$F$11,0)),0))/12)</f>
        <v>0</v>
      </c>
      <c r="L31" s="18">
        <f>IF(D30=0,0,D30*(IFERROR(INDEX('Debt Payoff'!$D$4:$D$11,MATCH(3,'Debt Payoff'!$F$4:$F$11,0)),0))/12)</f>
        <v>0</v>
      </c>
      <c r="M31" s="18">
        <f>IF(E30=0,0,E30*(IFERROR(INDEX('Debt Payoff'!$D$4:$D$11,MATCH(4,'Debt Payoff'!$F$4:$F$11,0)),0))/12)</f>
        <v>0</v>
      </c>
      <c r="N31" s="18">
        <f>IF(F30=0,0,F30*(IFERROR(INDEX('Debt Payoff'!$D$4:$D$11,MATCH(5,'Debt Payoff'!$F$4:$F$11,0)),0))/12)</f>
        <v>0</v>
      </c>
      <c r="O31" s="18">
        <f>IF(G30=0,0,G30*(IFERROR(INDEX('Debt Payoff'!$D$4:$D$11,MATCH(6,'Debt Payoff'!$F$4:$F$11,0)),0))/12)</f>
        <v>0</v>
      </c>
      <c r="P31" s="18">
        <f>IF(H30=0,0,H30*(IFERROR(INDEX('Debt Payoff'!$D$4:$D$11,MATCH(7,'Debt Payoff'!$F$4:$F$11,0)),0))/12)</f>
        <v>0</v>
      </c>
      <c r="Q31" s="18">
        <f>IF(I30=0,0,I30*(IFERROR(INDEX('Debt Payoff'!$D$4:$D$11,MATCH(8,'Debt Payoff'!$F$4:$F$11,0)),0))/12)</f>
        <v>0</v>
      </c>
    </row>
    <row r="32" spans="1:17" x14ac:dyDescent="0.25">
      <c r="A32">
        <v>30</v>
      </c>
      <c r="B32" s="18">
        <f>IF(B31=0,0,MAX(0,B31*(1+(IFERROR(INDEX('Debt Payoff'!$D$4:$D$11,MATCH(1,'Debt Payoff'!$F$4:$F$11,0)),0))/12)-MIN(B31*(1+(IFERROR(INDEX('Debt Payoff'!$D$4:$D$11,MATCH(1,'Debt Payoff'!$F$4:$F$11,0)),0))/12),((IFERROR(INDEX('Debt Payoff'!$E$4:$E$11,MATCH(1,'Debt Payoff'!$F$4:$F$11,0)),0))+('Debt Payoff'!$C$2)))))</f>
        <v>0</v>
      </c>
      <c r="C32" s="18">
        <f>IF(C31=0,0,MAX(0,C31*(1+(IFERROR(INDEX('Debt Payoff'!$D$4:$D$11,MATCH(2,'Debt Payoff'!$F$4:$F$11,0)),0))/12)-MIN(C31*(1+(IFERROR(INDEX('Debt Payoff'!$D$4:$D$11,MATCH(2,'Debt Payoff'!$F$4:$F$11,0)),0))/12),(IF(COUNTIF(B31:B31,"&gt;0")=0,(IFERROR(INDEX('Debt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2" s="18">
        <f>IF(D31=0,0,MAX(0,D31*(1+(IFERROR(INDEX('Debt Payoff'!$D$4:$D$11,MATCH(3,'Debt Payoff'!$F$4:$F$11,0)),0))/12)-MIN(D31*(1+(IFERROR(INDEX('Debt Payoff'!$D$4:$D$11,MATCH(3,'Debt Payoff'!$F$4:$F$11,0)),0))/12),(IF(COUNTIF(B31:C31,"&gt;0")=0,(IFERROR(INDEX('Debt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2" s="18">
        <f>IF(E31=0,0,MAX(0,E31*(1+(IFERROR(INDEX('Debt Payoff'!$D$4:$D$11,MATCH(4,'Debt Payoff'!$F$4:$F$11,0)),0))/12)-MIN(E31*(1+(IFERROR(INDEX('Debt Payoff'!$D$4:$D$11,MATCH(4,'Debt Payoff'!$F$4:$F$11,0)),0))/12),(IF(COUNTIF(B31:D31,"&gt;0")=0,(IFERROR(INDEX('Debt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2" s="18">
        <f>IF(F31=0,0,MAX(0,F31*(1+(IFERROR(INDEX('Debt Payoff'!$D$4:$D$11,MATCH(5,'Debt Payoff'!$F$4:$F$11,0)),0))/12)-MIN(F31*(1+(IFERROR(INDEX('Debt Payoff'!$D$4:$D$11,MATCH(5,'Debt Payoff'!$F$4:$F$11,0)),0))/12),(IF(COUNTIF(B31:E31,"&gt;0")=0,(IFERROR(INDEX('Debt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2" s="18">
        <f>IF(G31=0,0,MAX(0,G31*(1+(IFERROR(INDEX('Debt Payoff'!$D$4:$D$11,MATCH(6,'Debt Payoff'!$F$4:$F$11,0)),0))/12)-MIN(G31*(1+(IFERROR(INDEX('Debt Payoff'!$D$4:$D$11,MATCH(6,'Debt Payoff'!$F$4:$F$11,0)),0))/12),(IF(COUNTIF(B31:F31,"&gt;0")=0,(IFERROR(INDEX('Debt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2" s="18">
        <f>IF(H31=0,0,MAX(0,H31*(1+(IFERROR(INDEX('Debt Payoff'!$D$4:$D$11,MATCH(7,'Debt Payoff'!$F$4:$F$11,0)),0))/12)-MIN(H31*(1+(IFERROR(INDEX('Debt Payoff'!$D$4:$D$11,MATCH(7,'Debt Payoff'!$F$4:$F$11,0)),0))/12),(IF(COUNTIF(B31:G31,"&gt;0")=0,(IFERROR(INDEX('Debt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2" s="18">
        <f>IF(I31=0,0,MAX(0,I31*(1+(IFERROR(INDEX('Debt Payoff'!$D$4:$D$11,MATCH(8,'Debt Payoff'!$F$4:$F$11,0)),0))/12)-MIN(I31*(1+(IFERROR(INDEX('Debt Payoff'!$D$4:$D$11,MATCH(8,'Debt Payoff'!$F$4:$F$11,0)),0))/12),(IF(COUNTIF(B31:H31,"&gt;0")=0,(IFERROR(INDEX('Debt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2" s="18">
        <f>IF(B31=0,0,B31*(IFERROR(INDEX('Debt Payoff'!$D$4:$D$11,MATCH(1,'Debt Payoff'!$F$4:$F$11,0)),0))/12)</f>
        <v>0</v>
      </c>
      <c r="K32" s="18">
        <f>IF(C31=0,0,C31*(IFERROR(INDEX('Debt Payoff'!$D$4:$D$11,MATCH(2,'Debt Payoff'!$F$4:$F$11,0)),0))/12)</f>
        <v>0</v>
      </c>
      <c r="L32" s="18">
        <f>IF(D31=0,0,D31*(IFERROR(INDEX('Debt Payoff'!$D$4:$D$11,MATCH(3,'Debt Payoff'!$F$4:$F$11,0)),0))/12)</f>
        <v>0</v>
      </c>
      <c r="M32" s="18">
        <f>IF(E31=0,0,E31*(IFERROR(INDEX('Debt Payoff'!$D$4:$D$11,MATCH(4,'Debt Payoff'!$F$4:$F$11,0)),0))/12)</f>
        <v>0</v>
      </c>
      <c r="N32" s="18">
        <f>IF(F31=0,0,F31*(IFERROR(INDEX('Debt Payoff'!$D$4:$D$11,MATCH(5,'Debt Payoff'!$F$4:$F$11,0)),0))/12)</f>
        <v>0</v>
      </c>
      <c r="O32" s="18">
        <f>IF(G31=0,0,G31*(IFERROR(INDEX('Debt Payoff'!$D$4:$D$11,MATCH(6,'Debt Payoff'!$F$4:$F$11,0)),0))/12)</f>
        <v>0</v>
      </c>
      <c r="P32" s="18">
        <f>IF(H31=0,0,H31*(IFERROR(INDEX('Debt Payoff'!$D$4:$D$11,MATCH(7,'Debt Payoff'!$F$4:$F$11,0)),0))/12)</f>
        <v>0</v>
      </c>
      <c r="Q32" s="18">
        <f>IF(I31=0,0,I31*(IFERROR(INDEX('Debt Payoff'!$D$4:$D$11,MATCH(8,'Debt Payoff'!$F$4:$F$11,0)),0))/12)</f>
        <v>0</v>
      </c>
    </row>
    <row r="33" spans="1:17" x14ac:dyDescent="0.25">
      <c r="A33">
        <v>31</v>
      </c>
      <c r="B33" s="18">
        <f>IF(B32=0,0,MAX(0,B32*(1+(IFERROR(INDEX('Debt Payoff'!$D$4:$D$11,MATCH(1,'Debt Payoff'!$F$4:$F$11,0)),0))/12)-MIN(B32*(1+(IFERROR(INDEX('Debt Payoff'!$D$4:$D$11,MATCH(1,'Debt Payoff'!$F$4:$F$11,0)),0))/12),((IFERROR(INDEX('Debt Payoff'!$E$4:$E$11,MATCH(1,'Debt Payoff'!$F$4:$F$11,0)),0))+('Debt Payoff'!$C$2)))))</f>
        <v>0</v>
      </c>
      <c r="C33" s="18">
        <f>IF(C32=0,0,MAX(0,C32*(1+(IFERROR(INDEX('Debt Payoff'!$D$4:$D$11,MATCH(2,'Debt Payoff'!$F$4:$F$11,0)),0))/12)-MIN(C32*(1+(IFERROR(INDEX('Debt Payoff'!$D$4:$D$11,MATCH(2,'Debt Payoff'!$F$4:$F$11,0)),0))/12),(IF(COUNTIF(B32:B32,"&gt;0")=0,(IFERROR(INDEX('Debt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3" s="18">
        <f>IF(D32=0,0,MAX(0,D32*(1+(IFERROR(INDEX('Debt Payoff'!$D$4:$D$11,MATCH(3,'Debt Payoff'!$F$4:$F$11,0)),0))/12)-MIN(D32*(1+(IFERROR(INDEX('Debt Payoff'!$D$4:$D$11,MATCH(3,'Debt Payoff'!$F$4:$F$11,0)),0))/12),(IF(COUNTIF(B32:C32,"&gt;0")=0,(IFERROR(INDEX('Debt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3" s="18">
        <f>IF(E32=0,0,MAX(0,E32*(1+(IFERROR(INDEX('Debt Payoff'!$D$4:$D$11,MATCH(4,'Debt Payoff'!$F$4:$F$11,0)),0))/12)-MIN(E32*(1+(IFERROR(INDEX('Debt Payoff'!$D$4:$D$11,MATCH(4,'Debt Payoff'!$F$4:$F$11,0)),0))/12),(IF(COUNTIF(B32:D32,"&gt;0")=0,(IFERROR(INDEX('Debt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3" s="18">
        <f>IF(F32=0,0,MAX(0,F32*(1+(IFERROR(INDEX('Debt Payoff'!$D$4:$D$11,MATCH(5,'Debt Payoff'!$F$4:$F$11,0)),0))/12)-MIN(F32*(1+(IFERROR(INDEX('Debt Payoff'!$D$4:$D$11,MATCH(5,'Debt Payoff'!$F$4:$F$11,0)),0))/12),(IF(COUNTIF(B32:E32,"&gt;0")=0,(IFERROR(INDEX('Debt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3" s="18">
        <f>IF(G32=0,0,MAX(0,G32*(1+(IFERROR(INDEX('Debt Payoff'!$D$4:$D$11,MATCH(6,'Debt Payoff'!$F$4:$F$11,0)),0))/12)-MIN(G32*(1+(IFERROR(INDEX('Debt Payoff'!$D$4:$D$11,MATCH(6,'Debt Payoff'!$F$4:$F$11,0)),0))/12),(IF(COUNTIF(B32:F32,"&gt;0")=0,(IFERROR(INDEX('Debt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3" s="18">
        <f>IF(H32=0,0,MAX(0,H32*(1+(IFERROR(INDEX('Debt Payoff'!$D$4:$D$11,MATCH(7,'Debt Payoff'!$F$4:$F$11,0)),0))/12)-MIN(H32*(1+(IFERROR(INDEX('Debt Payoff'!$D$4:$D$11,MATCH(7,'Debt Payoff'!$F$4:$F$11,0)),0))/12),(IF(COUNTIF(B32:G32,"&gt;0")=0,(IFERROR(INDEX('Debt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3" s="18">
        <f>IF(I32=0,0,MAX(0,I32*(1+(IFERROR(INDEX('Debt Payoff'!$D$4:$D$11,MATCH(8,'Debt Payoff'!$F$4:$F$11,0)),0))/12)-MIN(I32*(1+(IFERROR(INDEX('Debt Payoff'!$D$4:$D$11,MATCH(8,'Debt Payoff'!$F$4:$F$11,0)),0))/12),(IF(COUNTIF(B32:H32,"&gt;0")=0,(IFERROR(INDEX('Debt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3" s="18">
        <f>IF(B32=0,0,B32*(IFERROR(INDEX('Debt Payoff'!$D$4:$D$11,MATCH(1,'Debt Payoff'!$F$4:$F$11,0)),0))/12)</f>
        <v>0</v>
      </c>
      <c r="K33" s="18">
        <f>IF(C32=0,0,C32*(IFERROR(INDEX('Debt Payoff'!$D$4:$D$11,MATCH(2,'Debt Payoff'!$F$4:$F$11,0)),0))/12)</f>
        <v>0</v>
      </c>
      <c r="L33" s="18">
        <f>IF(D32=0,0,D32*(IFERROR(INDEX('Debt Payoff'!$D$4:$D$11,MATCH(3,'Debt Payoff'!$F$4:$F$11,0)),0))/12)</f>
        <v>0</v>
      </c>
      <c r="M33" s="18">
        <f>IF(E32=0,0,E32*(IFERROR(INDEX('Debt Payoff'!$D$4:$D$11,MATCH(4,'Debt Payoff'!$F$4:$F$11,0)),0))/12)</f>
        <v>0</v>
      </c>
      <c r="N33" s="18">
        <f>IF(F32=0,0,F32*(IFERROR(INDEX('Debt Payoff'!$D$4:$D$11,MATCH(5,'Debt Payoff'!$F$4:$F$11,0)),0))/12)</f>
        <v>0</v>
      </c>
      <c r="O33" s="18">
        <f>IF(G32=0,0,G32*(IFERROR(INDEX('Debt Payoff'!$D$4:$D$11,MATCH(6,'Debt Payoff'!$F$4:$F$11,0)),0))/12)</f>
        <v>0</v>
      </c>
      <c r="P33" s="18">
        <f>IF(H32=0,0,H32*(IFERROR(INDEX('Debt Payoff'!$D$4:$D$11,MATCH(7,'Debt Payoff'!$F$4:$F$11,0)),0))/12)</f>
        <v>0</v>
      </c>
      <c r="Q33" s="18">
        <f>IF(I32=0,0,I32*(IFERROR(INDEX('Debt Payoff'!$D$4:$D$11,MATCH(8,'Debt Payoff'!$F$4:$F$11,0)),0))/12)</f>
        <v>0</v>
      </c>
    </row>
    <row r="34" spans="1:17" x14ac:dyDescent="0.25">
      <c r="A34">
        <v>32</v>
      </c>
      <c r="B34" s="18">
        <f>IF(B33=0,0,MAX(0,B33*(1+(IFERROR(INDEX('Debt Payoff'!$D$4:$D$11,MATCH(1,'Debt Payoff'!$F$4:$F$11,0)),0))/12)-MIN(B33*(1+(IFERROR(INDEX('Debt Payoff'!$D$4:$D$11,MATCH(1,'Debt Payoff'!$F$4:$F$11,0)),0))/12),((IFERROR(INDEX('Debt Payoff'!$E$4:$E$11,MATCH(1,'Debt Payoff'!$F$4:$F$11,0)),0))+('Debt Payoff'!$C$2)))))</f>
        <v>0</v>
      </c>
      <c r="C34" s="18">
        <f>IF(C33=0,0,MAX(0,C33*(1+(IFERROR(INDEX('Debt Payoff'!$D$4:$D$11,MATCH(2,'Debt Payoff'!$F$4:$F$11,0)),0))/12)-MIN(C33*(1+(IFERROR(INDEX('Debt Payoff'!$D$4:$D$11,MATCH(2,'Debt Payoff'!$F$4:$F$11,0)),0))/12),(IF(COUNTIF(B33:B33,"&gt;0")=0,(IFERROR(INDEX('Debt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4" s="18">
        <f>IF(D33=0,0,MAX(0,D33*(1+(IFERROR(INDEX('Debt Payoff'!$D$4:$D$11,MATCH(3,'Debt Payoff'!$F$4:$F$11,0)),0))/12)-MIN(D33*(1+(IFERROR(INDEX('Debt Payoff'!$D$4:$D$11,MATCH(3,'Debt Payoff'!$F$4:$F$11,0)),0))/12),(IF(COUNTIF(B33:C33,"&gt;0")=0,(IFERROR(INDEX('Debt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4" s="18">
        <f>IF(E33=0,0,MAX(0,E33*(1+(IFERROR(INDEX('Debt Payoff'!$D$4:$D$11,MATCH(4,'Debt Payoff'!$F$4:$F$11,0)),0))/12)-MIN(E33*(1+(IFERROR(INDEX('Debt Payoff'!$D$4:$D$11,MATCH(4,'Debt Payoff'!$F$4:$F$11,0)),0))/12),(IF(COUNTIF(B33:D33,"&gt;0")=0,(IFERROR(INDEX('Debt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4" s="18">
        <f>IF(F33=0,0,MAX(0,F33*(1+(IFERROR(INDEX('Debt Payoff'!$D$4:$D$11,MATCH(5,'Debt Payoff'!$F$4:$F$11,0)),0))/12)-MIN(F33*(1+(IFERROR(INDEX('Debt Payoff'!$D$4:$D$11,MATCH(5,'Debt Payoff'!$F$4:$F$11,0)),0))/12),(IF(COUNTIF(B33:E33,"&gt;0")=0,(IFERROR(INDEX('Debt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4" s="18">
        <f>IF(G33=0,0,MAX(0,G33*(1+(IFERROR(INDEX('Debt Payoff'!$D$4:$D$11,MATCH(6,'Debt Payoff'!$F$4:$F$11,0)),0))/12)-MIN(G33*(1+(IFERROR(INDEX('Debt Payoff'!$D$4:$D$11,MATCH(6,'Debt Payoff'!$F$4:$F$11,0)),0))/12),(IF(COUNTIF(B33:F33,"&gt;0")=0,(IFERROR(INDEX('Debt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4" s="18">
        <f>IF(H33=0,0,MAX(0,H33*(1+(IFERROR(INDEX('Debt Payoff'!$D$4:$D$11,MATCH(7,'Debt Payoff'!$F$4:$F$11,0)),0))/12)-MIN(H33*(1+(IFERROR(INDEX('Debt Payoff'!$D$4:$D$11,MATCH(7,'Debt Payoff'!$F$4:$F$11,0)),0))/12),(IF(COUNTIF(B33:G33,"&gt;0")=0,(IFERROR(INDEX('Debt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4" s="18">
        <f>IF(I33=0,0,MAX(0,I33*(1+(IFERROR(INDEX('Debt Payoff'!$D$4:$D$11,MATCH(8,'Debt Payoff'!$F$4:$F$11,0)),0))/12)-MIN(I33*(1+(IFERROR(INDEX('Debt Payoff'!$D$4:$D$11,MATCH(8,'Debt Payoff'!$F$4:$F$11,0)),0))/12),(IF(COUNTIF(B33:H33,"&gt;0")=0,(IFERROR(INDEX('Debt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4" s="18">
        <f>IF(B33=0,0,B33*(IFERROR(INDEX('Debt Payoff'!$D$4:$D$11,MATCH(1,'Debt Payoff'!$F$4:$F$11,0)),0))/12)</f>
        <v>0</v>
      </c>
      <c r="K34" s="18">
        <f>IF(C33=0,0,C33*(IFERROR(INDEX('Debt Payoff'!$D$4:$D$11,MATCH(2,'Debt Payoff'!$F$4:$F$11,0)),0))/12)</f>
        <v>0</v>
      </c>
      <c r="L34" s="18">
        <f>IF(D33=0,0,D33*(IFERROR(INDEX('Debt Payoff'!$D$4:$D$11,MATCH(3,'Debt Payoff'!$F$4:$F$11,0)),0))/12)</f>
        <v>0</v>
      </c>
      <c r="M34" s="18">
        <f>IF(E33=0,0,E33*(IFERROR(INDEX('Debt Payoff'!$D$4:$D$11,MATCH(4,'Debt Payoff'!$F$4:$F$11,0)),0))/12)</f>
        <v>0</v>
      </c>
      <c r="N34" s="18">
        <f>IF(F33=0,0,F33*(IFERROR(INDEX('Debt Payoff'!$D$4:$D$11,MATCH(5,'Debt Payoff'!$F$4:$F$11,0)),0))/12)</f>
        <v>0</v>
      </c>
      <c r="O34" s="18">
        <f>IF(G33=0,0,G33*(IFERROR(INDEX('Debt Payoff'!$D$4:$D$11,MATCH(6,'Debt Payoff'!$F$4:$F$11,0)),0))/12)</f>
        <v>0</v>
      </c>
      <c r="P34" s="18">
        <f>IF(H33=0,0,H33*(IFERROR(INDEX('Debt Payoff'!$D$4:$D$11,MATCH(7,'Debt Payoff'!$F$4:$F$11,0)),0))/12)</f>
        <v>0</v>
      </c>
      <c r="Q34" s="18">
        <f>IF(I33=0,0,I33*(IFERROR(INDEX('Debt Payoff'!$D$4:$D$11,MATCH(8,'Debt Payoff'!$F$4:$F$11,0)),0))/12)</f>
        <v>0</v>
      </c>
    </row>
    <row r="35" spans="1:17" x14ac:dyDescent="0.25">
      <c r="A35">
        <v>33</v>
      </c>
      <c r="B35" s="18">
        <f>IF(B34=0,0,MAX(0,B34*(1+(IFERROR(INDEX('Debt Payoff'!$D$4:$D$11,MATCH(1,'Debt Payoff'!$F$4:$F$11,0)),0))/12)-MIN(B34*(1+(IFERROR(INDEX('Debt Payoff'!$D$4:$D$11,MATCH(1,'Debt Payoff'!$F$4:$F$11,0)),0))/12),((IFERROR(INDEX('Debt Payoff'!$E$4:$E$11,MATCH(1,'Debt Payoff'!$F$4:$F$11,0)),0))+('Debt Payoff'!$C$2)))))</f>
        <v>0</v>
      </c>
      <c r="C35" s="18">
        <f>IF(C34=0,0,MAX(0,C34*(1+(IFERROR(INDEX('Debt Payoff'!$D$4:$D$11,MATCH(2,'Debt Payoff'!$F$4:$F$11,0)),0))/12)-MIN(C34*(1+(IFERROR(INDEX('Debt Payoff'!$D$4:$D$11,MATCH(2,'Debt Payoff'!$F$4:$F$11,0)),0))/12),(IF(COUNTIF(B34:B34,"&gt;0")=0,(IFERROR(INDEX('Debt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5" s="18">
        <f>IF(D34=0,0,MAX(0,D34*(1+(IFERROR(INDEX('Debt Payoff'!$D$4:$D$11,MATCH(3,'Debt Payoff'!$F$4:$F$11,0)),0))/12)-MIN(D34*(1+(IFERROR(INDEX('Debt Payoff'!$D$4:$D$11,MATCH(3,'Debt Payoff'!$F$4:$F$11,0)),0))/12),(IF(COUNTIF(B34:C34,"&gt;0")=0,(IFERROR(INDEX('Debt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5" s="18">
        <f>IF(E34=0,0,MAX(0,E34*(1+(IFERROR(INDEX('Debt Payoff'!$D$4:$D$11,MATCH(4,'Debt Payoff'!$F$4:$F$11,0)),0))/12)-MIN(E34*(1+(IFERROR(INDEX('Debt Payoff'!$D$4:$D$11,MATCH(4,'Debt Payoff'!$F$4:$F$11,0)),0))/12),(IF(COUNTIF(B34:D34,"&gt;0")=0,(IFERROR(INDEX('Debt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5" s="18">
        <f>IF(F34=0,0,MAX(0,F34*(1+(IFERROR(INDEX('Debt Payoff'!$D$4:$D$11,MATCH(5,'Debt Payoff'!$F$4:$F$11,0)),0))/12)-MIN(F34*(1+(IFERROR(INDEX('Debt Payoff'!$D$4:$D$11,MATCH(5,'Debt Payoff'!$F$4:$F$11,0)),0))/12),(IF(COUNTIF(B34:E34,"&gt;0")=0,(IFERROR(INDEX('Debt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5" s="18">
        <f>IF(G34=0,0,MAX(0,G34*(1+(IFERROR(INDEX('Debt Payoff'!$D$4:$D$11,MATCH(6,'Debt Payoff'!$F$4:$F$11,0)),0))/12)-MIN(G34*(1+(IFERROR(INDEX('Debt Payoff'!$D$4:$D$11,MATCH(6,'Debt Payoff'!$F$4:$F$11,0)),0))/12),(IF(COUNTIF(B34:F34,"&gt;0")=0,(IFERROR(INDEX('Debt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5" s="18">
        <f>IF(H34=0,0,MAX(0,H34*(1+(IFERROR(INDEX('Debt Payoff'!$D$4:$D$11,MATCH(7,'Debt Payoff'!$F$4:$F$11,0)),0))/12)-MIN(H34*(1+(IFERROR(INDEX('Debt Payoff'!$D$4:$D$11,MATCH(7,'Debt Payoff'!$F$4:$F$11,0)),0))/12),(IF(COUNTIF(B34:G34,"&gt;0")=0,(IFERROR(INDEX('Debt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5" s="18">
        <f>IF(I34=0,0,MAX(0,I34*(1+(IFERROR(INDEX('Debt Payoff'!$D$4:$D$11,MATCH(8,'Debt Payoff'!$F$4:$F$11,0)),0))/12)-MIN(I34*(1+(IFERROR(INDEX('Debt Payoff'!$D$4:$D$11,MATCH(8,'Debt Payoff'!$F$4:$F$11,0)),0))/12),(IF(COUNTIF(B34:H34,"&gt;0")=0,(IFERROR(INDEX('Debt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5" s="18">
        <f>IF(B34=0,0,B34*(IFERROR(INDEX('Debt Payoff'!$D$4:$D$11,MATCH(1,'Debt Payoff'!$F$4:$F$11,0)),0))/12)</f>
        <v>0</v>
      </c>
      <c r="K35" s="18">
        <f>IF(C34=0,0,C34*(IFERROR(INDEX('Debt Payoff'!$D$4:$D$11,MATCH(2,'Debt Payoff'!$F$4:$F$11,0)),0))/12)</f>
        <v>0</v>
      </c>
      <c r="L35" s="18">
        <f>IF(D34=0,0,D34*(IFERROR(INDEX('Debt Payoff'!$D$4:$D$11,MATCH(3,'Debt Payoff'!$F$4:$F$11,0)),0))/12)</f>
        <v>0</v>
      </c>
      <c r="M35" s="18">
        <f>IF(E34=0,0,E34*(IFERROR(INDEX('Debt Payoff'!$D$4:$D$11,MATCH(4,'Debt Payoff'!$F$4:$F$11,0)),0))/12)</f>
        <v>0</v>
      </c>
      <c r="N35" s="18">
        <f>IF(F34=0,0,F34*(IFERROR(INDEX('Debt Payoff'!$D$4:$D$11,MATCH(5,'Debt Payoff'!$F$4:$F$11,0)),0))/12)</f>
        <v>0</v>
      </c>
      <c r="O35" s="18">
        <f>IF(G34=0,0,G34*(IFERROR(INDEX('Debt Payoff'!$D$4:$D$11,MATCH(6,'Debt Payoff'!$F$4:$F$11,0)),0))/12)</f>
        <v>0</v>
      </c>
      <c r="P35" s="18">
        <f>IF(H34=0,0,H34*(IFERROR(INDEX('Debt Payoff'!$D$4:$D$11,MATCH(7,'Debt Payoff'!$F$4:$F$11,0)),0))/12)</f>
        <v>0</v>
      </c>
      <c r="Q35" s="18">
        <f>IF(I34=0,0,I34*(IFERROR(INDEX('Debt Payoff'!$D$4:$D$11,MATCH(8,'Debt Payoff'!$F$4:$F$11,0)),0))/12)</f>
        <v>0</v>
      </c>
    </row>
    <row r="36" spans="1:17" x14ac:dyDescent="0.25">
      <c r="A36">
        <v>34</v>
      </c>
      <c r="B36" s="18">
        <f>IF(B35=0,0,MAX(0,B35*(1+(IFERROR(INDEX('Debt Payoff'!$D$4:$D$11,MATCH(1,'Debt Payoff'!$F$4:$F$11,0)),0))/12)-MIN(B35*(1+(IFERROR(INDEX('Debt Payoff'!$D$4:$D$11,MATCH(1,'Debt Payoff'!$F$4:$F$11,0)),0))/12),((IFERROR(INDEX('Debt Payoff'!$E$4:$E$11,MATCH(1,'Debt Payoff'!$F$4:$F$11,0)),0))+('Debt Payoff'!$C$2)))))</f>
        <v>0</v>
      </c>
      <c r="C36" s="18">
        <f>IF(C35=0,0,MAX(0,C35*(1+(IFERROR(INDEX('Debt Payoff'!$D$4:$D$11,MATCH(2,'Debt Payoff'!$F$4:$F$11,0)),0))/12)-MIN(C35*(1+(IFERROR(INDEX('Debt Payoff'!$D$4:$D$11,MATCH(2,'Debt Payoff'!$F$4:$F$11,0)),0))/12),(IF(COUNTIF(B35:B35,"&gt;0")=0,(IFERROR(INDEX('Debt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6" s="18">
        <f>IF(D35=0,0,MAX(0,D35*(1+(IFERROR(INDEX('Debt Payoff'!$D$4:$D$11,MATCH(3,'Debt Payoff'!$F$4:$F$11,0)),0))/12)-MIN(D35*(1+(IFERROR(INDEX('Debt Payoff'!$D$4:$D$11,MATCH(3,'Debt Payoff'!$F$4:$F$11,0)),0))/12),(IF(COUNTIF(B35:C35,"&gt;0")=0,(IFERROR(INDEX('Debt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6" s="18">
        <f>IF(E35=0,0,MAX(0,E35*(1+(IFERROR(INDEX('Debt Payoff'!$D$4:$D$11,MATCH(4,'Debt Payoff'!$F$4:$F$11,0)),0))/12)-MIN(E35*(1+(IFERROR(INDEX('Debt Payoff'!$D$4:$D$11,MATCH(4,'Debt Payoff'!$F$4:$F$11,0)),0))/12),(IF(COUNTIF(B35:D35,"&gt;0")=0,(IFERROR(INDEX('Debt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6" s="18">
        <f>IF(F35=0,0,MAX(0,F35*(1+(IFERROR(INDEX('Debt Payoff'!$D$4:$D$11,MATCH(5,'Debt Payoff'!$F$4:$F$11,0)),0))/12)-MIN(F35*(1+(IFERROR(INDEX('Debt Payoff'!$D$4:$D$11,MATCH(5,'Debt Payoff'!$F$4:$F$11,0)),0))/12),(IF(COUNTIF(B35:E35,"&gt;0")=0,(IFERROR(INDEX('Debt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6" s="18">
        <f>IF(G35=0,0,MAX(0,G35*(1+(IFERROR(INDEX('Debt Payoff'!$D$4:$D$11,MATCH(6,'Debt Payoff'!$F$4:$F$11,0)),0))/12)-MIN(G35*(1+(IFERROR(INDEX('Debt Payoff'!$D$4:$D$11,MATCH(6,'Debt Payoff'!$F$4:$F$11,0)),0))/12),(IF(COUNTIF(B35:F35,"&gt;0")=0,(IFERROR(INDEX('Debt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6" s="18">
        <f>IF(H35=0,0,MAX(0,H35*(1+(IFERROR(INDEX('Debt Payoff'!$D$4:$D$11,MATCH(7,'Debt Payoff'!$F$4:$F$11,0)),0))/12)-MIN(H35*(1+(IFERROR(INDEX('Debt Payoff'!$D$4:$D$11,MATCH(7,'Debt Payoff'!$F$4:$F$11,0)),0))/12),(IF(COUNTIF(B35:G35,"&gt;0")=0,(IFERROR(INDEX('Debt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6" s="18">
        <f>IF(I35=0,0,MAX(0,I35*(1+(IFERROR(INDEX('Debt Payoff'!$D$4:$D$11,MATCH(8,'Debt Payoff'!$F$4:$F$11,0)),0))/12)-MIN(I35*(1+(IFERROR(INDEX('Debt Payoff'!$D$4:$D$11,MATCH(8,'Debt Payoff'!$F$4:$F$11,0)),0))/12),(IF(COUNTIF(B35:H35,"&gt;0")=0,(IFERROR(INDEX('Debt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6" s="18">
        <f>IF(B35=0,0,B35*(IFERROR(INDEX('Debt Payoff'!$D$4:$D$11,MATCH(1,'Debt Payoff'!$F$4:$F$11,0)),0))/12)</f>
        <v>0</v>
      </c>
      <c r="K36" s="18">
        <f>IF(C35=0,0,C35*(IFERROR(INDEX('Debt Payoff'!$D$4:$D$11,MATCH(2,'Debt Payoff'!$F$4:$F$11,0)),0))/12)</f>
        <v>0</v>
      </c>
      <c r="L36" s="18">
        <f>IF(D35=0,0,D35*(IFERROR(INDEX('Debt Payoff'!$D$4:$D$11,MATCH(3,'Debt Payoff'!$F$4:$F$11,0)),0))/12)</f>
        <v>0</v>
      </c>
      <c r="M36" s="18">
        <f>IF(E35=0,0,E35*(IFERROR(INDEX('Debt Payoff'!$D$4:$D$11,MATCH(4,'Debt Payoff'!$F$4:$F$11,0)),0))/12)</f>
        <v>0</v>
      </c>
      <c r="N36" s="18">
        <f>IF(F35=0,0,F35*(IFERROR(INDEX('Debt Payoff'!$D$4:$D$11,MATCH(5,'Debt Payoff'!$F$4:$F$11,0)),0))/12)</f>
        <v>0</v>
      </c>
      <c r="O36" s="18">
        <f>IF(G35=0,0,G35*(IFERROR(INDEX('Debt Payoff'!$D$4:$D$11,MATCH(6,'Debt Payoff'!$F$4:$F$11,0)),0))/12)</f>
        <v>0</v>
      </c>
      <c r="P36" s="18">
        <f>IF(H35=0,0,H35*(IFERROR(INDEX('Debt Payoff'!$D$4:$D$11,MATCH(7,'Debt Payoff'!$F$4:$F$11,0)),0))/12)</f>
        <v>0</v>
      </c>
      <c r="Q36" s="18">
        <f>IF(I35=0,0,I35*(IFERROR(INDEX('Debt Payoff'!$D$4:$D$11,MATCH(8,'Debt Payoff'!$F$4:$F$11,0)),0))/12)</f>
        <v>0</v>
      </c>
    </row>
    <row r="37" spans="1:17" x14ac:dyDescent="0.25">
      <c r="A37">
        <v>35</v>
      </c>
      <c r="B37" s="18">
        <f>IF(B36=0,0,MAX(0,B36*(1+(IFERROR(INDEX('Debt Payoff'!$D$4:$D$11,MATCH(1,'Debt Payoff'!$F$4:$F$11,0)),0))/12)-MIN(B36*(1+(IFERROR(INDEX('Debt Payoff'!$D$4:$D$11,MATCH(1,'Debt Payoff'!$F$4:$F$11,0)),0))/12),((IFERROR(INDEX('Debt Payoff'!$E$4:$E$11,MATCH(1,'Debt Payoff'!$F$4:$F$11,0)),0))+('Debt Payoff'!$C$2)))))</f>
        <v>0</v>
      </c>
      <c r="C37" s="18">
        <f>IF(C36=0,0,MAX(0,C36*(1+(IFERROR(INDEX('Debt Payoff'!$D$4:$D$11,MATCH(2,'Debt Payoff'!$F$4:$F$11,0)),0))/12)-MIN(C36*(1+(IFERROR(INDEX('Debt Payoff'!$D$4:$D$11,MATCH(2,'Debt Payoff'!$F$4:$F$11,0)),0))/12),(IF(COUNTIF(B36:B36,"&gt;0")=0,(IFERROR(INDEX('Debt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7" s="18">
        <f>IF(D36=0,0,MAX(0,D36*(1+(IFERROR(INDEX('Debt Payoff'!$D$4:$D$11,MATCH(3,'Debt Payoff'!$F$4:$F$11,0)),0))/12)-MIN(D36*(1+(IFERROR(INDEX('Debt Payoff'!$D$4:$D$11,MATCH(3,'Debt Payoff'!$F$4:$F$11,0)),0))/12),(IF(COUNTIF(B36:C36,"&gt;0")=0,(IFERROR(INDEX('Debt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7" s="18">
        <f>IF(E36=0,0,MAX(0,E36*(1+(IFERROR(INDEX('Debt Payoff'!$D$4:$D$11,MATCH(4,'Debt Payoff'!$F$4:$F$11,0)),0))/12)-MIN(E36*(1+(IFERROR(INDEX('Debt Payoff'!$D$4:$D$11,MATCH(4,'Debt Payoff'!$F$4:$F$11,0)),0))/12),(IF(COUNTIF(B36:D36,"&gt;0")=0,(IFERROR(INDEX('Debt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7" s="18">
        <f>IF(F36=0,0,MAX(0,F36*(1+(IFERROR(INDEX('Debt Payoff'!$D$4:$D$11,MATCH(5,'Debt Payoff'!$F$4:$F$11,0)),0))/12)-MIN(F36*(1+(IFERROR(INDEX('Debt Payoff'!$D$4:$D$11,MATCH(5,'Debt Payoff'!$F$4:$F$11,0)),0))/12),(IF(COUNTIF(B36:E36,"&gt;0")=0,(IFERROR(INDEX('Debt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7" s="18">
        <f>IF(G36=0,0,MAX(0,G36*(1+(IFERROR(INDEX('Debt Payoff'!$D$4:$D$11,MATCH(6,'Debt Payoff'!$F$4:$F$11,0)),0))/12)-MIN(G36*(1+(IFERROR(INDEX('Debt Payoff'!$D$4:$D$11,MATCH(6,'Debt Payoff'!$F$4:$F$11,0)),0))/12),(IF(COUNTIF(B36:F36,"&gt;0")=0,(IFERROR(INDEX('Debt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7" s="18">
        <f>IF(H36=0,0,MAX(0,H36*(1+(IFERROR(INDEX('Debt Payoff'!$D$4:$D$11,MATCH(7,'Debt Payoff'!$F$4:$F$11,0)),0))/12)-MIN(H36*(1+(IFERROR(INDEX('Debt Payoff'!$D$4:$D$11,MATCH(7,'Debt Payoff'!$F$4:$F$11,0)),0))/12),(IF(COUNTIF(B36:G36,"&gt;0")=0,(IFERROR(INDEX('Debt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7" s="18">
        <f>IF(I36=0,0,MAX(0,I36*(1+(IFERROR(INDEX('Debt Payoff'!$D$4:$D$11,MATCH(8,'Debt Payoff'!$F$4:$F$11,0)),0))/12)-MIN(I36*(1+(IFERROR(INDEX('Debt Payoff'!$D$4:$D$11,MATCH(8,'Debt Payoff'!$F$4:$F$11,0)),0))/12),(IF(COUNTIF(B36:H36,"&gt;0")=0,(IFERROR(INDEX('Debt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7" s="18">
        <f>IF(B36=0,0,B36*(IFERROR(INDEX('Debt Payoff'!$D$4:$D$11,MATCH(1,'Debt Payoff'!$F$4:$F$11,0)),0))/12)</f>
        <v>0</v>
      </c>
      <c r="K37" s="18">
        <f>IF(C36=0,0,C36*(IFERROR(INDEX('Debt Payoff'!$D$4:$D$11,MATCH(2,'Debt Payoff'!$F$4:$F$11,0)),0))/12)</f>
        <v>0</v>
      </c>
      <c r="L37" s="18">
        <f>IF(D36=0,0,D36*(IFERROR(INDEX('Debt Payoff'!$D$4:$D$11,MATCH(3,'Debt Payoff'!$F$4:$F$11,0)),0))/12)</f>
        <v>0</v>
      </c>
      <c r="M37" s="18">
        <f>IF(E36=0,0,E36*(IFERROR(INDEX('Debt Payoff'!$D$4:$D$11,MATCH(4,'Debt Payoff'!$F$4:$F$11,0)),0))/12)</f>
        <v>0</v>
      </c>
      <c r="N37" s="18">
        <f>IF(F36=0,0,F36*(IFERROR(INDEX('Debt Payoff'!$D$4:$D$11,MATCH(5,'Debt Payoff'!$F$4:$F$11,0)),0))/12)</f>
        <v>0</v>
      </c>
      <c r="O37" s="18">
        <f>IF(G36=0,0,G36*(IFERROR(INDEX('Debt Payoff'!$D$4:$D$11,MATCH(6,'Debt Payoff'!$F$4:$F$11,0)),0))/12)</f>
        <v>0</v>
      </c>
      <c r="P37" s="18">
        <f>IF(H36=0,0,H36*(IFERROR(INDEX('Debt Payoff'!$D$4:$D$11,MATCH(7,'Debt Payoff'!$F$4:$F$11,0)),0))/12)</f>
        <v>0</v>
      </c>
      <c r="Q37" s="18">
        <f>IF(I36=0,0,I36*(IFERROR(INDEX('Debt Payoff'!$D$4:$D$11,MATCH(8,'Debt Payoff'!$F$4:$F$11,0)),0))/12)</f>
        <v>0</v>
      </c>
    </row>
    <row r="38" spans="1:17" x14ac:dyDescent="0.25">
      <c r="A38">
        <v>36</v>
      </c>
      <c r="B38" s="18">
        <f>IF(B37=0,0,MAX(0,B37*(1+(IFERROR(INDEX('Debt Payoff'!$D$4:$D$11,MATCH(1,'Debt Payoff'!$F$4:$F$11,0)),0))/12)-MIN(B37*(1+(IFERROR(INDEX('Debt Payoff'!$D$4:$D$11,MATCH(1,'Debt Payoff'!$F$4:$F$11,0)),0))/12),((IFERROR(INDEX('Debt Payoff'!$E$4:$E$11,MATCH(1,'Debt Payoff'!$F$4:$F$11,0)),0))+('Debt Payoff'!$C$2)))))</f>
        <v>0</v>
      </c>
      <c r="C38" s="18">
        <f>IF(C37=0,0,MAX(0,C37*(1+(IFERROR(INDEX('Debt Payoff'!$D$4:$D$11,MATCH(2,'Debt Payoff'!$F$4:$F$11,0)),0))/12)-MIN(C37*(1+(IFERROR(INDEX('Debt Payoff'!$D$4:$D$11,MATCH(2,'Debt Payoff'!$F$4:$F$11,0)),0))/12),(IF(COUNTIF(B37:B37,"&gt;0")=0,(IFERROR(INDEX('Debt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8" s="18">
        <f>IF(D37=0,0,MAX(0,D37*(1+(IFERROR(INDEX('Debt Payoff'!$D$4:$D$11,MATCH(3,'Debt Payoff'!$F$4:$F$11,0)),0))/12)-MIN(D37*(1+(IFERROR(INDEX('Debt Payoff'!$D$4:$D$11,MATCH(3,'Debt Payoff'!$F$4:$F$11,0)),0))/12),(IF(COUNTIF(B37:C37,"&gt;0")=0,(IFERROR(INDEX('Debt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8" s="18">
        <f>IF(E37=0,0,MAX(0,E37*(1+(IFERROR(INDEX('Debt Payoff'!$D$4:$D$11,MATCH(4,'Debt Payoff'!$F$4:$F$11,0)),0))/12)-MIN(E37*(1+(IFERROR(INDEX('Debt Payoff'!$D$4:$D$11,MATCH(4,'Debt Payoff'!$F$4:$F$11,0)),0))/12),(IF(COUNTIF(B37:D37,"&gt;0")=0,(IFERROR(INDEX('Debt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8" s="18">
        <f>IF(F37=0,0,MAX(0,F37*(1+(IFERROR(INDEX('Debt Payoff'!$D$4:$D$11,MATCH(5,'Debt Payoff'!$F$4:$F$11,0)),0))/12)-MIN(F37*(1+(IFERROR(INDEX('Debt Payoff'!$D$4:$D$11,MATCH(5,'Debt Payoff'!$F$4:$F$11,0)),0))/12),(IF(COUNTIF(B37:E37,"&gt;0")=0,(IFERROR(INDEX('Debt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8" s="18">
        <f>IF(G37=0,0,MAX(0,G37*(1+(IFERROR(INDEX('Debt Payoff'!$D$4:$D$11,MATCH(6,'Debt Payoff'!$F$4:$F$11,0)),0))/12)-MIN(G37*(1+(IFERROR(INDEX('Debt Payoff'!$D$4:$D$11,MATCH(6,'Debt Payoff'!$F$4:$F$11,0)),0))/12),(IF(COUNTIF(B37:F37,"&gt;0")=0,(IFERROR(INDEX('Debt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8" s="18">
        <f>IF(H37=0,0,MAX(0,H37*(1+(IFERROR(INDEX('Debt Payoff'!$D$4:$D$11,MATCH(7,'Debt Payoff'!$F$4:$F$11,0)),0))/12)-MIN(H37*(1+(IFERROR(INDEX('Debt Payoff'!$D$4:$D$11,MATCH(7,'Debt Payoff'!$F$4:$F$11,0)),0))/12),(IF(COUNTIF(B37:G37,"&gt;0")=0,(IFERROR(INDEX('Debt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8" s="18">
        <f>IF(I37=0,0,MAX(0,I37*(1+(IFERROR(INDEX('Debt Payoff'!$D$4:$D$11,MATCH(8,'Debt Payoff'!$F$4:$F$11,0)),0))/12)-MIN(I37*(1+(IFERROR(INDEX('Debt Payoff'!$D$4:$D$11,MATCH(8,'Debt Payoff'!$F$4:$F$11,0)),0))/12),(IF(COUNTIF(B37:H37,"&gt;0")=0,(IFERROR(INDEX('Debt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8" s="18">
        <f>IF(B37=0,0,B37*(IFERROR(INDEX('Debt Payoff'!$D$4:$D$11,MATCH(1,'Debt Payoff'!$F$4:$F$11,0)),0))/12)</f>
        <v>0</v>
      </c>
      <c r="K38" s="18">
        <f>IF(C37=0,0,C37*(IFERROR(INDEX('Debt Payoff'!$D$4:$D$11,MATCH(2,'Debt Payoff'!$F$4:$F$11,0)),0))/12)</f>
        <v>0</v>
      </c>
      <c r="L38" s="18">
        <f>IF(D37=0,0,D37*(IFERROR(INDEX('Debt Payoff'!$D$4:$D$11,MATCH(3,'Debt Payoff'!$F$4:$F$11,0)),0))/12)</f>
        <v>0</v>
      </c>
      <c r="M38" s="18">
        <f>IF(E37=0,0,E37*(IFERROR(INDEX('Debt Payoff'!$D$4:$D$11,MATCH(4,'Debt Payoff'!$F$4:$F$11,0)),0))/12)</f>
        <v>0</v>
      </c>
      <c r="N38" s="18">
        <f>IF(F37=0,0,F37*(IFERROR(INDEX('Debt Payoff'!$D$4:$D$11,MATCH(5,'Debt Payoff'!$F$4:$F$11,0)),0))/12)</f>
        <v>0</v>
      </c>
      <c r="O38" s="18">
        <f>IF(G37=0,0,G37*(IFERROR(INDEX('Debt Payoff'!$D$4:$D$11,MATCH(6,'Debt Payoff'!$F$4:$F$11,0)),0))/12)</f>
        <v>0</v>
      </c>
      <c r="P38" s="18">
        <f>IF(H37=0,0,H37*(IFERROR(INDEX('Debt Payoff'!$D$4:$D$11,MATCH(7,'Debt Payoff'!$F$4:$F$11,0)),0))/12)</f>
        <v>0</v>
      </c>
      <c r="Q38" s="18">
        <f>IF(I37=0,0,I37*(IFERROR(INDEX('Debt Payoff'!$D$4:$D$11,MATCH(8,'Debt Payoff'!$F$4:$F$11,0)),0))/12)</f>
        <v>0</v>
      </c>
    </row>
    <row r="39" spans="1:17" x14ac:dyDescent="0.25">
      <c r="A39">
        <v>37</v>
      </c>
      <c r="B39" s="18">
        <f>IF(B38=0,0,MAX(0,B38*(1+(IFERROR(INDEX('Debt Payoff'!$D$4:$D$11,MATCH(1,'Debt Payoff'!$F$4:$F$11,0)),0))/12)-MIN(B38*(1+(IFERROR(INDEX('Debt Payoff'!$D$4:$D$11,MATCH(1,'Debt Payoff'!$F$4:$F$11,0)),0))/12),((IFERROR(INDEX('Debt Payoff'!$E$4:$E$11,MATCH(1,'Debt Payoff'!$F$4:$F$11,0)),0))+('Debt Payoff'!$C$2)))))</f>
        <v>0</v>
      </c>
      <c r="C39" s="18">
        <f>IF(C38=0,0,MAX(0,C38*(1+(IFERROR(INDEX('Debt Payoff'!$D$4:$D$11,MATCH(2,'Debt Payoff'!$F$4:$F$11,0)),0))/12)-MIN(C38*(1+(IFERROR(INDEX('Debt Payoff'!$D$4:$D$11,MATCH(2,'Debt Payoff'!$F$4:$F$11,0)),0))/12),(IF(COUNTIF(B38:B38,"&gt;0")=0,(IFERROR(INDEX('Debt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9" s="18">
        <f>IF(D38=0,0,MAX(0,D38*(1+(IFERROR(INDEX('Debt Payoff'!$D$4:$D$11,MATCH(3,'Debt Payoff'!$F$4:$F$11,0)),0))/12)-MIN(D38*(1+(IFERROR(INDEX('Debt Payoff'!$D$4:$D$11,MATCH(3,'Debt Payoff'!$F$4:$F$11,0)),0))/12),(IF(COUNTIF(B38:C38,"&gt;0")=0,(IFERROR(INDEX('Debt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9" s="18">
        <f>IF(E38=0,0,MAX(0,E38*(1+(IFERROR(INDEX('Debt Payoff'!$D$4:$D$11,MATCH(4,'Debt Payoff'!$F$4:$F$11,0)),0))/12)-MIN(E38*(1+(IFERROR(INDEX('Debt Payoff'!$D$4:$D$11,MATCH(4,'Debt Payoff'!$F$4:$F$11,0)),0))/12),(IF(COUNTIF(B38:D38,"&gt;0")=0,(IFERROR(INDEX('Debt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9" s="18">
        <f>IF(F38=0,0,MAX(0,F38*(1+(IFERROR(INDEX('Debt Payoff'!$D$4:$D$11,MATCH(5,'Debt Payoff'!$F$4:$F$11,0)),0))/12)-MIN(F38*(1+(IFERROR(INDEX('Debt Payoff'!$D$4:$D$11,MATCH(5,'Debt Payoff'!$F$4:$F$11,0)),0))/12),(IF(COUNTIF(B38:E38,"&gt;0")=0,(IFERROR(INDEX('Debt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9" s="18">
        <f>IF(G38=0,0,MAX(0,G38*(1+(IFERROR(INDEX('Debt Payoff'!$D$4:$D$11,MATCH(6,'Debt Payoff'!$F$4:$F$11,0)),0))/12)-MIN(G38*(1+(IFERROR(INDEX('Debt Payoff'!$D$4:$D$11,MATCH(6,'Debt Payoff'!$F$4:$F$11,0)),0))/12),(IF(COUNTIF(B38:F38,"&gt;0")=0,(IFERROR(INDEX('Debt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9" s="18">
        <f>IF(H38=0,0,MAX(0,H38*(1+(IFERROR(INDEX('Debt Payoff'!$D$4:$D$11,MATCH(7,'Debt Payoff'!$F$4:$F$11,0)),0))/12)-MIN(H38*(1+(IFERROR(INDEX('Debt Payoff'!$D$4:$D$11,MATCH(7,'Debt Payoff'!$F$4:$F$11,0)),0))/12),(IF(COUNTIF(B38:G38,"&gt;0")=0,(IFERROR(INDEX('Debt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9" s="18">
        <f>IF(I38=0,0,MAX(0,I38*(1+(IFERROR(INDEX('Debt Payoff'!$D$4:$D$11,MATCH(8,'Debt Payoff'!$F$4:$F$11,0)),0))/12)-MIN(I38*(1+(IFERROR(INDEX('Debt Payoff'!$D$4:$D$11,MATCH(8,'Debt Payoff'!$F$4:$F$11,0)),0))/12),(IF(COUNTIF(B38:H38,"&gt;0")=0,(IFERROR(INDEX('Debt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9" s="18">
        <f>IF(B38=0,0,B38*(IFERROR(INDEX('Debt Payoff'!$D$4:$D$11,MATCH(1,'Debt Payoff'!$F$4:$F$11,0)),0))/12)</f>
        <v>0</v>
      </c>
      <c r="K39" s="18">
        <f>IF(C38=0,0,C38*(IFERROR(INDEX('Debt Payoff'!$D$4:$D$11,MATCH(2,'Debt Payoff'!$F$4:$F$11,0)),0))/12)</f>
        <v>0</v>
      </c>
      <c r="L39" s="18">
        <f>IF(D38=0,0,D38*(IFERROR(INDEX('Debt Payoff'!$D$4:$D$11,MATCH(3,'Debt Payoff'!$F$4:$F$11,0)),0))/12)</f>
        <v>0</v>
      </c>
      <c r="M39" s="18">
        <f>IF(E38=0,0,E38*(IFERROR(INDEX('Debt Payoff'!$D$4:$D$11,MATCH(4,'Debt Payoff'!$F$4:$F$11,0)),0))/12)</f>
        <v>0</v>
      </c>
      <c r="N39" s="18">
        <f>IF(F38=0,0,F38*(IFERROR(INDEX('Debt Payoff'!$D$4:$D$11,MATCH(5,'Debt Payoff'!$F$4:$F$11,0)),0))/12)</f>
        <v>0</v>
      </c>
      <c r="O39" s="18">
        <f>IF(G38=0,0,G38*(IFERROR(INDEX('Debt Payoff'!$D$4:$D$11,MATCH(6,'Debt Payoff'!$F$4:$F$11,0)),0))/12)</f>
        <v>0</v>
      </c>
      <c r="P39" s="18">
        <f>IF(H38=0,0,H38*(IFERROR(INDEX('Debt Payoff'!$D$4:$D$11,MATCH(7,'Debt Payoff'!$F$4:$F$11,0)),0))/12)</f>
        <v>0</v>
      </c>
      <c r="Q39" s="18">
        <f>IF(I38=0,0,I38*(IFERROR(INDEX('Debt Payoff'!$D$4:$D$11,MATCH(8,'Debt Payoff'!$F$4:$F$11,0)),0))/12)</f>
        <v>0</v>
      </c>
    </row>
    <row r="40" spans="1:17" x14ac:dyDescent="0.25">
      <c r="A40">
        <v>38</v>
      </c>
      <c r="B40" s="18">
        <f>IF(B39=0,0,MAX(0,B39*(1+(IFERROR(INDEX('Debt Payoff'!$D$4:$D$11,MATCH(1,'Debt Payoff'!$F$4:$F$11,0)),0))/12)-MIN(B39*(1+(IFERROR(INDEX('Debt Payoff'!$D$4:$D$11,MATCH(1,'Debt Payoff'!$F$4:$F$11,0)),0))/12),((IFERROR(INDEX('Debt Payoff'!$E$4:$E$11,MATCH(1,'Debt Payoff'!$F$4:$F$11,0)),0))+('Debt Payoff'!$C$2)))))</f>
        <v>0</v>
      </c>
      <c r="C40" s="18">
        <f>IF(C39=0,0,MAX(0,C39*(1+(IFERROR(INDEX('Debt Payoff'!$D$4:$D$11,MATCH(2,'Debt Payoff'!$F$4:$F$11,0)),0))/12)-MIN(C39*(1+(IFERROR(INDEX('Debt Payoff'!$D$4:$D$11,MATCH(2,'Debt Payoff'!$F$4:$F$11,0)),0))/12),(IF(COUNTIF(B39:B39,"&gt;0")=0,(IFERROR(INDEX('Debt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40" s="18">
        <f>IF(D39=0,0,MAX(0,D39*(1+(IFERROR(INDEX('Debt Payoff'!$D$4:$D$11,MATCH(3,'Debt Payoff'!$F$4:$F$11,0)),0))/12)-MIN(D39*(1+(IFERROR(INDEX('Debt Payoff'!$D$4:$D$11,MATCH(3,'Debt Payoff'!$F$4:$F$11,0)),0))/12),(IF(COUNTIF(B39:C39,"&gt;0")=0,(IFERROR(INDEX('Debt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40" s="18">
        <f>IF(E39=0,0,MAX(0,E39*(1+(IFERROR(INDEX('Debt Payoff'!$D$4:$D$11,MATCH(4,'Debt Payoff'!$F$4:$F$11,0)),0))/12)-MIN(E39*(1+(IFERROR(INDEX('Debt Payoff'!$D$4:$D$11,MATCH(4,'Debt Payoff'!$F$4:$F$11,0)),0))/12),(IF(COUNTIF(B39:D39,"&gt;0")=0,(IFERROR(INDEX('Debt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40" s="18">
        <f>IF(F39=0,0,MAX(0,F39*(1+(IFERROR(INDEX('Debt Payoff'!$D$4:$D$11,MATCH(5,'Debt Payoff'!$F$4:$F$11,0)),0))/12)-MIN(F39*(1+(IFERROR(INDEX('Debt Payoff'!$D$4:$D$11,MATCH(5,'Debt Payoff'!$F$4:$F$11,0)),0))/12),(IF(COUNTIF(B39:E39,"&gt;0")=0,(IFERROR(INDEX('Debt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40" s="18">
        <f>IF(G39=0,0,MAX(0,G39*(1+(IFERROR(INDEX('Debt Payoff'!$D$4:$D$11,MATCH(6,'Debt Payoff'!$F$4:$F$11,0)),0))/12)-MIN(G39*(1+(IFERROR(INDEX('Debt Payoff'!$D$4:$D$11,MATCH(6,'Debt Payoff'!$F$4:$F$11,0)),0))/12),(IF(COUNTIF(B39:F39,"&gt;0")=0,(IFERROR(INDEX('Debt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40" s="18">
        <f>IF(H39=0,0,MAX(0,H39*(1+(IFERROR(INDEX('Debt Payoff'!$D$4:$D$11,MATCH(7,'Debt Payoff'!$F$4:$F$11,0)),0))/12)-MIN(H39*(1+(IFERROR(INDEX('Debt Payoff'!$D$4:$D$11,MATCH(7,'Debt Payoff'!$F$4:$F$11,0)),0))/12),(IF(COUNTIF(B39:G39,"&gt;0")=0,(IFERROR(INDEX('Debt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40" s="18">
        <f>IF(I39=0,0,MAX(0,I39*(1+(IFERROR(INDEX('Debt Payoff'!$D$4:$D$11,MATCH(8,'Debt Payoff'!$F$4:$F$11,0)),0))/12)-MIN(I39*(1+(IFERROR(INDEX('Debt Payoff'!$D$4:$D$11,MATCH(8,'Debt Payoff'!$F$4:$F$11,0)),0))/12),(IF(COUNTIF(B39:H39,"&gt;0")=0,(IFERROR(INDEX('Debt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40" s="18">
        <f>IF(B39=0,0,B39*(IFERROR(INDEX('Debt Payoff'!$D$4:$D$11,MATCH(1,'Debt Payoff'!$F$4:$F$11,0)),0))/12)</f>
        <v>0</v>
      </c>
      <c r="K40" s="18">
        <f>IF(C39=0,0,C39*(IFERROR(INDEX('Debt Payoff'!$D$4:$D$11,MATCH(2,'Debt Payoff'!$F$4:$F$11,0)),0))/12)</f>
        <v>0</v>
      </c>
      <c r="L40" s="18">
        <f>IF(D39=0,0,D39*(IFERROR(INDEX('Debt Payoff'!$D$4:$D$11,MATCH(3,'Debt Payoff'!$F$4:$F$11,0)),0))/12)</f>
        <v>0</v>
      </c>
      <c r="M40" s="18">
        <f>IF(E39=0,0,E39*(IFERROR(INDEX('Debt Payoff'!$D$4:$D$11,MATCH(4,'Debt Payoff'!$F$4:$F$11,0)),0))/12)</f>
        <v>0</v>
      </c>
      <c r="N40" s="18">
        <f>IF(F39=0,0,F39*(IFERROR(INDEX('Debt Payoff'!$D$4:$D$11,MATCH(5,'Debt Payoff'!$F$4:$F$11,0)),0))/12)</f>
        <v>0</v>
      </c>
      <c r="O40" s="18">
        <f>IF(G39=0,0,G39*(IFERROR(INDEX('Debt Payoff'!$D$4:$D$11,MATCH(6,'Debt Payoff'!$F$4:$F$11,0)),0))/12)</f>
        <v>0</v>
      </c>
      <c r="P40" s="18">
        <f>IF(H39=0,0,H39*(IFERROR(INDEX('Debt Payoff'!$D$4:$D$11,MATCH(7,'Debt Payoff'!$F$4:$F$11,0)),0))/12)</f>
        <v>0</v>
      </c>
      <c r="Q40" s="18">
        <f>IF(I39=0,0,I39*(IFERROR(INDEX('Debt Payoff'!$D$4:$D$11,MATCH(8,'Debt Payoff'!$F$4:$F$11,0)),0))/12)</f>
        <v>0</v>
      </c>
    </row>
    <row r="41" spans="1:17" x14ac:dyDescent="0.25">
      <c r="A41">
        <v>39</v>
      </c>
      <c r="B41" s="18">
        <f>IF(B40=0,0,MAX(0,B40*(1+(IFERROR(INDEX('Debt Payoff'!$D$4:$D$11,MATCH(1,'Debt Payoff'!$F$4:$F$11,0)),0))/12)-MIN(B40*(1+(IFERROR(INDEX('Debt Payoff'!$D$4:$D$11,MATCH(1,'Debt Payoff'!$F$4:$F$11,0)),0))/12),((IFERROR(INDEX('Debt Payoff'!$E$4:$E$11,MATCH(1,'Debt Payoff'!$F$4:$F$11,0)),0))+('Debt Payoff'!$C$2)))))</f>
        <v>0</v>
      </c>
      <c r="C41" s="18">
        <f>IF(C40=0,0,MAX(0,C40*(1+(IFERROR(INDEX('Debt Payoff'!$D$4:$D$11,MATCH(2,'Debt Payoff'!$F$4:$F$11,0)),0))/12)-MIN(C40*(1+(IFERROR(INDEX('Debt Payoff'!$D$4:$D$11,MATCH(2,'Debt Payoff'!$F$4:$F$11,0)),0))/12),(IF(COUNTIF(B40:B40,"&gt;0")=0,(IFERROR(INDEX('Debt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41" s="18">
        <f>IF(D40=0,0,MAX(0,D40*(1+(IFERROR(INDEX('Debt Payoff'!$D$4:$D$11,MATCH(3,'Debt Payoff'!$F$4:$F$11,0)),0))/12)-MIN(D40*(1+(IFERROR(INDEX('Debt Payoff'!$D$4:$D$11,MATCH(3,'Debt Payoff'!$F$4:$F$11,0)),0))/12),(IF(COUNTIF(B40:C40,"&gt;0")=0,(IFERROR(INDEX('Debt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41" s="18">
        <f>IF(E40=0,0,MAX(0,E40*(1+(IFERROR(INDEX('Debt Payoff'!$D$4:$D$11,MATCH(4,'Debt Payoff'!$F$4:$F$11,0)),0))/12)-MIN(E40*(1+(IFERROR(INDEX('Debt Payoff'!$D$4:$D$11,MATCH(4,'Debt Payoff'!$F$4:$F$11,0)),0))/12),(IF(COUNTIF(B40:D40,"&gt;0")=0,(IFERROR(INDEX('Debt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41" s="18">
        <f>IF(F40=0,0,MAX(0,F40*(1+(IFERROR(INDEX('Debt Payoff'!$D$4:$D$11,MATCH(5,'Debt Payoff'!$F$4:$F$11,0)),0))/12)-MIN(F40*(1+(IFERROR(INDEX('Debt Payoff'!$D$4:$D$11,MATCH(5,'Debt Payoff'!$F$4:$F$11,0)),0))/12),(IF(COUNTIF(B40:E40,"&gt;0")=0,(IFERROR(INDEX('Debt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41" s="18">
        <f>IF(G40=0,0,MAX(0,G40*(1+(IFERROR(INDEX('Debt Payoff'!$D$4:$D$11,MATCH(6,'Debt Payoff'!$F$4:$F$11,0)),0))/12)-MIN(G40*(1+(IFERROR(INDEX('Debt Payoff'!$D$4:$D$11,MATCH(6,'Debt Payoff'!$F$4:$F$11,0)),0))/12),(IF(COUNTIF(B40:F40,"&gt;0")=0,(IFERROR(INDEX('Debt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41" s="18">
        <f>IF(H40=0,0,MAX(0,H40*(1+(IFERROR(INDEX('Debt Payoff'!$D$4:$D$11,MATCH(7,'Debt Payoff'!$F$4:$F$11,0)),0))/12)-MIN(H40*(1+(IFERROR(INDEX('Debt Payoff'!$D$4:$D$11,MATCH(7,'Debt Payoff'!$F$4:$F$11,0)),0))/12),(IF(COUNTIF(B40:G40,"&gt;0")=0,(IFERROR(INDEX('Debt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41" s="18">
        <f>IF(I40=0,0,MAX(0,I40*(1+(IFERROR(INDEX('Debt Payoff'!$D$4:$D$11,MATCH(8,'Debt Payoff'!$F$4:$F$11,0)),0))/12)-MIN(I40*(1+(IFERROR(INDEX('Debt Payoff'!$D$4:$D$11,MATCH(8,'Debt Payoff'!$F$4:$F$11,0)),0))/12),(IF(COUNTIF(B40:H40,"&gt;0")=0,(IFERROR(INDEX('Debt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41" s="18">
        <f>IF(B40=0,0,B40*(IFERROR(INDEX('Debt Payoff'!$D$4:$D$11,MATCH(1,'Debt Payoff'!$F$4:$F$11,0)),0))/12)</f>
        <v>0</v>
      </c>
      <c r="K41" s="18">
        <f>IF(C40=0,0,C40*(IFERROR(INDEX('Debt Payoff'!$D$4:$D$11,MATCH(2,'Debt Payoff'!$F$4:$F$11,0)),0))/12)</f>
        <v>0</v>
      </c>
      <c r="L41" s="18">
        <f>IF(D40=0,0,D40*(IFERROR(INDEX('Debt Payoff'!$D$4:$D$11,MATCH(3,'Debt Payoff'!$F$4:$F$11,0)),0))/12)</f>
        <v>0</v>
      </c>
      <c r="M41" s="18">
        <f>IF(E40=0,0,E40*(IFERROR(INDEX('Debt Payoff'!$D$4:$D$11,MATCH(4,'Debt Payoff'!$F$4:$F$11,0)),0))/12)</f>
        <v>0</v>
      </c>
      <c r="N41" s="18">
        <f>IF(F40=0,0,F40*(IFERROR(INDEX('Debt Payoff'!$D$4:$D$11,MATCH(5,'Debt Payoff'!$F$4:$F$11,0)),0))/12)</f>
        <v>0</v>
      </c>
      <c r="O41" s="18">
        <f>IF(G40=0,0,G40*(IFERROR(INDEX('Debt Payoff'!$D$4:$D$11,MATCH(6,'Debt Payoff'!$F$4:$F$11,0)),0))/12)</f>
        <v>0</v>
      </c>
      <c r="P41" s="18">
        <f>IF(H40=0,0,H40*(IFERROR(INDEX('Debt Payoff'!$D$4:$D$11,MATCH(7,'Debt Payoff'!$F$4:$F$11,0)),0))/12)</f>
        <v>0</v>
      </c>
      <c r="Q41" s="18">
        <f>IF(I40=0,0,I40*(IFERROR(INDEX('Debt Payoff'!$D$4:$D$11,MATCH(8,'Debt Payoff'!$F$4:$F$11,0)),0))/12)</f>
        <v>0</v>
      </c>
    </row>
    <row r="42" spans="1:17" x14ac:dyDescent="0.25">
      <c r="A42">
        <v>40</v>
      </c>
      <c r="B42" s="18">
        <f>IF(B41=0,0,MAX(0,B41*(1+(IFERROR(INDEX('Debt Payoff'!$D$4:$D$11,MATCH(1,'Debt Payoff'!$F$4:$F$11,0)),0))/12)-MIN(B41*(1+(IFERROR(INDEX('Debt Payoff'!$D$4:$D$11,MATCH(1,'Debt Payoff'!$F$4:$F$11,0)),0))/12),((IFERROR(INDEX('Debt Payoff'!$E$4:$E$11,MATCH(1,'Debt Payoff'!$F$4:$F$11,0)),0))+('Debt Payoff'!$C$2)))))</f>
        <v>0</v>
      </c>
      <c r="C42" s="18">
        <f>IF(C41=0,0,MAX(0,C41*(1+(IFERROR(INDEX('Debt Payoff'!$D$4:$D$11,MATCH(2,'Debt Payoff'!$F$4:$F$11,0)),0))/12)-MIN(C41*(1+(IFERROR(INDEX('Debt Payoff'!$D$4:$D$11,MATCH(2,'Debt Payoff'!$F$4:$F$11,0)),0))/12),(IF(COUNTIF(B41:B41,"&gt;0")=0,(IFERROR(INDEX('Debt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42" s="18">
        <f>IF(D41=0,0,MAX(0,D41*(1+(IFERROR(INDEX('Debt Payoff'!$D$4:$D$11,MATCH(3,'Debt Payoff'!$F$4:$F$11,0)),0))/12)-MIN(D41*(1+(IFERROR(INDEX('Debt Payoff'!$D$4:$D$11,MATCH(3,'Debt Payoff'!$F$4:$F$11,0)),0))/12),(IF(COUNTIF(B41:C41,"&gt;0")=0,(IFERROR(INDEX('Debt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42" s="18">
        <f>IF(E41=0,0,MAX(0,E41*(1+(IFERROR(INDEX('Debt Payoff'!$D$4:$D$11,MATCH(4,'Debt Payoff'!$F$4:$F$11,0)),0))/12)-MIN(E41*(1+(IFERROR(INDEX('Debt Payoff'!$D$4:$D$11,MATCH(4,'Debt Payoff'!$F$4:$F$11,0)),0))/12),(IF(COUNTIF(B41:D41,"&gt;0")=0,(IFERROR(INDEX('Debt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42" s="18">
        <f>IF(F41=0,0,MAX(0,F41*(1+(IFERROR(INDEX('Debt Payoff'!$D$4:$D$11,MATCH(5,'Debt Payoff'!$F$4:$F$11,0)),0))/12)-MIN(F41*(1+(IFERROR(INDEX('Debt Payoff'!$D$4:$D$11,MATCH(5,'Debt Payoff'!$F$4:$F$11,0)),0))/12),(IF(COUNTIF(B41:E41,"&gt;0")=0,(IFERROR(INDEX('Debt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42" s="18">
        <f>IF(G41=0,0,MAX(0,G41*(1+(IFERROR(INDEX('Debt Payoff'!$D$4:$D$11,MATCH(6,'Debt Payoff'!$F$4:$F$11,0)),0))/12)-MIN(G41*(1+(IFERROR(INDEX('Debt Payoff'!$D$4:$D$11,MATCH(6,'Debt Payoff'!$F$4:$F$11,0)),0))/12),(IF(COUNTIF(B41:F41,"&gt;0")=0,(IFERROR(INDEX('Debt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42" s="18">
        <f>IF(H41=0,0,MAX(0,H41*(1+(IFERROR(INDEX('Debt Payoff'!$D$4:$D$11,MATCH(7,'Debt Payoff'!$F$4:$F$11,0)),0))/12)-MIN(H41*(1+(IFERROR(INDEX('Debt Payoff'!$D$4:$D$11,MATCH(7,'Debt Payoff'!$F$4:$F$11,0)),0))/12),(IF(COUNTIF(B41:G41,"&gt;0")=0,(IFERROR(INDEX('Debt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42" s="18">
        <f>IF(I41=0,0,MAX(0,I41*(1+(IFERROR(INDEX('Debt Payoff'!$D$4:$D$11,MATCH(8,'Debt Payoff'!$F$4:$F$11,0)),0))/12)-MIN(I41*(1+(IFERROR(INDEX('Debt Payoff'!$D$4:$D$11,MATCH(8,'Debt Payoff'!$F$4:$F$11,0)),0))/12),(IF(COUNTIF(B41:H41,"&gt;0")=0,(IFERROR(INDEX('Debt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42" s="18">
        <f>IF(B41=0,0,B41*(IFERROR(INDEX('Debt Payoff'!$D$4:$D$11,MATCH(1,'Debt Payoff'!$F$4:$F$11,0)),0))/12)</f>
        <v>0</v>
      </c>
      <c r="K42" s="18">
        <f>IF(C41=0,0,C41*(IFERROR(INDEX('Debt Payoff'!$D$4:$D$11,MATCH(2,'Debt Payoff'!$F$4:$F$11,0)),0))/12)</f>
        <v>0</v>
      </c>
      <c r="L42" s="18">
        <f>IF(D41=0,0,D41*(IFERROR(INDEX('Debt Payoff'!$D$4:$D$11,MATCH(3,'Debt Payoff'!$F$4:$F$11,0)),0))/12)</f>
        <v>0</v>
      </c>
      <c r="M42" s="18">
        <f>IF(E41=0,0,E41*(IFERROR(INDEX('Debt Payoff'!$D$4:$D$11,MATCH(4,'Debt Payoff'!$F$4:$F$11,0)),0))/12)</f>
        <v>0</v>
      </c>
      <c r="N42" s="18">
        <f>IF(F41=0,0,F41*(IFERROR(INDEX('Debt Payoff'!$D$4:$D$11,MATCH(5,'Debt Payoff'!$F$4:$F$11,0)),0))/12)</f>
        <v>0</v>
      </c>
      <c r="O42" s="18">
        <f>IF(G41=0,0,G41*(IFERROR(INDEX('Debt Payoff'!$D$4:$D$11,MATCH(6,'Debt Payoff'!$F$4:$F$11,0)),0))/12)</f>
        <v>0</v>
      </c>
      <c r="P42" s="18">
        <f>IF(H41=0,0,H41*(IFERROR(INDEX('Debt Payoff'!$D$4:$D$11,MATCH(7,'Debt Payoff'!$F$4:$F$11,0)),0))/12)</f>
        <v>0</v>
      </c>
      <c r="Q42" s="18">
        <f>IF(I41=0,0,I41*(IFERROR(INDEX('Debt Payoff'!$D$4:$D$11,MATCH(8,'Debt Payoff'!$F$4:$F$11,0)),0))/12)</f>
        <v>0</v>
      </c>
    </row>
    <row r="43" spans="1:17" x14ac:dyDescent="0.25">
      <c r="A43">
        <v>41</v>
      </c>
      <c r="B43" s="18">
        <f>IF(B42=0,0,MAX(0,B42*(1+(IFERROR(INDEX('Debt Payoff'!$D$4:$D$11,MATCH(1,'Debt Payoff'!$F$4:$F$11,0)),0))/12)-MIN(B42*(1+(IFERROR(INDEX('Debt Payoff'!$D$4:$D$11,MATCH(1,'Debt Payoff'!$F$4:$F$11,0)),0))/12),((IFERROR(INDEX('Debt Payoff'!$E$4:$E$11,MATCH(1,'Debt Payoff'!$F$4:$F$11,0)),0))+('Debt Payoff'!$C$2)))))</f>
        <v>0</v>
      </c>
      <c r="C43" s="18">
        <f>IF(C42=0,0,MAX(0,C42*(1+(IFERROR(INDEX('Debt Payoff'!$D$4:$D$11,MATCH(2,'Debt Payoff'!$F$4:$F$11,0)),0))/12)-MIN(C42*(1+(IFERROR(INDEX('Debt Payoff'!$D$4:$D$11,MATCH(2,'Debt Payoff'!$F$4:$F$11,0)),0))/12),(IF(COUNTIF(B42:B42,"&gt;0")=0,(IFERROR(INDEX('Debt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43" s="18">
        <f>IF(D42=0,0,MAX(0,D42*(1+(IFERROR(INDEX('Debt Payoff'!$D$4:$D$11,MATCH(3,'Debt Payoff'!$F$4:$F$11,0)),0))/12)-MIN(D42*(1+(IFERROR(INDEX('Debt Payoff'!$D$4:$D$11,MATCH(3,'Debt Payoff'!$F$4:$F$11,0)),0))/12),(IF(COUNTIF(B42:C42,"&gt;0")=0,(IFERROR(INDEX('Debt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43" s="18">
        <f>IF(E42=0,0,MAX(0,E42*(1+(IFERROR(INDEX('Debt Payoff'!$D$4:$D$11,MATCH(4,'Debt Payoff'!$F$4:$F$11,0)),0))/12)-MIN(E42*(1+(IFERROR(INDEX('Debt Payoff'!$D$4:$D$11,MATCH(4,'Debt Payoff'!$F$4:$F$11,0)),0))/12),(IF(COUNTIF(B42:D42,"&gt;0")=0,(IFERROR(INDEX('Debt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43" s="18">
        <f>IF(F42=0,0,MAX(0,F42*(1+(IFERROR(INDEX('Debt Payoff'!$D$4:$D$11,MATCH(5,'Debt Payoff'!$F$4:$F$11,0)),0))/12)-MIN(F42*(1+(IFERROR(INDEX('Debt Payoff'!$D$4:$D$11,MATCH(5,'Debt Payoff'!$F$4:$F$11,0)),0))/12),(IF(COUNTIF(B42:E42,"&gt;0")=0,(IFERROR(INDEX('Debt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43" s="18">
        <f>IF(G42=0,0,MAX(0,G42*(1+(IFERROR(INDEX('Debt Payoff'!$D$4:$D$11,MATCH(6,'Debt Payoff'!$F$4:$F$11,0)),0))/12)-MIN(G42*(1+(IFERROR(INDEX('Debt Payoff'!$D$4:$D$11,MATCH(6,'Debt Payoff'!$F$4:$F$11,0)),0))/12),(IF(COUNTIF(B42:F42,"&gt;0")=0,(IFERROR(INDEX('Debt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43" s="18">
        <f>IF(H42=0,0,MAX(0,H42*(1+(IFERROR(INDEX('Debt Payoff'!$D$4:$D$11,MATCH(7,'Debt Payoff'!$F$4:$F$11,0)),0))/12)-MIN(H42*(1+(IFERROR(INDEX('Debt Payoff'!$D$4:$D$11,MATCH(7,'Debt Payoff'!$F$4:$F$11,0)),0))/12),(IF(COUNTIF(B42:G42,"&gt;0")=0,(IFERROR(INDEX('Debt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43" s="18">
        <f>IF(I42=0,0,MAX(0,I42*(1+(IFERROR(INDEX('Debt Payoff'!$D$4:$D$11,MATCH(8,'Debt Payoff'!$F$4:$F$11,0)),0))/12)-MIN(I42*(1+(IFERROR(INDEX('Debt Payoff'!$D$4:$D$11,MATCH(8,'Debt Payoff'!$F$4:$F$11,0)),0))/12),(IF(COUNTIF(B42:H42,"&gt;0")=0,(IFERROR(INDEX('Debt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43" s="18">
        <f>IF(B42=0,0,B42*(IFERROR(INDEX('Debt Payoff'!$D$4:$D$11,MATCH(1,'Debt Payoff'!$F$4:$F$11,0)),0))/12)</f>
        <v>0</v>
      </c>
      <c r="K43" s="18">
        <f>IF(C42=0,0,C42*(IFERROR(INDEX('Debt Payoff'!$D$4:$D$11,MATCH(2,'Debt Payoff'!$F$4:$F$11,0)),0))/12)</f>
        <v>0</v>
      </c>
      <c r="L43" s="18">
        <f>IF(D42=0,0,D42*(IFERROR(INDEX('Debt Payoff'!$D$4:$D$11,MATCH(3,'Debt Payoff'!$F$4:$F$11,0)),0))/12)</f>
        <v>0</v>
      </c>
      <c r="M43" s="18">
        <f>IF(E42=0,0,E42*(IFERROR(INDEX('Debt Payoff'!$D$4:$D$11,MATCH(4,'Debt Payoff'!$F$4:$F$11,0)),0))/12)</f>
        <v>0</v>
      </c>
      <c r="N43" s="18">
        <f>IF(F42=0,0,F42*(IFERROR(INDEX('Debt Payoff'!$D$4:$D$11,MATCH(5,'Debt Payoff'!$F$4:$F$11,0)),0))/12)</f>
        <v>0</v>
      </c>
      <c r="O43" s="18">
        <f>IF(G42=0,0,G42*(IFERROR(INDEX('Debt Payoff'!$D$4:$D$11,MATCH(6,'Debt Payoff'!$F$4:$F$11,0)),0))/12)</f>
        <v>0</v>
      </c>
      <c r="P43" s="18">
        <f>IF(H42=0,0,H42*(IFERROR(INDEX('Debt Payoff'!$D$4:$D$11,MATCH(7,'Debt Payoff'!$F$4:$F$11,0)),0))/12)</f>
        <v>0</v>
      </c>
      <c r="Q43" s="18">
        <f>IF(I42=0,0,I42*(IFERROR(INDEX('Debt Payoff'!$D$4:$D$11,MATCH(8,'Debt Payoff'!$F$4:$F$11,0)),0))/12)</f>
        <v>0</v>
      </c>
    </row>
    <row r="44" spans="1:17" x14ac:dyDescent="0.25">
      <c r="A44">
        <v>42</v>
      </c>
      <c r="B44" s="18">
        <f>IF(B43=0,0,MAX(0,B43*(1+(IFERROR(INDEX('Debt Payoff'!$D$4:$D$11,MATCH(1,'Debt Payoff'!$F$4:$F$11,0)),0))/12)-MIN(B43*(1+(IFERROR(INDEX('Debt Payoff'!$D$4:$D$11,MATCH(1,'Debt Payoff'!$F$4:$F$11,0)),0))/12),((IFERROR(INDEX('Debt Payoff'!$E$4:$E$11,MATCH(1,'Debt Payoff'!$F$4:$F$11,0)),0))+('Debt Payoff'!$C$2)))))</f>
        <v>0</v>
      </c>
      <c r="C44" s="18">
        <f>IF(C43=0,0,MAX(0,C43*(1+(IFERROR(INDEX('Debt Payoff'!$D$4:$D$11,MATCH(2,'Debt Payoff'!$F$4:$F$11,0)),0))/12)-MIN(C43*(1+(IFERROR(INDEX('Debt Payoff'!$D$4:$D$11,MATCH(2,'Debt Payoff'!$F$4:$F$11,0)),0))/12),(IF(COUNTIF(B43:B43,"&gt;0")=0,(IFERROR(INDEX('Debt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44" s="18">
        <f>IF(D43=0,0,MAX(0,D43*(1+(IFERROR(INDEX('Debt Payoff'!$D$4:$D$11,MATCH(3,'Debt Payoff'!$F$4:$F$11,0)),0))/12)-MIN(D43*(1+(IFERROR(INDEX('Debt Payoff'!$D$4:$D$11,MATCH(3,'Debt Payoff'!$F$4:$F$11,0)),0))/12),(IF(COUNTIF(B43:C43,"&gt;0")=0,(IFERROR(INDEX('Debt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44" s="18">
        <f>IF(E43=0,0,MAX(0,E43*(1+(IFERROR(INDEX('Debt Payoff'!$D$4:$D$11,MATCH(4,'Debt Payoff'!$F$4:$F$11,0)),0))/12)-MIN(E43*(1+(IFERROR(INDEX('Debt Payoff'!$D$4:$D$11,MATCH(4,'Debt Payoff'!$F$4:$F$11,0)),0))/12),(IF(COUNTIF(B43:D43,"&gt;0")=0,(IFERROR(INDEX('Debt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44" s="18">
        <f>IF(F43=0,0,MAX(0,F43*(1+(IFERROR(INDEX('Debt Payoff'!$D$4:$D$11,MATCH(5,'Debt Payoff'!$F$4:$F$11,0)),0))/12)-MIN(F43*(1+(IFERROR(INDEX('Debt Payoff'!$D$4:$D$11,MATCH(5,'Debt Payoff'!$F$4:$F$11,0)),0))/12),(IF(COUNTIF(B43:E43,"&gt;0")=0,(IFERROR(INDEX('Debt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44" s="18">
        <f>IF(G43=0,0,MAX(0,G43*(1+(IFERROR(INDEX('Debt Payoff'!$D$4:$D$11,MATCH(6,'Debt Payoff'!$F$4:$F$11,0)),0))/12)-MIN(G43*(1+(IFERROR(INDEX('Debt Payoff'!$D$4:$D$11,MATCH(6,'Debt Payoff'!$F$4:$F$11,0)),0))/12),(IF(COUNTIF(B43:F43,"&gt;0")=0,(IFERROR(INDEX('Debt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44" s="18">
        <f>IF(H43=0,0,MAX(0,H43*(1+(IFERROR(INDEX('Debt Payoff'!$D$4:$D$11,MATCH(7,'Debt Payoff'!$F$4:$F$11,0)),0))/12)-MIN(H43*(1+(IFERROR(INDEX('Debt Payoff'!$D$4:$D$11,MATCH(7,'Debt Payoff'!$F$4:$F$11,0)),0))/12),(IF(COUNTIF(B43:G43,"&gt;0")=0,(IFERROR(INDEX('Debt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44" s="18">
        <f>IF(I43=0,0,MAX(0,I43*(1+(IFERROR(INDEX('Debt Payoff'!$D$4:$D$11,MATCH(8,'Debt Payoff'!$F$4:$F$11,0)),0))/12)-MIN(I43*(1+(IFERROR(INDEX('Debt Payoff'!$D$4:$D$11,MATCH(8,'Debt Payoff'!$F$4:$F$11,0)),0))/12),(IF(COUNTIF(B43:H43,"&gt;0")=0,(IFERROR(INDEX('Debt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44" s="18">
        <f>IF(B43=0,0,B43*(IFERROR(INDEX('Debt Payoff'!$D$4:$D$11,MATCH(1,'Debt Payoff'!$F$4:$F$11,0)),0))/12)</f>
        <v>0</v>
      </c>
      <c r="K44" s="18">
        <f>IF(C43=0,0,C43*(IFERROR(INDEX('Debt Payoff'!$D$4:$D$11,MATCH(2,'Debt Payoff'!$F$4:$F$11,0)),0))/12)</f>
        <v>0</v>
      </c>
      <c r="L44" s="18">
        <f>IF(D43=0,0,D43*(IFERROR(INDEX('Debt Payoff'!$D$4:$D$11,MATCH(3,'Debt Payoff'!$F$4:$F$11,0)),0))/12)</f>
        <v>0</v>
      </c>
      <c r="M44" s="18">
        <f>IF(E43=0,0,E43*(IFERROR(INDEX('Debt Payoff'!$D$4:$D$11,MATCH(4,'Debt Payoff'!$F$4:$F$11,0)),0))/12)</f>
        <v>0</v>
      </c>
      <c r="N44" s="18">
        <f>IF(F43=0,0,F43*(IFERROR(INDEX('Debt Payoff'!$D$4:$D$11,MATCH(5,'Debt Payoff'!$F$4:$F$11,0)),0))/12)</f>
        <v>0</v>
      </c>
      <c r="O44" s="18">
        <f>IF(G43=0,0,G43*(IFERROR(INDEX('Debt Payoff'!$D$4:$D$11,MATCH(6,'Debt Payoff'!$F$4:$F$11,0)),0))/12)</f>
        <v>0</v>
      </c>
      <c r="P44" s="18">
        <f>IF(H43=0,0,H43*(IFERROR(INDEX('Debt Payoff'!$D$4:$D$11,MATCH(7,'Debt Payoff'!$F$4:$F$11,0)),0))/12)</f>
        <v>0</v>
      </c>
      <c r="Q44" s="18">
        <f>IF(I43=0,0,I43*(IFERROR(INDEX('Debt Payoff'!$D$4:$D$11,MATCH(8,'Debt Payoff'!$F$4:$F$11,0)),0))/12)</f>
        <v>0</v>
      </c>
    </row>
    <row r="45" spans="1:17" x14ac:dyDescent="0.25">
      <c r="A45">
        <v>43</v>
      </c>
      <c r="B45" s="18">
        <f>IF(B44=0,0,MAX(0,B44*(1+(IFERROR(INDEX('Debt Payoff'!$D$4:$D$11,MATCH(1,'Debt Payoff'!$F$4:$F$11,0)),0))/12)-MIN(B44*(1+(IFERROR(INDEX('Debt Payoff'!$D$4:$D$11,MATCH(1,'Debt Payoff'!$F$4:$F$11,0)),0))/12),((IFERROR(INDEX('Debt Payoff'!$E$4:$E$11,MATCH(1,'Debt Payoff'!$F$4:$F$11,0)),0))+('Debt Payoff'!$C$2)))))</f>
        <v>0</v>
      </c>
      <c r="C45" s="18">
        <f>IF(C44=0,0,MAX(0,C44*(1+(IFERROR(INDEX('Debt Payoff'!$D$4:$D$11,MATCH(2,'Debt Payoff'!$F$4:$F$11,0)),0))/12)-MIN(C44*(1+(IFERROR(INDEX('Debt Payoff'!$D$4:$D$11,MATCH(2,'Debt Payoff'!$F$4:$F$11,0)),0))/12),(IF(COUNTIF(B44:B44,"&gt;0")=0,(IFERROR(INDEX('Debt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45" s="18">
        <f>IF(D44=0,0,MAX(0,D44*(1+(IFERROR(INDEX('Debt Payoff'!$D$4:$D$11,MATCH(3,'Debt Payoff'!$F$4:$F$11,0)),0))/12)-MIN(D44*(1+(IFERROR(INDEX('Debt Payoff'!$D$4:$D$11,MATCH(3,'Debt Payoff'!$F$4:$F$11,0)),0))/12),(IF(COUNTIF(B44:C44,"&gt;0")=0,(IFERROR(INDEX('Debt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45" s="18">
        <f>IF(E44=0,0,MAX(0,E44*(1+(IFERROR(INDEX('Debt Payoff'!$D$4:$D$11,MATCH(4,'Debt Payoff'!$F$4:$F$11,0)),0))/12)-MIN(E44*(1+(IFERROR(INDEX('Debt Payoff'!$D$4:$D$11,MATCH(4,'Debt Payoff'!$F$4:$F$11,0)),0))/12),(IF(COUNTIF(B44:D44,"&gt;0")=0,(IFERROR(INDEX('Debt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45" s="18">
        <f>IF(F44=0,0,MAX(0,F44*(1+(IFERROR(INDEX('Debt Payoff'!$D$4:$D$11,MATCH(5,'Debt Payoff'!$F$4:$F$11,0)),0))/12)-MIN(F44*(1+(IFERROR(INDEX('Debt Payoff'!$D$4:$D$11,MATCH(5,'Debt Payoff'!$F$4:$F$11,0)),0))/12),(IF(COUNTIF(B44:E44,"&gt;0")=0,(IFERROR(INDEX('Debt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45" s="18">
        <f>IF(G44=0,0,MAX(0,G44*(1+(IFERROR(INDEX('Debt Payoff'!$D$4:$D$11,MATCH(6,'Debt Payoff'!$F$4:$F$11,0)),0))/12)-MIN(G44*(1+(IFERROR(INDEX('Debt Payoff'!$D$4:$D$11,MATCH(6,'Debt Payoff'!$F$4:$F$11,0)),0))/12),(IF(COUNTIF(B44:F44,"&gt;0")=0,(IFERROR(INDEX('Debt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45" s="18">
        <f>IF(H44=0,0,MAX(0,H44*(1+(IFERROR(INDEX('Debt Payoff'!$D$4:$D$11,MATCH(7,'Debt Payoff'!$F$4:$F$11,0)),0))/12)-MIN(H44*(1+(IFERROR(INDEX('Debt Payoff'!$D$4:$D$11,MATCH(7,'Debt Payoff'!$F$4:$F$11,0)),0))/12),(IF(COUNTIF(B44:G44,"&gt;0")=0,(IFERROR(INDEX('Debt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45" s="18">
        <f>IF(I44=0,0,MAX(0,I44*(1+(IFERROR(INDEX('Debt Payoff'!$D$4:$D$11,MATCH(8,'Debt Payoff'!$F$4:$F$11,0)),0))/12)-MIN(I44*(1+(IFERROR(INDEX('Debt Payoff'!$D$4:$D$11,MATCH(8,'Debt Payoff'!$F$4:$F$11,0)),0))/12),(IF(COUNTIF(B44:H44,"&gt;0")=0,(IFERROR(INDEX('Debt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45" s="18">
        <f>IF(B44=0,0,B44*(IFERROR(INDEX('Debt Payoff'!$D$4:$D$11,MATCH(1,'Debt Payoff'!$F$4:$F$11,0)),0))/12)</f>
        <v>0</v>
      </c>
      <c r="K45" s="18">
        <f>IF(C44=0,0,C44*(IFERROR(INDEX('Debt Payoff'!$D$4:$D$11,MATCH(2,'Debt Payoff'!$F$4:$F$11,0)),0))/12)</f>
        <v>0</v>
      </c>
      <c r="L45" s="18">
        <f>IF(D44=0,0,D44*(IFERROR(INDEX('Debt Payoff'!$D$4:$D$11,MATCH(3,'Debt Payoff'!$F$4:$F$11,0)),0))/12)</f>
        <v>0</v>
      </c>
      <c r="M45" s="18">
        <f>IF(E44=0,0,E44*(IFERROR(INDEX('Debt Payoff'!$D$4:$D$11,MATCH(4,'Debt Payoff'!$F$4:$F$11,0)),0))/12)</f>
        <v>0</v>
      </c>
      <c r="N45" s="18">
        <f>IF(F44=0,0,F44*(IFERROR(INDEX('Debt Payoff'!$D$4:$D$11,MATCH(5,'Debt Payoff'!$F$4:$F$11,0)),0))/12)</f>
        <v>0</v>
      </c>
      <c r="O45" s="18">
        <f>IF(G44=0,0,G44*(IFERROR(INDEX('Debt Payoff'!$D$4:$D$11,MATCH(6,'Debt Payoff'!$F$4:$F$11,0)),0))/12)</f>
        <v>0</v>
      </c>
      <c r="P45" s="18">
        <f>IF(H44=0,0,H44*(IFERROR(INDEX('Debt Payoff'!$D$4:$D$11,MATCH(7,'Debt Payoff'!$F$4:$F$11,0)),0))/12)</f>
        <v>0</v>
      </c>
      <c r="Q45" s="18">
        <f>IF(I44=0,0,I44*(IFERROR(INDEX('Debt Payoff'!$D$4:$D$11,MATCH(8,'Debt Payoff'!$F$4:$F$11,0)),0))/12)</f>
        <v>0</v>
      </c>
    </row>
    <row r="46" spans="1:17" x14ac:dyDescent="0.25">
      <c r="A46">
        <v>44</v>
      </c>
      <c r="B46" s="18">
        <f>IF(B45=0,0,MAX(0,B45*(1+(IFERROR(INDEX('Debt Payoff'!$D$4:$D$11,MATCH(1,'Debt Payoff'!$F$4:$F$11,0)),0))/12)-MIN(B45*(1+(IFERROR(INDEX('Debt Payoff'!$D$4:$D$11,MATCH(1,'Debt Payoff'!$F$4:$F$11,0)),0))/12),((IFERROR(INDEX('Debt Payoff'!$E$4:$E$11,MATCH(1,'Debt Payoff'!$F$4:$F$11,0)),0))+('Debt Payoff'!$C$2)))))</f>
        <v>0</v>
      </c>
      <c r="C46" s="18">
        <f>IF(C45=0,0,MAX(0,C45*(1+(IFERROR(INDEX('Debt Payoff'!$D$4:$D$11,MATCH(2,'Debt Payoff'!$F$4:$F$11,0)),0))/12)-MIN(C45*(1+(IFERROR(INDEX('Debt Payoff'!$D$4:$D$11,MATCH(2,'Debt Payoff'!$F$4:$F$11,0)),0))/12),(IF(COUNTIF(B45:B45,"&gt;0")=0,(IFERROR(INDEX('Debt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46" s="18">
        <f>IF(D45=0,0,MAX(0,D45*(1+(IFERROR(INDEX('Debt Payoff'!$D$4:$D$11,MATCH(3,'Debt Payoff'!$F$4:$F$11,0)),0))/12)-MIN(D45*(1+(IFERROR(INDEX('Debt Payoff'!$D$4:$D$11,MATCH(3,'Debt Payoff'!$F$4:$F$11,0)),0))/12),(IF(COUNTIF(B45:C45,"&gt;0")=0,(IFERROR(INDEX('Debt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46" s="18">
        <f>IF(E45=0,0,MAX(0,E45*(1+(IFERROR(INDEX('Debt Payoff'!$D$4:$D$11,MATCH(4,'Debt Payoff'!$F$4:$F$11,0)),0))/12)-MIN(E45*(1+(IFERROR(INDEX('Debt Payoff'!$D$4:$D$11,MATCH(4,'Debt Payoff'!$F$4:$F$11,0)),0))/12),(IF(COUNTIF(B45:D45,"&gt;0")=0,(IFERROR(INDEX('Debt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46" s="18">
        <f>IF(F45=0,0,MAX(0,F45*(1+(IFERROR(INDEX('Debt Payoff'!$D$4:$D$11,MATCH(5,'Debt Payoff'!$F$4:$F$11,0)),0))/12)-MIN(F45*(1+(IFERROR(INDEX('Debt Payoff'!$D$4:$D$11,MATCH(5,'Debt Payoff'!$F$4:$F$11,0)),0))/12),(IF(COUNTIF(B45:E45,"&gt;0")=0,(IFERROR(INDEX('Debt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46" s="18">
        <f>IF(G45=0,0,MAX(0,G45*(1+(IFERROR(INDEX('Debt Payoff'!$D$4:$D$11,MATCH(6,'Debt Payoff'!$F$4:$F$11,0)),0))/12)-MIN(G45*(1+(IFERROR(INDEX('Debt Payoff'!$D$4:$D$11,MATCH(6,'Debt Payoff'!$F$4:$F$11,0)),0))/12),(IF(COUNTIF(B45:F45,"&gt;0")=0,(IFERROR(INDEX('Debt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46" s="18">
        <f>IF(H45=0,0,MAX(0,H45*(1+(IFERROR(INDEX('Debt Payoff'!$D$4:$D$11,MATCH(7,'Debt Payoff'!$F$4:$F$11,0)),0))/12)-MIN(H45*(1+(IFERROR(INDEX('Debt Payoff'!$D$4:$D$11,MATCH(7,'Debt Payoff'!$F$4:$F$11,0)),0))/12),(IF(COUNTIF(B45:G45,"&gt;0")=0,(IFERROR(INDEX('Debt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46" s="18">
        <f>IF(I45=0,0,MAX(0,I45*(1+(IFERROR(INDEX('Debt Payoff'!$D$4:$D$11,MATCH(8,'Debt Payoff'!$F$4:$F$11,0)),0))/12)-MIN(I45*(1+(IFERROR(INDEX('Debt Payoff'!$D$4:$D$11,MATCH(8,'Debt Payoff'!$F$4:$F$11,0)),0))/12),(IF(COUNTIF(B45:H45,"&gt;0")=0,(IFERROR(INDEX('Debt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46" s="18">
        <f>IF(B45=0,0,B45*(IFERROR(INDEX('Debt Payoff'!$D$4:$D$11,MATCH(1,'Debt Payoff'!$F$4:$F$11,0)),0))/12)</f>
        <v>0</v>
      </c>
      <c r="K46" s="18">
        <f>IF(C45=0,0,C45*(IFERROR(INDEX('Debt Payoff'!$D$4:$D$11,MATCH(2,'Debt Payoff'!$F$4:$F$11,0)),0))/12)</f>
        <v>0</v>
      </c>
      <c r="L46" s="18">
        <f>IF(D45=0,0,D45*(IFERROR(INDEX('Debt Payoff'!$D$4:$D$11,MATCH(3,'Debt Payoff'!$F$4:$F$11,0)),0))/12)</f>
        <v>0</v>
      </c>
      <c r="M46" s="18">
        <f>IF(E45=0,0,E45*(IFERROR(INDEX('Debt Payoff'!$D$4:$D$11,MATCH(4,'Debt Payoff'!$F$4:$F$11,0)),0))/12)</f>
        <v>0</v>
      </c>
      <c r="N46" s="18">
        <f>IF(F45=0,0,F45*(IFERROR(INDEX('Debt Payoff'!$D$4:$D$11,MATCH(5,'Debt Payoff'!$F$4:$F$11,0)),0))/12)</f>
        <v>0</v>
      </c>
      <c r="O46" s="18">
        <f>IF(G45=0,0,G45*(IFERROR(INDEX('Debt Payoff'!$D$4:$D$11,MATCH(6,'Debt Payoff'!$F$4:$F$11,0)),0))/12)</f>
        <v>0</v>
      </c>
      <c r="P46" s="18">
        <f>IF(H45=0,0,H45*(IFERROR(INDEX('Debt Payoff'!$D$4:$D$11,MATCH(7,'Debt Payoff'!$F$4:$F$11,0)),0))/12)</f>
        <v>0</v>
      </c>
      <c r="Q46" s="18">
        <f>IF(I45=0,0,I45*(IFERROR(INDEX('Debt Payoff'!$D$4:$D$11,MATCH(8,'Debt Payoff'!$F$4:$F$11,0)),0))/12)</f>
        <v>0</v>
      </c>
    </row>
    <row r="47" spans="1:17" x14ac:dyDescent="0.25">
      <c r="A47">
        <v>45</v>
      </c>
      <c r="B47" s="18">
        <f>IF(B46=0,0,MAX(0,B46*(1+(IFERROR(INDEX('Debt Payoff'!$D$4:$D$11,MATCH(1,'Debt Payoff'!$F$4:$F$11,0)),0))/12)-MIN(B46*(1+(IFERROR(INDEX('Debt Payoff'!$D$4:$D$11,MATCH(1,'Debt Payoff'!$F$4:$F$11,0)),0))/12),((IFERROR(INDEX('Debt Payoff'!$E$4:$E$11,MATCH(1,'Debt Payoff'!$F$4:$F$11,0)),0))+('Debt Payoff'!$C$2)))))</f>
        <v>0</v>
      </c>
      <c r="C47" s="18">
        <f>IF(C46=0,0,MAX(0,C46*(1+(IFERROR(INDEX('Debt Payoff'!$D$4:$D$11,MATCH(2,'Debt Payoff'!$F$4:$F$11,0)),0))/12)-MIN(C46*(1+(IFERROR(INDEX('Debt Payoff'!$D$4:$D$11,MATCH(2,'Debt Payoff'!$F$4:$F$11,0)),0))/12),(IF(COUNTIF(B46:B46,"&gt;0")=0,(IFERROR(INDEX('Debt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47" s="18">
        <f>IF(D46=0,0,MAX(0,D46*(1+(IFERROR(INDEX('Debt Payoff'!$D$4:$D$11,MATCH(3,'Debt Payoff'!$F$4:$F$11,0)),0))/12)-MIN(D46*(1+(IFERROR(INDEX('Debt Payoff'!$D$4:$D$11,MATCH(3,'Debt Payoff'!$F$4:$F$11,0)),0))/12),(IF(COUNTIF(B46:C46,"&gt;0")=0,(IFERROR(INDEX('Debt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47" s="18">
        <f>IF(E46=0,0,MAX(0,E46*(1+(IFERROR(INDEX('Debt Payoff'!$D$4:$D$11,MATCH(4,'Debt Payoff'!$F$4:$F$11,0)),0))/12)-MIN(E46*(1+(IFERROR(INDEX('Debt Payoff'!$D$4:$D$11,MATCH(4,'Debt Payoff'!$F$4:$F$11,0)),0))/12),(IF(COUNTIF(B46:D46,"&gt;0")=0,(IFERROR(INDEX('Debt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47" s="18">
        <f>IF(F46=0,0,MAX(0,F46*(1+(IFERROR(INDEX('Debt Payoff'!$D$4:$D$11,MATCH(5,'Debt Payoff'!$F$4:$F$11,0)),0))/12)-MIN(F46*(1+(IFERROR(INDEX('Debt Payoff'!$D$4:$D$11,MATCH(5,'Debt Payoff'!$F$4:$F$11,0)),0))/12),(IF(COUNTIF(B46:E46,"&gt;0")=0,(IFERROR(INDEX('Debt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47" s="18">
        <f>IF(G46=0,0,MAX(0,G46*(1+(IFERROR(INDEX('Debt Payoff'!$D$4:$D$11,MATCH(6,'Debt Payoff'!$F$4:$F$11,0)),0))/12)-MIN(G46*(1+(IFERROR(INDEX('Debt Payoff'!$D$4:$D$11,MATCH(6,'Debt Payoff'!$F$4:$F$11,0)),0))/12),(IF(COUNTIF(B46:F46,"&gt;0")=0,(IFERROR(INDEX('Debt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47" s="18">
        <f>IF(H46=0,0,MAX(0,H46*(1+(IFERROR(INDEX('Debt Payoff'!$D$4:$D$11,MATCH(7,'Debt Payoff'!$F$4:$F$11,0)),0))/12)-MIN(H46*(1+(IFERROR(INDEX('Debt Payoff'!$D$4:$D$11,MATCH(7,'Debt Payoff'!$F$4:$F$11,0)),0))/12),(IF(COUNTIF(B46:G46,"&gt;0")=0,(IFERROR(INDEX('Debt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47" s="18">
        <f>IF(I46=0,0,MAX(0,I46*(1+(IFERROR(INDEX('Debt Payoff'!$D$4:$D$11,MATCH(8,'Debt Payoff'!$F$4:$F$11,0)),0))/12)-MIN(I46*(1+(IFERROR(INDEX('Debt Payoff'!$D$4:$D$11,MATCH(8,'Debt Payoff'!$F$4:$F$11,0)),0))/12),(IF(COUNTIF(B46:H46,"&gt;0")=0,(IFERROR(INDEX('Debt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47" s="18">
        <f>IF(B46=0,0,B46*(IFERROR(INDEX('Debt Payoff'!$D$4:$D$11,MATCH(1,'Debt Payoff'!$F$4:$F$11,0)),0))/12)</f>
        <v>0</v>
      </c>
      <c r="K47" s="18">
        <f>IF(C46=0,0,C46*(IFERROR(INDEX('Debt Payoff'!$D$4:$D$11,MATCH(2,'Debt Payoff'!$F$4:$F$11,0)),0))/12)</f>
        <v>0</v>
      </c>
      <c r="L47" s="18">
        <f>IF(D46=0,0,D46*(IFERROR(INDEX('Debt Payoff'!$D$4:$D$11,MATCH(3,'Debt Payoff'!$F$4:$F$11,0)),0))/12)</f>
        <v>0</v>
      </c>
      <c r="M47" s="18">
        <f>IF(E46=0,0,E46*(IFERROR(INDEX('Debt Payoff'!$D$4:$D$11,MATCH(4,'Debt Payoff'!$F$4:$F$11,0)),0))/12)</f>
        <v>0</v>
      </c>
      <c r="N47" s="18">
        <f>IF(F46=0,0,F46*(IFERROR(INDEX('Debt Payoff'!$D$4:$D$11,MATCH(5,'Debt Payoff'!$F$4:$F$11,0)),0))/12)</f>
        <v>0</v>
      </c>
      <c r="O47" s="18">
        <f>IF(G46=0,0,G46*(IFERROR(INDEX('Debt Payoff'!$D$4:$D$11,MATCH(6,'Debt Payoff'!$F$4:$F$11,0)),0))/12)</f>
        <v>0</v>
      </c>
      <c r="P47" s="18">
        <f>IF(H46=0,0,H46*(IFERROR(INDEX('Debt Payoff'!$D$4:$D$11,MATCH(7,'Debt Payoff'!$F$4:$F$11,0)),0))/12)</f>
        <v>0</v>
      </c>
      <c r="Q47" s="18">
        <f>IF(I46=0,0,I46*(IFERROR(INDEX('Debt Payoff'!$D$4:$D$11,MATCH(8,'Debt Payoff'!$F$4:$F$11,0)),0))/12)</f>
        <v>0</v>
      </c>
    </row>
    <row r="48" spans="1:17" x14ac:dyDescent="0.25">
      <c r="A48">
        <v>46</v>
      </c>
      <c r="B48" s="18">
        <f>IF(B47=0,0,MAX(0,B47*(1+(IFERROR(INDEX('Debt Payoff'!$D$4:$D$11,MATCH(1,'Debt Payoff'!$F$4:$F$11,0)),0))/12)-MIN(B47*(1+(IFERROR(INDEX('Debt Payoff'!$D$4:$D$11,MATCH(1,'Debt Payoff'!$F$4:$F$11,0)),0))/12),((IFERROR(INDEX('Debt Payoff'!$E$4:$E$11,MATCH(1,'Debt Payoff'!$F$4:$F$11,0)),0))+('Debt Payoff'!$C$2)))))</f>
        <v>0</v>
      </c>
      <c r="C48" s="18">
        <f>IF(C47=0,0,MAX(0,C47*(1+(IFERROR(INDEX('Debt Payoff'!$D$4:$D$11,MATCH(2,'Debt Payoff'!$F$4:$F$11,0)),0))/12)-MIN(C47*(1+(IFERROR(INDEX('Debt Payoff'!$D$4:$D$11,MATCH(2,'Debt Payoff'!$F$4:$F$11,0)),0))/12),(IF(COUNTIF(B47:B47,"&gt;0")=0,(IFERROR(INDEX('Debt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48" s="18">
        <f>IF(D47=0,0,MAX(0,D47*(1+(IFERROR(INDEX('Debt Payoff'!$D$4:$D$11,MATCH(3,'Debt Payoff'!$F$4:$F$11,0)),0))/12)-MIN(D47*(1+(IFERROR(INDEX('Debt Payoff'!$D$4:$D$11,MATCH(3,'Debt Payoff'!$F$4:$F$11,0)),0))/12),(IF(COUNTIF(B47:C47,"&gt;0")=0,(IFERROR(INDEX('Debt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48" s="18">
        <f>IF(E47=0,0,MAX(0,E47*(1+(IFERROR(INDEX('Debt Payoff'!$D$4:$D$11,MATCH(4,'Debt Payoff'!$F$4:$F$11,0)),0))/12)-MIN(E47*(1+(IFERROR(INDEX('Debt Payoff'!$D$4:$D$11,MATCH(4,'Debt Payoff'!$F$4:$F$11,0)),0))/12),(IF(COUNTIF(B47:D47,"&gt;0")=0,(IFERROR(INDEX('Debt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48" s="18">
        <f>IF(F47=0,0,MAX(0,F47*(1+(IFERROR(INDEX('Debt Payoff'!$D$4:$D$11,MATCH(5,'Debt Payoff'!$F$4:$F$11,0)),0))/12)-MIN(F47*(1+(IFERROR(INDEX('Debt Payoff'!$D$4:$D$11,MATCH(5,'Debt Payoff'!$F$4:$F$11,0)),0))/12),(IF(COUNTIF(B47:E47,"&gt;0")=0,(IFERROR(INDEX('Debt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48" s="18">
        <f>IF(G47=0,0,MAX(0,G47*(1+(IFERROR(INDEX('Debt Payoff'!$D$4:$D$11,MATCH(6,'Debt Payoff'!$F$4:$F$11,0)),0))/12)-MIN(G47*(1+(IFERROR(INDEX('Debt Payoff'!$D$4:$D$11,MATCH(6,'Debt Payoff'!$F$4:$F$11,0)),0))/12),(IF(COUNTIF(B47:F47,"&gt;0")=0,(IFERROR(INDEX('Debt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48" s="18">
        <f>IF(H47=0,0,MAX(0,H47*(1+(IFERROR(INDEX('Debt Payoff'!$D$4:$D$11,MATCH(7,'Debt Payoff'!$F$4:$F$11,0)),0))/12)-MIN(H47*(1+(IFERROR(INDEX('Debt Payoff'!$D$4:$D$11,MATCH(7,'Debt Payoff'!$F$4:$F$11,0)),0))/12),(IF(COUNTIF(B47:G47,"&gt;0")=0,(IFERROR(INDEX('Debt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48" s="18">
        <f>IF(I47=0,0,MAX(0,I47*(1+(IFERROR(INDEX('Debt Payoff'!$D$4:$D$11,MATCH(8,'Debt Payoff'!$F$4:$F$11,0)),0))/12)-MIN(I47*(1+(IFERROR(INDEX('Debt Payoff'!$D$4:$D$11,MATCH(8,'Debt Payoff'!$F$4:$F$11,0)),0))/12),(IF(COUNTIF(B47:H47,"&gt;0")=0,(IFERROR(INDEX('Debt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48" s="18">
        <f>IF(B47=0,0,B47*(IFERROR(INDEX('Debt Payoff'!$D$4:$D$11,MATCH(1,'Debt Payoff'!$F$4:$F$11,0)),0))/12)</f>
        <v>0</v>
      </c>
      <c r="K48" s="18">
        <f>IF(C47=0,0,C47*(IFERROR(INDEX('Debt Payoff'!$D$4:$D$11,MATCH(2,'Debt Payoff'!$F$4:$F$11,0)),0))/12)</f>
        <v>0</v>
      </c>
      <c r="L48" s="18">
        <f>IF(D47=0,0,D47*(IFERROR(INDEX('Debt Payoff'!$D$4:$D$11,MATCH(3,'Debt Payoff'!$F$4:$F$11,0)),0))/12)</f>
        <v>0</v>
      </c>
      <c r="M48" s="18">
        <f>IF(E47=0,0,E47*(IFERROR(INDEX('Debt Payoff'!$D$4:$D$11,MATCH(4,'Debt Payoff'!$F$4:$F$11,0)),0))/12)</f>
        <v>0</v>
      </c>
      <c r="N48" s="18">
        <f>IF(F47=0,0,F47*(IFERROR(INDEX('Debt Payoff'!$D$4:$D$11,MATCH(5,'Debt Payoff'!$F$4:$F$11,0)),0))/12)</f>
        <v>0</v>
      </c>
      <c r="O48" s="18">
        <f>IF(G47=0,0,G47*(IFERROR(INDEX('Debt Payoff'!$D$4:$D$11,MATCH(6,'Debt Payoff'!$F$4:$F$11,0)),0))/12)</f>
        <v>0</v>
      </c>
      <c r="P48" s="18">
        <f>IF(H47=0,0,H47*(IFERROR(INDEX('Debt Payoff'!$D$4:$D$11,MATCH(7,'Debt Payoff'!$F$4:$F$11,0)),0))/12)</f>
        <v>0</v>
      </c>
      <c r="Q48" s="18">
        <f>IF(I47=0,0,I47*(IFERROR(INDEX('Debt Payoff'!$D$4:$D$11,MATCH(8,'Debt Payoff'!$F$4:$F$11,0)),0))/12)</f>
        <v>0</v>
      </c>
    </row>
    <row r="49" spans="1:17" x14ac:dyDescent="0.25">
      <c r="A49">
        <v>47</v>
      </c>
      <c r="B49" s="18">
        <f>IF(B48=0,0,MAX(0,B48*(1+(IFERROR(INDEX('Debt Payoff'!$D$4:$D$11,MATCH(1,'Debt Payoff'!$F$4:$F$11,0)),0))/12)-MIN(B48*(1+(IFERROR(INDEX('Debt Payoff'!$D$4:$D$11,MATCH(1,'Debt Payoff'!$F$4:$F$11,0)),0))/12),((IFERROR(INDEX('Debt Payoff'!$E$4:$E$11,MATCH(1,'Debt Payoff'!$F$4:$F$11,0)),0))+('Debt Payoff'!$C$2)))))</f>
        <v>0</v>
      </c>
      <c r="C49" s="18">
        <f>IF(C48=0,0,MAX(0,C48*(1+(IFERROR(INDEX('Debt Payoff'!$D$4:$D$11,MATCH(2,'Debt Payoff'!$F$4:$F$11,0)),0))/12)-MIN(C48*(1+(IFERROR(INDEX('Debt Payoff'!$D$4:$D$11,MATCH(2,'Debt Payoff'!$F$4:$F$11,0)),0))/12),(IF(COUNTIF(B48:B48,"&gt;0")=0,(IFERROR(INDEX('Debt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49" s="18">
        <f>IF(D48=0,0,MAX(0,D48*(1+(IFERROR(INDEX('Debt Payoff'!$D$4:$D$11,MATCH(3,'Debt Payoff'!$F$4:$F$11,0)),0))/12)-MIN(D48*(1+(IFERROR(INDEX('Debt Payoff'!$D$4:$D$11,MATCH(3,'Debt Payoff'!$F$4:$F$11,0)),0))/12),(IF(COUNTIF(B48:C48,"&gt;0")=0,(IFERROR(INDEX('Debt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49" s="18">
        <f>IF(E48=0,0,MAX(0,E48*(1+(IFERROR(INDEX('Debt Payoff'!$D$4:$D$11,MATCH(4,'Debt Payoff'!$F$4:$F$11,0)),0))/12)-MIN(E48*(1+(IFERROR(INDEX('Debt Payoff'!$D$4:$D$11,MATCH(4,'Debt Payoff'!$F$4:$F$11,0)),0))/12),(IF(COUNTIF(B48:D48,"&gt;0")=0,(IFERROR(INDEX('Debt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49" s="18">
        <f>IF(F48=0,0,MAX(0,F48*(1+(IFERROR(INDEX('Debt Payoff'!$D$4:$D$11,MATCH(5,'Debt Payoff'!$F$4:$F$11,0)),0))/12)-MIN(F48*(1+(IFERROR(INDEX('Debt Payoff'!$D$4:$D$11,MATCH(5,'Debt Payoff'!$F$4:$F$11,0)),0))/12),(IF(COUNTIF(B48:E48,"&gt;0")=0,(IFERROR(INDEX('Debt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49" s="18">
        <f>IF(G48=0,0,MAX(0,G48*(1+(IFERROR(INDEX('Debt Payoff'!$D$4:$D$11,MATCH(6,'Debt Payoff'!$F$4:$F$11,0)),0))/12)-MIN(G48*(1+(IFERROR(INDEX('Debt Payoff'!$D$4:$D$11,MATCH(6,'Debt Payoff'!$F$4:$F$11,0)),0))/12),(IF(COUNTIF(B48:F48,"&gt;0")=0,(IFERROR(INDEX('Debt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49" s="18">
        <f>IF(H48=0,0,MAX(0,H48*(1+(IFERROR(INDEX('Debt Payoff'!$D$4:$D$11,MATCH(7,'Debt Payoff'!$F$4:$F$11,0)),0))/12)-MIN(H48*(1+(IFERROR(INDEX('Debt Payoff'!$D$4:$D$11,MATCH(7,'Debt Payoff'!$F$4:$F$11,0)),0))/12),(IF(COUNTIF(B48:G48,"&gt;0")=0,(IFERROR(INDEX('Debt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49" s="18">
        <f>IF(I48=0,0,MAX(0,I48*(1+(IFERROR(INDEX('Debt Payoff'!$D$4:$D$11,MATCH(8,'Debt Payoff'!$F$4:$F$11,0)),0))/12)-MIN(I48*(1+(IFERROR(INDEX('Debt Payoff'!$D$4:$D$11,MATCH(8,'Debt Payoff'!$F$4:$F$11,0)),0))/12),(IF(COUNTIF(B48:H48,"&gt;0")=0,(IFERROR(INDEX('Debt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49" s="18">
        <f>IF(B48=0,0,B48*(IFERROR(INDEX('Debt Payoff'!$D$4:$D$11,MATCH(1,'Debt Payoff'!$F$4:$F$11,0)),0))/12)</f>
        <v>0</v>
      </c>
      <c r="K49" s="18">
        <f>IF(C48=0,0,C48*(IFERROR(INDEX('Debt Payoff'!$D$4:$D$11,MATCH(2,'Debt Payoff'!$F$4:$F$11,0)),0))/12)</f>
        <v>0</v>
      </c>
      <c r="L49" s="18">
        <f>IF(D48=0,0,D48*(IFERROR(INDEX('Debt Payoff'!$D$4:$D$11,MATCH(3,'Debt Payoff'!$F$4:$F$11,0)),0))/12)</f>
        <v>0</v>
      </c>
      <c r="M49" s="18">
        <f>IF(E48=0,0,E48*(IFERROR(INDEX('Debt Payoff'!$D$4:$D$11,MATCH(4,'Debt Payoff'!$F$4:$F$11,0)),0))/12)</f>
        <v>0</v>
      </c>
      <c r="N49" s="18">
        <f>IF(F48=0,0,F48*(IFERROR(INDEX('Debt Payoff'!$D$4:$D$11,MATCH(5,'Debt Payoff'!$F$4:$F$11,0)),0))/12)</f>
        <v>0</v>
      </c>
      <c r="O49" s="18">
        <f>IF(G48=0,0,G48*(IFERROR(INDEX('Debt Payoff'!$D$4:$D$11,MATCH(6,'Debt Payoff'!$F$4:$F$11,0)),0))/12)</f>
        <v>0</v>
      </c>
      <c r="P49" s="18">
        <f>IF(H48=0,0,H48*(IFERROR(INDEX('Debt Payoff'!$D$4:$D$11,MATCH(7,'Debt Payoff'!$F$4:$F$11,0)),0))/12)</f>
        <v>0</v>
      </c>
      <c r="Q49" s="18">
        <f>IF(I48=0,0,I48*(IFERROR(INDEX('Debt Payoff'!$D$4:$D$11,MATCH(8,'Debt Payoff'!$F$4:$F$11,0)),0))/12)</f>
        <v>0</v>
      </c>
    </row>
    <row r="50" spans="1:17" x14ac:dyDescent="0.25">
      <c r="A50">
        <v>48</v>
      </c>
      <c r="B50" s="18">
        <f>IF(B49=0,0,MAX(0,B49*(1+(IFERROR(INDEX('Debt Payoff'!$D$4:$D$11,MATCH(1,'Debt Payoff'!$F$4:$F$11,0)),0))/12)-MIN(B49*(1+(IFERROR(INDEX('Debt Payoff'!$D$4:$D$11,MATCH(1,'Debt Payoff'!$F$4:$F$11,0)),0))/12),((IFERROR(INDEX('Debt Payoff'!$E$4:$E$11,MATCH(1,'Debt Payoff'!$F$4:$F$11,0)),0))+('Debt Payoff'!$C$2)))))</f>
        <v>0</v>
      </c>
      <c r="C50" s="18">
        <f>IF(C49=0,0,MAX(0,C49*(1+(IFERROR(INDEX('Debt Payoff'!$D$4:$D$11,MATCH(2,'Debt Payoff'!$F$4:$F$11,0)),0))/12)-MIN(C49*(1+(IFERROR(INDEX('Debt Payoff'!$D$4:$D$11,MATCH(2,'Debt Payoff'!$F$4:$F$11,0)),0))/12),(IF(COUNTIF(B49:B49,"&gt;0")=0,(IFERROR(INDEX('Debt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50" s="18">
        <f>IF(D49=0,0,MAX(0,D49*(1+(IFERROR(INDEX('Debt Payoff'!$D$4:$D$11,MATCH(3,'Debt Payoff'!$F$4:$F$11,0)),0))/12)-MIN(D49*(1+(IFERROR(INDEX('Debt Payoff'!$D$4:$D$11,MATCH(3,'Debt Payoff'!$F$4:$F$11,0)),0))/12),(IF(COUNTIF(B49:C49,"&gt;0")=0,(IFERROR(INDEX('Debt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50" s="18">
        <f>IF(E49=0,0,MAX(0,E49*(1+(IFERROR(INDEX('Debt Payoff'!$D$4:$D$11,MATCH(4,'Debt Payoff'!$F$4:$F$11,0)),0))/12)-MIN(E49*(1+(IFERROR(INDEX('Debt Payoff'!$D$4:$D$11,MATCH(4,'Debt Payoff'!$F$4:$F$11,0)),0))/12),(IF(COUNTIF(B49:D49,"&gt;0")=0,(IFERROR(INDEX('Debt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50" s="18">
        <f>IF(F49=0,0,MAX(0,F49*(1+(IFERROR(INDEX('Debt Payoff'!$D$4:$D$11,MATCH(5,'Debt Payoff'!$F$4:$F$11,0)),0))/12)-MIN(F49*(1+(IFERROR(INDEX('Debt Payoff'!$D$4:$D$11,MATCH(5,'Debt Payoff'!$F$4:$F$11,0)),0))/12),(IF(COUNTIF(B49:E49,"&gt;0")=0,(IFERROR(INDEX('Debt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50" s="18">
        <f>IF(G49=0,0,MAX(0,G49*(1+(IFERROR(INDEX('Debt Payoff'!$D$4:$D$11,MATCH(6,'Debt Payoff'!$F$4:$F$11,0)),0))/12)-MIN(G49*(1+(IFERROR(INDEX('Debt Payoff'!$D$4:$D$11,MATCH(6,'Debt Payoff'!$F$4:$F$11,0)),0))/12),(IF(COUNTIF(B49:F49,"&gt;0")=0,(IFERROR(INDEX('Debt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50" s="18">
        <f>IF(H49=0,0,MAX(0,H49*(1+(IFERROR(INDEX('Debt Payoff'!$D$4:$D$11,MATCH(7,'Debt Payoff'!$F$4:$F$11,0)),0))/12)-MIN(H49*(1+(IFERROR(INDEX('Debt Payoff'!$D$4:$D$11,MATCH(7,'Debt Payoff'!$F$4:$F$11,0)),0))/12),(IF(COUNTIF(B49:G49,"&gt;0")=0,(IFERROR(INDEX('Debt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50" s="18">
        <f>IF(I49=0,0,MAX(0,I49*(1+(IFERROR(INDEX('Debt Payoff'!$D$4:$D$11,MATCH(8,'Debt Payoff'!$F$4:$F$11,0)),0))/12)-MIN(I49*(1+(IFERROR(INDEX('Debt Payoff'!$D$4:$D$11,MATCH(8,'Debt Payoff'!$F$4:$F$11,0)),0))/12),(IF(COUNTIF(B49:H49,"&gt;0")=0,(IFERROR(INDEX('Debt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50" s="18">
        <f>IF(B49=0,0,B49*(IFERROR(INDEX('Debt Payoff'!$D$4:$D$11,MATCH(1,'Debt Payoff'!$F$4:$F$11,0)),0))/12)</f>
        <v>0</v>
      </c>
      <c r="K50" s="18">
        <f>IF(C49=0,0,C49*(IFERROR(INDEX('Debt Payoff'!$D$4:$D$11,MATCH(2,'Debt Payoff'!$F$4:$F$11,0)),0))/12)</f>
        <v>0</v>
      </c>
      <c r="L50" s="18">
        <f>IF(D49=0,0,D49*(IFERROR(INDEX('Debt Payoff'!$D$4:$D$11,MATCH(3,'Debt Payoff'!$F$4:$F$11,0)),0))/12)</f>
        <v>0</v>
      </c>
      <c r="M50" s="18">
        <f>IF(E49=0,0,E49*(IFERROR(INDEX('Debt Payoff'!$D$4:$D$11,MATCH(4,'Debt Payoff'!$F$4:$F$11,0)),0))/12)</f>
        <v>0</v>
      </c>
      <c r="N50" s="18">
        <f>IF(F49=0,0,F49*(IFERROR(INDEX('Debt Payoff'!$D$4:$D$11,MATCH(5,'Debt Payoff'!$F$4:$F$11,0)),0))/12)</f>
        <v>0</v>
      </c>
      <c r="O50" s="18">
        <f>IF(G49=0,0,G49*(IFERROR(INDEX('Debt Payoff'!$D$4:$D$11,MATCH(6,'Debt Payoff'!$F$4:$F$11,0)),0))/12)</f>
        <v>0</v>
      </c>
      <c r="P50" s="18">
        <f>IF(H49=0,0,H49*(IFERROR(INDEX('Debt Payoff'!$D$4:$D$11,MATCH(7,'Debt Payoff'!$F$4:$F$11,0)),0))/12)</f>
        <v>0</v>
      </c>
      <c r="Q50" s="18">
        <f>IF(I49=0,0,I49*(IFERROR(INDEX('Debt Payoff'!$D$4:$D$11,MATCH(8,'Debt Payoff'!$F$4:$F$11,0)),0))/12)</f>
        <v>0</v>
      </c>
    </row>
    <row r="51" spans="1:17" x14ac:dyDescent="0.25">
      <c r="A51">
        <v>49</v>
      </c>
      <c r="B51" s="18">
        <f>IF(B50=0,0,MAX(0,B50*(1+(IFERROR(INDEX('Debt Payoff'!$D$4:$D$11,MATCH(1,'Debt Payoff'!$F$4:$F$11,0)),0))/12)-MIN(B50*(1+(IFERROR(INDEX('Debt Payoff'!$D$4:$D$11,MATCH(1,'Debt Payoff'!$F$4:$F$11,0)),0))/12),((IFERROR(INDEX('Debt Payoff'!$E$4:$E$11,MATCH(1,'Debt Payoff'!$F$4:$F$11,0)),0))+('Debt Payoff'!$C$2)))))</f>
        <v>0</v>
      </c>
      <c r="C51" s="18">
        <f>IF(C50=0,0,MAX(0,C50*(1+(IFERROR(INDEX('Debt Payoff'!$D$4:$D$11,MATCH(2,'Debt Payoff'!$F$4:$F$11,0)),0))/12)-MIN(C50*(1+(IFERROR(INDEX('Debt Payoff'!$D$4:$D$11,MATCH(2,'Debt Payoff'!$F$4:$F$11,0)),0))/12),(IF(COUNTIF(B50:B50,"&gt;0")=0,(IFERROR(INDEX('Debt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51" s="18">
        <f>IF(D50=0,0,MAX(0,D50*(1+(IFERROR(INDEX('Debt Payoff'!$D$4:$D$11,MATCH(3,'Debt Payoff'!$F$4:$F$11,0)),0))/12)-MIN(D50*(1+(IFERROR(INDEX('Debt Payoff'!$D$4:$D$11,MATCH(3,'Debt Payoff'!$F$4:$F$11,0)),0))/12),(IF(COUNTIF(B50:C50,"&gt;0")=0,(IFERROR(INDEX('Debt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51" s="18">
        <f>IF(E50=0,0,MAX(0,E50*(1+(IFERROR(INDEX('Debt Payoff'!$D$4:$D$11,MATCH(4,'Debt Payoff'!$F$4:$F$11,0)),0))/12)-MIN(E50*(1+(IFERROR(INDEX('Debt Payoff'!$D$4:$D$11,MATCH(4,'Debt Payoff'!$F$4:$F$11,0)),0))/12),(IF(COUNTIF(B50:D50,"&gt;0")=0,(IFERROR(INDEX('Debt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51" s="18">
        <f>IF(F50=0,0,MAX(0,F50*(1+(IFERROR(INDEX('Debt Payoff'!$D$4:$D$11,MATCH(5,'Debt Payoff'!$F$4:$F$11,0)),0))/12)-MIN(F50*(1+(IFERROR(INDEX('Debt Payoff'!$D$4:$D$11,MATCH(5,'Debt Payoff'!$F$4:$F$11,0)),0))/12),(IF(COUNTIF(B50:E50,"&gt;0")=0,(IFERROR(INDEX('Debt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51" s="18">
        <f>IF(G50=0,0,MAX(0,G50*(1+(IFERROR(INDEX('Debt Payoff'!$D$4:$D$11,MATCH(6,'Debt Payoff'!$F$4:$F$11,0)),0))/12)-MIN(G50*(1+(IFERROR(INDEX('Debt Payoff'!$D$4:$D$11,MATCH(6,'Debt Payoff'!$F$4:$F$11,0)),0))/12),(IF(COUNTIF(B50:F50,"&gt;0")=0,(IFERROR(INDEX('Debt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51" s="18">
        <f>IF(H50=0,0,MAX(0,H50*(1+(IFERROR(INDEX('Debt Payoff'!$D$4:$D$11,MATCH(7,'Debt Payoff'!$F$4:$F$11,0)),0))/12)-MIN(H50*(1+(IFERROR(INDEX('Debt Payoff'!$D$4:$D$11,MATCH(7,'Debt Payoff'!$F$4:$F$11,0)),0))/12),(IF(COUNTIF(B50:G50,"&gt;0")=0,(IFERROR(INDEX('Debt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51" s="18">
        <f>IF(I50=0,0,MAX(0,I50*(1+(IFERROR(INDEX('Debt Payoff'!$D$4:$D$11,MATCH(8,'Debt Payoff'!$F$4:$F$11,0)),0))/12)-MIN(I50*(1+(IFERROR(INDEX('Debt Payoff'!$D$4:$D$11,MATCH(8,'Debt Payoff'!$F$4:$F$11,0)),0))/12),(IF(COUNTIF(B50:H50,"&gt;0")=0,(IFERROR(INDEX('Debt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51" s="18">
        <f>IF(B50=0,0,B50*(IFERROR(INDEX('Debt Payoff'!$D$4:$D$11,MATCH(1,'Debt Payoff'!$F$4:$F$11,0)),0))/12)</f>
        <v>0</v>
      </c>
      <c r="K51" s="18">
        <f>IF(C50=0,0,C50*(IFERROR(INDEX('Debt Payoff'!$D$4:$D$11,MATCH(2,'Debt Payoff'!$F$4:$F$11,0)),0))/12)</f>
        <v>0</v>
      </c>
      <c r="L51" s="18">
        <f>IF(D50=0,0,D50*(IFERROR(INDEX('Debt Payoff'!$D$4:$D$11,MATCH(3,'Debt Payoff'!$F$4:$F$11,0)),0))/12)</f>
        <v>0</v>
      </c>
      <c r="M51" s="18">
        <f>IF(E50=0,0,E50*(IFERROR(INDEX('Debt Payoff'!$D$4:$D$11,MATCH(4,'Debt Payoff'!$F$4:$F$11,0)),0))/12)</f>
        <v>0</v>
      </c>
      <c r="N51" s="18">
        <f>IF(F50=0,0,F50*(IFERROR(INDEX('Debt Payoff'!$D$4:$D$11,MATCH(5,'Debt Payoff'!$F$4:$F$11,0)),0))/12)</f>
        <v>0</v>
      </c>
      <c r="O51" s="18">
        <f>IF(G50=0,0,G50*(IFERROR(INDEX('Debt Payoff'!$D$4:$D$11,MATCH(6,'Debt Payoff'!$F$4:$F$11,0)),0))/12)</f>
        <v>0</v>
      </c>
      <c r="P51" s="18">
        <f>IF(H50=0,0,H50*(IFERROR(INDEX('Debt Payoff'!$D$4:$D$11,MATCH(7,'Debt Payoff'!$F$4:$F$11,0)),0))/12)</f>
        <v>0</v>
      </c>
      <c r="Q51" s="18">
        <f>IF(I50=0,0,I50*(IFERROR(INDEX('Debt Payoff'!$D$4:$D$11,MATCH(8,'Debt Payoff'!$F$4:$F$11,0)),0))/12)</f>
        <v>0</v>
      </c>
    </row>
    <row r="52" spans="1:17" x14ac:dyDescent="0.25">
      <c r="A52">
        <v>50</v>
      </c>
      <c r="B52" s="18">
        <f>IF(B51=0,0,MAX(0,B51*(1+(IFERROR(INDEX('Debt Payoff'!$D$4:$D$11,MATCH(1,'Debt Payoff'!$F$4:$F$11,0)),0))/12)-MIN(B51*(1+(IFERROR(INDEX('Debt Payoff'!$D$4:$D$11,MATCH(1,'Debt Payoff'!$F$4:$F$11,0)),0))/12),((IFERROR(INDEX('Debt Payoff'!$E$4:$E$11,MATCH(1,'Debt Payoff'!$F$4:$F$11,0)),0))+('Debt Payoff'!$C$2)))))</f>
        <v>0</v>
      </c>
      <c r="C52" s="18">
        <f>IF(C51=0,0,MAX(0,C51*(1+(IFERROR(INDEX('Debt Payoff'!$D$4:$D$11,MATCH(2,'Debt Payoff'!$F$4:$F$11,0)),0))/12)-MIN(C51*(1+(IFERROR(INDEX('Debt Payoff'!$D$4:$D$11,MATCH(2,'Debt Payoff'!$F$4:$F$11,0)),0))/12),(IF(COUNTIF(B51:B51,"&gt;0")=0,(IFERROR(INDEX('Debt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52" s="18">
        <f>IF(D51=0,0,MAX(0,D51*(1+(IFERROR(INDEX('Debt Payoff'!$D$4:$D$11,MATCH(3,'Debt Payoff'!$F$4:$F$11,0)),0))/12)-MIN(D51*(1+(IFERROR(INDEX('Debt Payoff'!$D$4:$D$11,MATCH(3,'Debt Payoff'!$F$4:$F$11,0)),0))/12),(IF(COUNTIF(B51:C51,"&gt;0")=0,(IFERROR(INDEX('Debt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52" s="18">
        <f>IF(E51=0,0,MAX(0,E51*(1+(IFERROR(INDEX('Debt Payoff'!$D$4:$D$11,MATCH(4,'Debt Payoff'!$F$4:$F$11,0)),0))/12)-MIN(E51*(1+(IFERROR(INDEX('Debt Payoff'!$D$4:$D$11,MATCH(4,'Debt Payoff'!$F$4:$F$11,0)),0))/12),(IF(COUNTIF(B51:D51,"&gt;0")=0,(IFERROR(INDEX('Debt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52" s="18">
        <f>IF(F51=0,0,MAX(0,F51*(1+(IFERROR(INDEX('Debt Payoff'!$D$4:$D$11,MATCH(5,'Debt Payoff'!$F$4:$F$11,0)),0))/12)-MIN(F51*(1+(IFERROR(INDEX('Debt Payoff'!$D$4:$D$11,MATCH(5,'Debt Payoff'!$F$4:$F$11,0)),0))/12),(IF(COUNTIF(B51:E51,"&gt;0")=0,(IFERROR(INDEX('Debt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52" s="18">
        <f>IF(G51=0,0,MAX(0,G51*(1+(IFERROR(INDEX('Debt Payoff'!$D$4:$D$11,MATCH(6,'Debt Payoff'!$F$4:$F$11,0)),0))/12)-MIN(G51*(1+(IFERROR(INDEX('Debt Payoff'!$D$4:$D$11,MATCH(6,'Debt Payoff'!$F$4:$F$11,0)),0))/12),(IF(COUNTIF(B51:F51,"&gt;0")=0,(IFERROR(INDEX('Debt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52" s="18">
        <f>IF(H51=0,0,MAX(0,H51*(1+(IFERROR(INDEX('Debt Payoff'!$D$4:$D$11,MATCH(7,'Debt Payoff'!$F$4:$F$11,0)),0))/12)-MIN(H51*(1+(IFERROR(INDEX('Debt Payoff'!$D$4:$D$11,MATCH(7,'Debt Payoff'!$F$4:$F$11,0)),0))/12),(IF(COUNTIF(B51:G51,"&gt;0")=0,(IFERROR(INDEX('Debt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52" s="18">
        <f>IF(I51=0,0,MAX(0,I51*(1+(IFERROR(INDEX('Debt Payoff'!$D$4:$D$11,MATCH(8,'Debt Payoff'!$F$4:$F$11,0)),0))/12)-MIN(I51*(1+(IFERROR(INDEX('Debt Payoff'!$D$4:$D$11,MATCH(8,'Debt Payoff'!$F$4:$F$11,0)),0))/12),(IF(COUNTIF(B51:H51,"&gt;0")=0,(IFERROR(INDEX('Debt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52" s="18">
        <f>IF(B51=0,0,B51*(IFERROR(INDEX('Debt Payoff'!$D$4:$D$11,MATCH(1,'Debt Payoff'!$F$4:$F$11,0)),0))/12)</f>
        <v>0</v>
      </c>
      <c r="K52" s="18">
        <f>IF(C51=0,0,C51*(IFERROR(INDEX('Debt Payoff'!$D$4:$D$11,MATCH(2,'Debt Payoff'!$F$4:$F$11,0)),0))/12)</f>
        <v>0</v>
      </c>
      <c r="L52" s="18">
        <f>IF(D51=0,0,D51*(IFERROR(INDEX('Debt Payoff'!$D$4:$D$11,MATCH(3,'Debt Payoff'!$F$4:$F$11,0)),0))/12)</f>
        <v>0</v>
      </c>
      <c r="M52" s="18">
        <f>IF(E51=0,0,E51*(IFERROR(INDEX('Debt Payoff'!$D$4:$D$11,MATCH(4,'Debt Payoff'!$F$4:$F$11,0)),0))/12)</f>
        <v>0</v>
      </c>
      <c r="N52" s="18">
        <f>IF(F51=0,0,F51*(IFERROR(INDEX('Debt Payoff'!$D$4:$D$11,MATCH(5,'Debt Payoff'!$F$4:$F$11,0)),0))/12)</f>
        <v>0</v>
      </c>
      <c r="O52" s="18">
        <f>IF(G51=0,0,G51*(IFERROR(INDEX('Debt Payoff'!$D$4:$D$11,MATCH(6,'Debt Payoff'!$F$4:$F$11,0)),0))/12)</f>
        <v>0</v>
      </c>
      <c r="P52" s="18">
        <f>IF(H51=0,0,H51*(IFERROR(INDEX('Debt Payoff'!$D$4:$D$11,MATCH(7,'Debt Payoff'!$F$4:$F$11,0)),0))/12)</f>
        <v>0</v>
      </c>
      <c r="Q52" s="18">
        <f>IF(I51=0,0,I51*(IFERROR(INDEX('Debt Payoff'!$D$4:$D$11,MATCH(8,'Debt Payoff'!$F$4:$F$11,0)),0))/12)</f>
        <v>0</v>
      </c>
    </row>
    <row r="53" spans="1:17" x14ac:dyDescent="0.25">
      <c r="A53">
        <v>51</v>
      </c>
      <c r="B53" s="18">
        <f>IF(B52=0,0,MAX(0,B52*(1+(IFERROR(INDEX('Debt Payoff'!$D$4:$D$11,MATCH(1,'Debt Payoff'!$F$4:$F$11,0)),0))/12)-MIN(B52*(1+(IFERROR(INDEX('Debt Payoff'!$D$4:$D$11,MATCH(1,'Debt Payoff'!$F$4:$F$11,0)),0))/12),((IFERROR(INDEX('Debt Payoff'!$E$4:$E$11,MATCH(1,'Debt Payoff'!$F$4:$F$11,0)),0))+('Debt Payoff'!$C$2)))))</f>
        <v>0</v>
      </c>
      <c r="C53" s="18">
        <f>IF(C52=0,0,MAX(0,C52*(1+(IFERROR(INDEX('Debt Payoff'!$D$4:$D$11,MATCH(2,'Debt Payoff'!$F$4:$F$11,0)),0))/12)-MIN(C52*(1+(IFERROR(INDEX('Debt Payoff'!$D$4:$D$11,MATCH(2,'Debt Payoff'!$F$4:$F$11,0)),0))/12),(IF(COUNTIF(B52:B52,"&gt;0")=0,(IFERROR(INDEX('Debt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53" s="18">
        <f>IF(D52=0,0,MAX(0,D52*(1+(IFERROR(INDEX('Debt Payoff'!$D$4:$D$11,MATCH(3,'Debt Payoff'!$F$4:$F$11,0)),0))/12)-MIN(D52*(1+(IFERROR(INDEX('Debt Payoff'!$D$4:$D$11,MATCH(3,'Debt Payoff'!$F$4:$F$11,0)),0))/12),(IF(COUNTIF(B52:C52,"&gt;0")=0,(IFERROR(INDEX('Debt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53" s="18">
        <f>IF(E52=0,0,MAX(0,E52*(1+(IFERROR(INDEX('Debt Payoff'!$D$4:$D$11,MATCH(4,'Debt Payoff'!$F$4:$F$11,0)),0))/12)-MIN(E52*(1+(IFERROR(INDEX('Debt Payoff'!$D$4:$D$11,MATCH(4,'Debt Payoff'!$F$4:$F$11,0)),0))/12),(IF(COUNTIF(B52:D52,"&gt;0")=0,(IFERROR(INDEX('Debt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53" s="18">
        <f>IF(F52=0,0,MAX(0,F52*(1+(IFERROR(INDEX('Debt Payoff'!$D$4:$D$11,MATCH(5,'Debt Payoff'!$F$4:$F$11,0)),0))/12)-MIN(F52*(1+(IFERROR(INDEX('Debt Payoff'!$D$4:$D$11,MATCH(5,'Debt Payoff'!$F$4:$F$11,0)),0))/12),(IF(COUNTIF(B52:E52,"&gt;0")=0,(IFERROR(INDEX('Debt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53" s="18">
        <f>IF(G52=0,0,MAX(0,G52*(1+(IFERROR(INDEX('Debt Payoff'!$D$4:$D$11,MATCH(6,'Debt Payoff'!$F$4:$F$11,0)),0))/12)-MIN(G52*(1+(IFERROR(INDEX('Debt Payoff'!$D$4:$D$11,MATCH(6,'Debt Payoff'!$F$4:$F$11,0)),0))/12),(IF(COUNTIF(B52:F52,"&gt;0")=0,(IFERROR(INDEX('Debt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53" s="18">
        <f>IF(H52=0,0,MAX(0,H52*(1+(IFERROR(INDEX('Debt Payoff'!$D$4:$D$11,MATCH(7,'Debt Payoff'!$F$4:$F$11,0)),0))/12)-MIN(H52*(1+(IFERROR(INDEX('Debt Payoff'!$D$4:$D$11,MATCH(7,'Debt Payoff'!$F$4:$F$11,0)),0))/12),(IF(COUNTIF(B52:G52,"&gt;0")=0,(IFERROR(INDEX('Debt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53" s="18">
        <f>IF(I52=0,0,MAX(0,I52*(1+(IFERROR(INDEX('Debt Payoff'!$D$4:$D$11,MATCH(8,'Debt Payoff'!$F$4:$F$11,0)),0))/12)-MIN(I52*(1+(IFERROR(INDEX('Debt Payoff'!$D$4:$D$11,MATCH(8,'Debt Payoff'!$F$4:$F$11,0)),0))/12),(IF(COUNTIF(B52:H52,"&gt;0")=0,(IFERROR(INDEX('Debt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53" s="18">
        <f>IF(B52=0,0,B52*(IFERROR(INDEX('Debt Payoff'!$D$4:$D$11,MATCH(1,'Debt Payoff'!$F$4:$F$11,0)),0))/12)</f>
        <v>0</v>
      </c>
      <c r="K53" s="18">
        <f>IF(C52=0,0,C52*(IFERROR(INDEX('Debt Payoff'!$D$4:$D$11,MATCH(2,'Debt Payoff'!$F$4:$F$11,0)),0))/12)</f>
        <v>0</v>
      </c>
      <c r="L53" s="18">
        <f>IF(D52=0,0,D52*(IFERROR(INDEX('Debt Payoff'!$D$4:$D$11,MATCH(3,'Debt Payoff'!$F$4:$F$11,0)),0))/12)</f>
        <v>0</v>
      </c>
      <c r="M53" s="18">
        <f>IF(E52=0,0,E52*(IFERROR(INDEX('Debt Payoff'!$D$4:$D$11,MATCH(4,'Debt Payoff'!$F$4:$F$11,0)),0))/12)</f>
        <v>0</v>
      </c>
      <c r="N53" s="18">
        <f>IF(F52=0,0,F52*(IFERROR(INDEX('Debt Payoff'!$D$4:$D$11,MATCH(5,'Debt Payoff'!$F$4:$F$11,0)),0))/12)</f>
        <v>0</v>
      </c>
      <c r="O53" s="18">
        <f>IF(G52=0,0,G52*(IFERROR(INDEX('Debt Payoff'!$D$4:$D$11,MATCH(6,'Debt Payoff'!$F$4:$F$11,0)),0))/12)</f>
        <v>0</v>
      </c>
      <c r="P53" s="18">
        <f>IF(H52=0,0,H52*(IFERROR(INDEX('Debt Payoff'!$D$4:$D$11,MATCH(7,'Debt Payoff'!$F$4:$F$11,0)),0))/12)</f>
        <v>0</v>
      </c>
      <c r="Q53" s="18">
        <f>IF(I52=0,0,I52*(IFERROR(INDEX('Debt Payoff'!$D$4:$D$11,MATCH(8,'Debt Payoff'!$F$4:$F$11,0)),0))/12)</f>
        <v>0</v>
      </c>
    </row>
    <row r="54" spans="1:17" x14ac:dyDescent="0.25">
      <c r="A54">
        <v>52</v>
      </c>
      <c r="B54" s="18">
        <f>IF(B53=0,0,MAX(0,B53*(1+(IFERROR(INDEX('Debt Payoff'!$D$4:$D$11,MATCH(1,'Debt Payoff'!$F$4:$F$11,0)),0))/12)-MIN(B53*(1+(IFERROR(INDEX('Debt Payoff'!$D$4:$D$11,MATCH(1,'Debt Payoff'!$F$4:$F$11,0)),0))/12),((IFERROR(INDEX('Debt Payoff'!$E$4:$E$11,MATCH(1,'Debt Payoff'!$F$4:$F$11,0)),0))+('Debt Payoff'!$C$2)))))</f>
        <v>0</v>
      </c>
      <c r="C54" s="18">
        <f>IF(C53=0,0,MAX(0,C53*(1+(IFERROR(INDEX('Debt Payoff'!$D$4:$D$11,MATCH(2,'Debt Payoff'!$F$4:$F$11,0)),0))/12)-MIN(C53*(1+(IFERROR(INDEX('Debt Payoff'!$D$4:$D$11,MATCH(2,'Debt Payoff'!$F$4:$F$11,0)),0))/12),(IF(COUNTIF(B53:B53,"&gt;0")=0,(IFERROR(INDEX('Debt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54" s="18">
        <f>IF(D53=0,0,MAX(0,D53*(1+(IFERROR(INDEX('Debt Payoff'!$D$4:$D$11,MATCH(3,'Debt Payoff'!$F$4:$F$11,0)),0))/12)-MIN(D53*(1+(IFERROR(INDEX('Debt Payoff'!$D$4:$D$11,MATCH(3,'Debt Payoff'!$F$4:$F$11,0)),0))/12),(IF(COUNTIF(B53:C53,"&gt;0")=0,(IFERROR(INDEX('Debt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54" s="18">
        <f>IF(E53=0,0,MAX(0,E53*(1+(IFERROR(INDEX('Debt Payoff'!$D$4:$D$11,MATCH(4,'Debt Payoff'!$F$4:$F$11,0)),0))/12)-MIN(E53*(1+(IFERROR(INDEX('Debt Payoff'!$D$4:$D$11,MATCH(4,'Debt Payoff'!$F$4:$F$11,0)),0))/12),(IF(COUNTIF(B53:D53,"&gt;0")=0,(IFERROR(INDEX('Debt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54" s="18">
        <f>IF(F53=0,0,MAX(0,F53*(1+(IFERROR(INDEX('Debt Payoff'!$D$4:$D$11,MATCH(5,'Debt Payoff'!$F$4:$F$11,0)),0))/12)-MIN(F53*(1+(IFERROR(INDEX('Debt Payoff'!$D$4:$D$11,MATCH(5,'Debt Payoff'!$F$4:$F$11,0)),0))/12),(IF(COUNTIF(B53:E53,"&gt;0")=0,(IFERROR(INDEX('Debt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54" s="18">
        <f>IF(G53=0,0,MAX(0,G53*(1+(IFERROR(INDEX('Debt Payoff'!$D$4:$D$11,MATCH(6,'Debt Payoff'!$F$4:$F$11,0)),0))/12)-MIN(G53*(1+(IFERROR(INDEX('Debt Payoff'!$D$4:$D$11,MATCH(6,'Debt Payoff'!$F$4:$F$11,0)),0))/12),(IF(COUNTIF(B53:F53,"&gt;0")=0,(IFERROR(INDEX('Debt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54" s="18">
        <f>IF(H53=0,0,MAX(0,H53*(1+(IFERROR(INDEX('Debt Payoff'!$D$4:$D$11,MATCH(7,'Debt Payoff'!$F$4:$F$11,0)),0))/12)-MIN(H53*(1+(IFERROR(INDEX('Debt Payoff'!$D$4:$D$11,MATCH(7,'Debt Payoff'!$F$4:$F$11,0)),0))/12),(IF(COUNTIF(B53:G53,"&gt;0")=0,(IFERROR(INDEX('Debt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54" s="18">
        <f>IF(I53=0,0,MAX(0,I53*(1+(IFERROR(INDEX('Debt Payoff'!$D$4:$D$11,MATCH(8,'Debt Payoff'!$F$4:$F$11,0)),0))/12)-MIN(I53*(1+(IFERROR(INDEX('Debt Payoff'!$D$4:$D$11,MATCH(8,'Debt Payoff'!$F$4:$F$11,0)),0))/12),(IF(COUNTIF(B53:H53,"&gt;0")=0,(IFERROR(INDEX('Debt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54" s="18">
        <f>IF(B53=0,0,B53*(IFERROR(INDEX('Debt Payoff'!$D$4:$D$11,MATCH(1,'Debt Payoff'!$F$4:$F$11,0)),0))/12)</f>
        <v>0</v>
      </c>
      <c r="K54" s="18">
        <f>IF(C53=0,0,C53*(IFERROR(INDEX('Debt Payoff'!$D$4:$D$11,MATCH(2,'Debt Payoff'!$F$4:$F$11,0)),0))/12)</f>
        <v>0</v>
      </c>
      <c r="L54" s="18">
        <f>IF(D53=0,0,D53*(IFERROR(INDEX('Debt Payoff'!$D$4:$D$11,MATCH(3,'Debt Payoff'!$F$4:$F$11,0)),0))/12)</f>
        <v>0</v>
      </c>
      <c r="M54" s="18">
        <f>IF(E53=0,0,E53*(IFERROR(INDEX('Debt Payoff'!$D$4:$D$11,MATCH(4,'Debt Payoff'!$F$4:$F$11,0)),0))/12)</f>
        <v>0</v>
      </c>
      <c r="N54" s="18">
        <f>IF(F53=0,0,F53*(IFERROR(INDEX('Debt Payoff'!$D$4:$D$11,MATCH(5,'Debt Payoff'!$F$4:$F$11,0)),0))/12)</f>
        <v>0</v>
      </c>
      <c r="O54" s="18">
        <f>IF(G53=0,0,G53*(IFERROR(INDEX('Debt Payoff'!$D$4:$D$11,MATCH(6,'Debt Payoff'!$F$4:$F$11,0)),0))/12)</f>
        <v>0</v>
      </c>
      <c r="P54" s="18">
        <f>IF(H53=0,0,H53*(IFERROR(INDEX('Debt Payoff'!$D$4:$D$11,MATCH(7,'Debt Payoff'!$F$4:$F$11,0)),0))/12)</f>
        <v>0</v>
      </c>
      <c r="Q54" s="18">
        <f>IF(I53=0,0,I53*(IFERROR(INDEX('Debt Payoff'!$D$4:$D$11,MATCH(8,'Debt Payoff'!$F$4:$F$11,0)),0))/12)</f>
        <v>0</v>
      </c>
    </row>
    <row r="55" spans="1:17" x14ac:dyDescent="0.25">
      <c r="A55">
        <v>53</v>
      </c>
      <c r="B55" s="18">
        <f>IF(B54=0,0,MAX(0,B54*(1+(IFERROR(INDEX('Debt Payoff'!$D$4:$D$11,MATCH(1,'Debt Payoff'!$F$4:$F$11,0)),0))/12)-MIN(B54*(1+(IFERROR(INDEX('Debt Payoff'!$D$4:$D$11,MATCH(1,'Debt Payoff'!$F$4:$F$11,0)),0))/12),((IFERROR(INDEX('Debt Payoff'!$E$4:$E$11,MATCH(1,'Debt Payoff'!$F$4:$F$11,0)),0))+('Debt Payoff'!$C$2)))))</f>
        <v>0</v>
      </c>
      <c r="C55" s="18">
        <f>IF(C54=0,0,MAX(0,C54*(1+(IFERROR(INDEX('Debt Payoff'!$D$4:$D$11,MATCH(2,'Debt Payoff'!$F$4:$F$11,0)),0))/12)-MIN(C54*(1+(IFERROR(INDEX('Debt Payoff'!$D$4:$D$11,MATCH(2,'Debt Payoff'!$F$4:$F$11,0)),0))/12),(IF(COUNTIF(B54:B54,"&gt;0")=0,(IFERROR(INDEX('Debt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55" s="18">
        <f>IF(D54=0,0,MAX(0,D54*(1+(IFERROR(INDEX('Debt Payoff'!$D$4:$D$11,MATCH(3,'Debt Payoff'!$F$4:$F$11,0)),0))/12)-MIN(D54*(1+(IFERROR(INDEX('Debt Payoff'!$D$4:$D$11,MATCH(3,'Debt Payoff'!$F$4:$F$11,0)),0))/12),(IF(COUNTIF(B54:C54,"&gt;0")=0,(IFERROR(INDEX('Debt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55" s="18">
        <f>IF(E54=0,0,MAX(0,E54*(1+(IFERROR(INDEX('Debt Payoff'!$D$4:$D$11,MATCH(4,'Debt Payoff'!$F$4:$F$11,0)),0))/12)-MIN(E54*(1+(IFERROR(INDEX('Debt Payoff'!$D$4:$D$11,MATCH(4,'Debt Payoff'!$F$4:$F$11,0)),0))/12),(IF(COUNTIF(B54:D54,"&gt;0")=0,(IFERROR(INDEX('Debt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55" s="18">
        <f>IF(F54=0,0,MAX(0,F54*(1+(IFERROR(INDEX('Debt Payoff'!$D$4:$D$11,MATCH(5,'Debt Payoff'!$F$4:$F$11,0)),0))/12)-MIN(F54*(1+(IFERROR(INDEX('Debt Payoff'!$D$4:$D$11,MATCH(5,'Debt Payoff'!$F$4:$F$11,0)),0))/12),(IF(COUNTIF(B54:E54,"&gt;0")=0,(IFERROR(INDEX('Debt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55" s="18">
        <f>IF(G54=0,0,MAX(0,G54*(1+(IFERROR(INDEX('Debt Payoff'!$D$4:$D$11,MATCH(6,'Debt Payoff'!$F$4:$F$11,0)),0))/12)-MIN(G54*(1+(IFERROR(INDEX('Debt Payoff'!$D$4:$D$11,MATCH(6,'Debt Payoff'!$F$4:$F$11,0)),0))/12),(IF(COUNTIF(B54:F54,"&gt;0")=0,(IFERROR(INDEX('Debt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55" s="18">
        <f>IF(H54=0,0,MAX(0,H54*(1+(IFERROR(INDEX('Debt Payoff'!$D$4:$D$11,MATCH(7,'Debt Payoff'!$F$4:$F$11,0)),0))/12)-MIN(H54*(1+(IFERROR(INDEX('Debt Payoff'!$D$4:$D$11,MATCH(7,'Debt Payoff'!$F$4:$F$11,0)),0))/12),(IF(COUNTIF(B54:G54,"&gt;0")=0,(IFERROR(INDEX('Debt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55" s="18">
        <f>IF(I54=0,0,MAX(0,I54*(1+(IFERROR(INDEX('Debt Payoff'!$D$4:$D$11,MATCH(8,'Debt Payoff'!$F$4:$F$11,0)),0))/12)-MIN(I54*(1+(IFERROR(INDEX('Debt Payoff'!$D$4:$D$11,MATCH(8,'Debt Payoff'!$F$4:$F$11,0)),0))/12),(IF(COUNTIF(B54:H54,"&gt;0")=0,(IFERROR(INDEX('Debt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55" s="18">
        <f>IF(B54=0,0,B54*(IFERROR(INDEX('Debt Payoff'!$D$4:$D$11,MATCH(1,'Debt Payoff'!$F$4:$F$11,0)),0))/12)</f>
        <v>0</v>
      </c>
      <c r="K55" s="18">
        <f>IF(C54=0,0,C54*(IFERROR(INDEX('Debt Payoff'!$D$4:$D$11,MATCH(2,'Debt Payoff'!$F$4:$F$11,0)),0))/12)</f>
        <v>0</v>
      </c>
      <c r="L55" s="18">
        <f>IF(D54=0,0,D54*(IFERROR(INDEX('Debt Payoff'!$D$4:$D$11,MATCH(3,'Debt Payoff'!$F$4:$F$11,0)),0))/12)</f>
        <v>0</v>
      </c>
      <c r="M55" s="18">
        <f>IF(E54=0,0,E54*(IFERROR(INDEX('Debt Payoff'!$D$4:$D$11,MATCH(4,'Debt Payoff'!$F$4:$F$11,0)),0))/12)</f>
        <v>0</v>
      </c>
      <c r="N55" s="18">
        <f>IF(F54=0,0,F54*(IFERROR(INDEX('Debt Payoff'!$D$4:$D$11,MATCH(5,'Debt Payoff'!$F$4:$F$11,0)),0))/12)</f>
        <v>0</v>
      </c>
      <c r="O55" s="18">
        <f>IF(G54=0,0,G54*(IFERROR(INDEX('Debt Payoff'!$D$4:$D$11,MATCH(6,'Debt Payoff'!$F$4:$F$11,0)),0))/12)</f>
        <v>0</v>
      </c>
      <c r="P55" s="18">
        <f>IF(H54=0,0,H54*(IFERROR(INDEX('Debt Payoff'!$D$4:$D$11,MATCH(7,'Debt Payoff'!$F$4:$F$11,0)),0))/12)</f>
        <v>0</v>
      </c>
      <c r="Q55" s="18">
        <f>IF(I54=0,0,I54*(IFERROR(INDEX('Debt Payoff'!$D$4:$D$11,MATCH(8,'Debt Payoff'!$F$4:$F$11,0)),0))/12)</f>
        <v>0</v>
      </c>
    </row>
    <row r="56" spans="1:17" x14ac:dyDescent="0.25">
      <c r="A56">
        <v>54</v>
      </c>
      <c r="B56" s="18">
        <f>IF(B55=0,0,MAX(0,B55*(1+(IFERROR(INDEX('Debt Payoff'!$D$4:$D$11,MATCH(1,'Debt Payoff'!$F$4:$F$11,0)),0))/12)-MIN(B55*(1+(IFERROR(INDEX('Debt Payoff'!$D$4:$D$11,MATCH(1,'Debt Payoff'!$F$4:$F$11,0)),0))/12),((IFERROR(INDEX('Debt Payoff'!$E$4:$E$11,MATCH(1,'Debt Payoff'!$F$4:$F$11,0)),0))+('Debt Payoff'!$C$2)))))</f>
        <v>0</v>
      </c>
      <c r="C56" s="18">
        <f>IF(C55=0,0,MAX(0,C55*(1+(IFERROR(INDEX('Debt Payoff'!$D$4:$D$11,MATCH(2,'Debt Payoff'!$F$4:$F$11,0)),0))/12)-MIN(C55*(1+(IFERROR(INDEX('Debt Payoff'!$D$4:$D$11,MATCH(2,'Debt Payoff'!$F$4:$F$11,0)),0))/12),(IF(COUNTIF(B55:B55,"&gt;0")=0,(IFERROR(INDEX('Debt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56" s="18">
        <f>IF(D55=0,0,MAX(0,D55*(1+(IFERROR(INDEX('Debt Payoff'!$D$4:$D$11,MATCH(3,'Debt Payoff'!$F$4:$F$11,0)),0))/12)-MIN(D55*(1+(IFERROR(INDEX('Debt Payoff'!$D$4:$D$11,MATCH(3,'Debt Payoff'!$F$4:$F$11,0)),0))/12),(IF(COUNTIF(B55:C55,"&gt;0")=0,(IFERROR(INDEX('Debt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56" s="18">
        <f>IF(E55=0,0,MAX(0,E55*(1+(IFERROR(INDEX('Debt Payoff'!$D$4:$D$11,MATCH(4,'Debt Payoff'!$F$4:$F$11,0)),0))/12)-MIN(E55*(1+(IFERROR(INDEX('Debt Payoff'!$D$4:$D$11,MATCH(4,'Debt Payoff'!$F$4:$F$11,0)),0))/12),(IF(COUNTIF(B55:D55,"&gt;0")=0,(IFERROR(INDEX('Debt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56" s="18">
        <f>IF(F55=0,0,MAX(0,F55*(1+(IFERROR(INDEX('Debt Payoff'!$D$4:$D$11,MATCH(5,'Debt Payoff'!$F$4:$F$11,0)),0))/12)-MIN(F55*(1+(IFERROR(INDEX('Debt Payoff'!$D$4:$D$11,MATCH(5,'Debt Payoff'!$F$4:$F$11,0)),0))/12),(IF(COUNTIF(B55:E55,"&gt;0")=0,(IFERROR(INDEX('Debt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56" s="18">
        <f>IF(G55=0,0,MAX(0,G55*(1+(IFERROR(INDEX('Debt Payoff'!$D$4:$D$11,MATCH(6,'Debt Payoff'!$F$4:$F$11,0)),0))/12)-MIN(G55*(1+(IFERROR(INDEX('Debt Payoff'!$D$4:$D$11,MATCH(6,'Debt Payoff'!$F$4:$F$11,0)),0))/12),(IF(COUNTIF(B55:F55,"&gt;0")=0,(IFERROR(INDEX('Debt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56" s="18">
        <f>IF(H55=0,0,MAX(0,H55*(1+(IFERROR(INDEX('Debt Payoff'!$D$4:$D$11,MATCH(7,'Debt Payoff'!$F$4:$F$11,0)),0))/12)-MIN(H55*(1+(IFERROR(INDEX('Debt Payoff'!$D$4:$D$11,MATCH(7,'Debt Payoff'!$F$4:$F$11,0)),0))/12),(IF(COUNTIF(B55:G55,"&gt;0")=0,(IFERROR(INDEX('Debt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56" s="18">
        <f>IF(I55=0,0,MAX(0,I55*(1+(IFERROR(INDEX('Debt Payoff'!$D$4:$D$11,MATCH(8,'Debt Payoff'!$F$4:$F$11,0)),0))/12)-MIN(I55*(1+(IFERROR(INDEX('Debt Payoff'!$D$4:$D$11,MATCH(8,'Debt Payoff'!$F$4:$F$11,0)),0))/12),(IF(COUNTIF(B55:H55,"&gt;0")=0,(IFERROR(INDEX('Debt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56" s="18">
        <f>IF(B55=0,0,B55*(IFERROR(INDEX('Debt Payoff'!$D$4:$D$11,MATCH(1,'Debt Payoff'!$F$4:$F$11,0)),0))/12)</f>
        <v>0</v>
      </c>
      <c r="K56" s="18">
        <f>IF(C55=0,0,C55*(IFERROR(INDEX('Debt Payoff'!$D$4:$D$11,MATCH(2,'Debt Payoff'!$F$4:$F$11,0)),0))/12)</f>
        <v>0</v>
      </c>
      <c r="L56" s="18">
        <f>IF(D55=0,0,D55*(IFERROR(INDEX('Debt Payoff'!$D$4:$D$11,MATCH(3,'Debt Payoff'!$F$4:$F$11,0)),0))/12)</f>
        <v>0</v>
      </c>
      <c r="M56" s="18">
        <f>IF(E55=0,0,E55*(IFERROR(INDEX('Debt Payoff'!$D$4:$D$11,MATCH(4,'Debt Payoff'!$F$4:$F$11,0)),0))/12)</f>
        <v>0</v>
      </c>
      <c r="N56" s="18">
        <f>IF(F55=0,0,F55*(IFERROR(INDEX('Debt Payoff'!$D$4:$D$11,MATCH(5,'Debt Payoff'!$F$4:$F$11,0)),0))/12)</f>
        <v>0</v>
      </c>
      <c r="O56" s="18">
        <f>IF(G55=0,0,G55*(IFERROR(INDEX('Debt Payoff'!$D$4:$D$11,MATCH(6,'Debt Payoff'!$F$4:$F$11,0)),0))/12)</f>
        <v>0</v>
      </c>
      <c r="P56" s="18">
        <f>IF(H55=0,0,H55*(IFERROR(INDEX('Debt Payoff'!$D$4:$D$11,MATCH(7,'Debt Payoff'!$F$4:$F$11,0)),0))/12)</f>
        <v>0</v>
      </c>
      <c r="Q56" s="18">
        <f>IF(I55=0,0,I55*(IFERROR(INDEX('Debt Payoff'!$D$4:$D$11,MATCH(8,'Debt Payoff'!$F$4:$F$11,0)),0))/12)</f>
        <v>0</v>
      </c>
    </row>
    <row r="57" spans="1:17" x14ac:dyDescent="0.25">
      <c r="A57">
        <v>55</v>
      </c>
      <c r="B57" s="18">
        <f>IF(B56=0,0,MAX(0,B56*(1+(IFERROR(INDEX('Debt Payoff'!$D$4:$D$11,MATCH(1,'Debt Payoff'!$F$4:$F$11,0)),0))/12)-MIN(B56*(1+(IFERROR(INDEX('Debt Payoff'!$D$4:$D$11,MATCH(1,'Debt Payoff'!$F$4:$F$11,0)),0))/12),((IFERROR(INDEX('Debt Payoff'!$E$4:$E$11,MATCH(1,'Debt Payoff'!$F$4:$F$11,0)),0))+('Debt Payoff'!$C$2)))))</f>
        <v>0</v>
      </c>
      <c r="C57" s="18">
        <f>IF(C56=0,0,MAX(0,C56*(1+(IFERROR(INDEX('Debt Payoff'!$D$4:$D$11,MATCH(2,'Debt Payoff'!$F$4:$F$11,0)),0))/12)-MIN(C56*(1+(IFERROR(INDEX('Debt Payoff'!$D$4:$D$11,MATCH(2,'Debt Payoff'!$F$4:$F$11,0)),0))/12),(IF(COUNTIF(B56:B56,"&gt;0")=0,(IFERROR(INDEX('Debt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57" s="18">
        <f>IF(D56=0,0,MAX(0,D56*(1+(IFERROR(INDEX('Debt Payoff'!$D$4:$D$11,MATCH(3,'Debt Payoff'!$F$4:$F$11,0)),0))/12)-MIN(D56*(1+(IFERROR(INDEX('Debt Payoff'!$D$4:$D$11,MATCH(3,'Debt Payoff'!$F$4:$F$11,0)),0))/12),(IF(COUNTIF(B56:C56,"&gt;0")=0,(IFERROR(INDEX('Debt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57" s="18">
        <f>IF(E56=0,0,MAX(0,E56*(1+(IFERROR(INDEX('Debt Payoff'!$D$4:$D$11,MATCH(4,'Debt Payoff'!$F$4:$F$11,0)),0))/12)-MIN(E56*(1+(IFERROR(INDEX('Debt Payoff'!$D$4:$D$11,MATCH(4,'Debt Payoff'!$F$4:$F$11,0)),0))/12),(IF(COUNTIF(B56:D56,"&gt;0")=0,(IFERROR(INDEX('Debt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57" s="18">
        <f>IF(F56=0,0,MAX(0,F56*(1+(IFERROR(INDEX('Debt Payoff'!$D$4:$D$11,MATCH(5,'Debt Payoff'!$F$4:$F$11,0)),0))/12)-MIN(F56*(1+(IFERROR(INDEX('Debt Payoff'!$D$4:$D$11,MATCH(5,'Debt Payoff'!$F$4:$F$11,0)),0))/12),(IF(COUNTIF(B56:E56,"&gt;0")=0,(IFERROR(INDEX('Debt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57" s="18">
        <f>IF(G56=0,0,MAX(0,G56*(1+(IFERROR(INDEX('Debt Payoff'!$D$4:$D$11,MATCH(6,'Debt Payoff'!$F$4:$F$11,0)),0))/12)-MIN(G56*(1+(IFERROR(INDEX('Debt Payoff'!$D$4:$D$11,MATCH(6,'Debt Payoff'!$F$4:$F$11,0)),0))/12),(IF(COUNTIF(B56:F56,"&gt;0")=0,(IFERROR(INDEX('Debt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57" s="18">
        <f>IF(H56=0,0,MAX(0,H56*(1+(IFERROR(INDEX('Debt Payoff'!$D$4:$D$11,MATCH(7,'Debt Payoff'!$F$4:$F$11,0)),0))/12)-MIN(H56*(1+(IFERROR(INDEX('Debt Payoff'!$D$4:$D$11,MATCH(7,'Debt Payoff'!$F$4:$F$11,0)),0))/12),(IF(COUNTIF(B56:G56,"&gt;0")=0,(IFERROR(INDEX('Debt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57" s="18">
        <f>IF(I56=0,0,MAX(0,I56*(1+(IFERROR(INDEX('Debt Payoff'!$D$4:$D$11,MATCH(8,'Debt Payoff'!$F$4:$F$11,0)),0))/12)-MIN(I56*(1+(IFERROR(INDEX('Debt Payoff'!$D$4:$D$11,MATCH(8,'Debt Payoff'!$F$4:$F$11,0)),0))/12),(IF(COUNTIF(B56:H56,"&gt;0")=0,(IFERROR(INDEX('Debt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57" s="18">
        <f>IF(B56=0,0,B56*(IFERROR(INDEX('Debt Payoff'!$D$4:$D$11,MATCH(1,'Debt Payoff'!$F$4:$F$11,0)),0))/12)</f>
        <v>0</v>
      </c>
      <c r="K57" s="18">
        <f>IF(C56=0,0,C56*(IFERROR(INDEX('Debt Payoff'!$D$4:$D$11,MATCH(2,'Debt Payoff'!$F$4:$F$11,0)),0))/12)</f>
        <v>0</v>
      </c>
      <c r="L57" s="18">
        <f>IF(D56=0,0,D56*(IFERROR(INDEX('Debt Payoff'!$D$4:$D$11,MATCH(3,'Debt Payoff'!$F$4:$F$11,0)),0))/12)</f>
        <v>0</v>
      </c>
      <c r="M57" s="18">
        <f>IF(E56=0,0,E56*(IFERROR(INDEX('Debt Payoff'!$D$4:$D$11,MATCH(4,'Debt Payoff'!$F$4:$F$11,0)),0))/12)</f>
        <v>0</v>
      </c>
      <c r="N57" s="18">
        <f>IF(F56=0,0,F56*(IFERROR(INDEX('Debt Payoff'!$D$4:$D$11,MATCH(5,'Debt Payoff'!$F$4:$F$11,0)),0))/12)</f>
        <v>0</v>
      </c>
      <c r="O57" s="18">
        <f>IF(G56=0,0,G56*(IFERROR(INDEX('Debt Payoff'!$D$4:$D$11,MATCH(6,'Debt Payoff'!$F$4:$F$11,0)),0))/12)</f>
        <v>0</v>
      </c>
      <c r="P57" s="18">
        <f>IF(H56=0,0,H56*(IFERROR(INDEX('Debt Payoff'!$D$4:$D$11,MATCH(7,'Debt Payoff'!$F$4:$F$11,0)),0))/12)</f>
        <v>0</v>
      </c>
      <c r="Q57" s="18">
        <f>IF(I56=0,0,I56*(IFERROR(INDEX('Debt Payoff'!$D$4:$D$11,MATCH(8,'Debt Payoff'!$F$4:$F$11,0)),0))/12)</f>
        <v>0</v>
      </c>
    </row>
    <row r="58" spans="1:17" x14ac:dyDescent="0.25">
      <c r="A58">
        <v>56</v>
      </c>
      <c r="B58" s="18">
        <f>IF(B57=0,0,MAX(0,B57*(1+(IFERROR(INDEX('Debt Payoff'!$D$4:$D$11,MATCH(1,'Debt Payoff'!$F$4:$F$11,0)),0))/12)-MIN(B57*(1+(IFERROR(INDEX('Debt Payoff'!$D$4:$D$11,MATCH(1,'Debt Payoff'!$F$4:$F$11,0)),0))/12),((IFERROR(INDEX('Debt Payoff'!$E$4:$E$11,MATCH(1,'Debt Payoff'!$F$4:$F$11,0)),0))+('Debt Payoff'!$C$2)))))</f>
        <v>0</v>
      </c>
      <c r="C58" s="18">
        <f>IF(C57=0,0,MAX(0,C57*(1+(IFERROR(INDEX('Debt Payoff'!$D$4:$D$11,MATCH(2,'Debt Payoff'!$F$4:$F$11,0)),0))/12)-MIN(C57*(1+(IFERROR(INDEX('Debt Payoff'!$D$4:$D$11,MATCH(2,'Debt Payoff'!$F$4:$F$11,0)),0))/12),(IF(COUNTIF(B57:B57,"&gt;0")=0,(IFERROR(INDEX('Debt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58" s="18">
        <f>IF(D57=0,0,MAX(0,D57*(1+(IFERROR(INDEX('Debt Payoff'!$D$4:$D$11,MATCH(3,'Debt Payoff'!$F$4:$F$11,0)),0))/12)-MIN(D57*(1+(IFERROR(INDEX('Debt Payoff'!$D$4:$D$11,MATCH(3,'Debt Payoff'!$F$4:$F$11,0)),0))/12),(IF(COUNTIF(B57:C57,"&gt;0")=0,(IFERROR(INDEX('Debt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58" s="18">
        <f>IF(E57=0,0,MAX(0,E57*(1+(IFERROR(INDEX('Debt Payoff'!$D$4:$D$11,MATCH(4,'Debt Payoff'!$F$4:$F$11,0)),0))/12)-MIN(E57*(1+(IFERROR(INDEX('Debt Payoff'!$D$4:$D$11,MATCH(4,'Debt Payoff'!$F$4:$F$11,0)),0))/12),(IF(COUNTIF(B57:D57,"&gt;0")=0,(IFERROR(INDEX('Debt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58" s="18">
        <f>IF(F57=0,0,MAX(0,F57*(1+(IFERROR(INDEX('Debt Payoff'!$D$4:$D$11,MATCH(5,'Debt Payoff'!$F$4:$F$11,0)),0))/12)-MIN(F57*(1+(IFERROR(INDEX('Debt Payoff'!$D$4:$D$11,MATCH(5,'Debt Payoff'!$F$4:$F$11,0)),0))/12),(IF(COUNTIF(B57:E57,"&gt;0")=0,(IFERROR(INDEX('Debt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58" s="18">
        <f>IF(G57=0,0,MAX(0,G57*(1+(IFERROR(INDEX('Debt Payoff'!$D$4:$D$11,MATCH(6,'Debt Payoff'!$F$4:$F$11,0)),0))/12)-MIN(G57*(1+(IFERROR(INDEX('Debt Payoff'!$D$4:$D$11,MATCH(6,'Debt Payoff'!$F$4:$F$11,0)),0))/12),(IF(COUNTIF(B57:F57,"&gt;0")=0,(IFERROR(INDEX('Debt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58" s="18">
        <f>IF(H57=0,0,MAX(0,H57*(1+(IFERROR(INDEX('Debt Payoff'!$D$4:$D$11,MATCH(7,'Debt Payoff'!$F$4:$F$11,0)),0))/12)-MIN(H57*(1+(IFERROR(INDEX('Debt Payoff'!$D$4:$D$11,MATCH(7,'Debt Payoff'!$F$4:$F$11,0)),0))/12),(IF(COUNTIF(B57:G57,"&gt;0")=0,(IFERROR(INDEX('Debt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58" s="18">
        <f>IF(I57=0,0,MAX(0,I57*(1+(IFERROR(INDEX('Debt Payoff'!$D$4:$D$11,MATCH(8,'Debt Payoff'!$F$4:$F$11,0)),0))/12)-MIN(I57*(1+(IFERROR(INDEX('Debt Payoff'!$D$4:$D$11,MATCH(8,'Debt Payoff'!$F$4:$F$11,0)),0))/12),(IF(COUNTIF(B57:H57,"&gt;0")=0,(IFERROR(INDEX('Debt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58" s="18">
        <f>IF(B57=0,0,B57*(IFERROR(INDEX('Debt Payoff'!$D$4:$D$11,MATCH(1,'Debt Payoff'!$F$4:$F$11,0)),0))/12)</f>
        <v>0</v>
      </c>
      <c r="K58" s="18">
        <f>IF(C57=0,0,C57*(IFERROR(INDEX('Debt Payoff'!$D$4:$D$11,MATCH(2,'Debt Payoff'!$F$4:$F$11,0)),0))/12)</f>
        <v>0</v>
      </c>
      <c r="L58" s="18">
        <f>IF(D57=0,0,D57*(IFERROR(INDEX('Debt Payoff'!$D$4:$D$11,MATCH(3,'Debt Payoff'!$F$4:$F$11,0)),0))/12)</f>
        <v>0</v>
      </c>
      <c r="M58" s="18">
        <f>IF(E57=0,0,E57*(IFERROR(INDEX('Debt Payoff'!$D$4:$D$11,MATCH(4,'Debt Payoff'!$F$4:$F$11,0)),0))/12)</f>
        <v>0</v>
      </c>
      <c r="N58" s="18">
        <f>IF(F57=0,0,F57*(IFERROR(INDEX('Debt Payoff'!$D$4:$D$11,MATCH(5,'Debt Payoff'!$F$4:$F$11,0)),0))/12)</f>
        <v>0</v>
      </c>
      <c r="O58" s="18">
        <f>IF(G57=0,0,G57*(IFERROR(INDEX('Debt Payoff'!$D$4:$D$11,MATCH(6,'Debt Payoff'!$F$4:$F$11,0)),0))/12)</f>
        <v>0</v>
      </c>
      <c r="P58" s="18">
        <f>IF(H57=0,0,H57*(IFERROR(INDEX('Debt Payoff'!$D$4:$D$11,MATCH(7,'Debt Payoff'!$F$4:$F$11,0)),0))/12)</f>
        <v>0</v>
      </c>
      <c r="Q58" s="18">
        <f>IF(I57=0,0,I57*(IFERROR(INDEX('Debt Payoff'!$D$4:$D$11,MATCH(8,'Debt Payoff'!$F$4:$F$11,0)),0))/12)</f>
        <v>0</v>
      </c>
    </row>
    <row r="59" spans="1:17" x14ac:dyDescent="0.25">
      <c r="A59">
        <v>57</v>
      </c>
      <c r="B59" s="18">
        <f>IF(B58=0,0,MAX(0,B58*(1+(IFERROR(INDEX('Debt Payoff'!$D$4:$D$11,MATCH(1,'Debt Payoff'!$F$4:$F$11,0)),0))/12)-MIN(B58*(1+(IFERROR(INDEX('Debt Payoff'!$D$4:$D$11,MATCH(1,'Debt Payoff'!$F$4:$F$11,0)),0))/12),((IFERROR(INDEX('Debt Payoff'!$E$4:$E$11,MATCH(1,'Debt Payoff'!$F$4:$F$11,0)),0))+('Debt Payoff'!$C$2)))))</f>
        <v>0</v>
      </c>
      <c r="C59" s="18">
        <f>IF(C58=0,0,MAX(0,C58*(1+(IFERROR(INDEX('Debt Payoff'!$D$4:$D$11,MATCH(2,'Debt Payoff'!$F$4:$F$11,0)),0))/12)-MIN(C58*(1+(IFERROR(INDEX('Debt Payoff'!$D$4:$D$11,MATCH(2,'Debt Payoff'!$F$4:$F$11,0)),0))/12),(IF(COUNTIF(B58:B58,"&gt;0")=0,(IFERROR(INDEX('Debt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59" s="18">
        <f>IF(D58=0,0,MAX(0,D58*(1+(IFERROR(INDEX('Debt Payoff'!$D$4:$D$11,MATCH(3,'Debt Payoff'!$F$4:$F$11,0)),0))/12)-MIN(D58*(1+(IFERROR(INDEX('Debt Payoff'!$D$4:$D$11,MATCH(3,'Debt Payoff'!$F$4:$F$11,0)),0))/12),(IF(COUNTIF(B58:C58,"&gt;0")=0,(IFERROR(INDEX('Debt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59" s="18">
        <f>IF(E58=0,0,MAX(0,E58*(1+(IFERROR(INDEX('Debt Payoff'!$D$4:$D$11,MATCH(4,'Debt Payoff'!$F$4:$F$11,0)),0))/12)-MIN(E58*(1+(IFERROR(INDEX('Debt Payoff'!$D$4:$D$11,MATCH(4,'Debt Payoff'!$F$4:$F$11,0)),0))/12),(IF(COUNTIF(B58:D58,"&gt;0")=0,(IFERROR(INDEX('Debt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59" s="18">
        <f>IF(F58=0,0,MAX(0,F58*(1+(IFERROR(INDEX('Debt Payoff'!$D$4:$D$11,MATCH(5,'Debt Payoff'!$F$4:$F$11,0)),0))/12)-MIN(F58*(1+(IFERROR(INDEX('Debt Payoff'!$D$4:$D$11,MATCH(5,'Debt Payoff'!$F$4:$F$11,0)),0))/12),(IF(COUNTIF(B58:E58,"&gt;0")=0,(IFERROR(INDEX('Debt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59" s="18">
        <f>IF(G58=0,0,MAX(0,G58*(1+(IFERROR(INDEX('Debt Payoff'!$D$4:$D$11,MATCH(6,'Debt Payoff'!$F$4:$F$11,0)),0))/12)-MIN(G58*(1+(IFERROR(INDEX('Debt Payoff'!$D$4:$D$11,MATCH(6,'Debt Payoff'!$F$4:$F$11,0)),0))/12),(IF(COUNTIF(B58:F58,"&gt;0")=0,(IFERROR(INDEX('Debt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59" s="18">
        <f>IF(H58=0,0,MAX(0,H58*(1+(IFERROR(INDEX('Debt Payoff'!$D$4:$D$11,MATCH(7,'Debt Payoff'!$F$4:$F$11,0)),0))/12)-MIN(H58*(1+(IFERROR(INDEX('Debt Payoff'!$D$4:$D$11,MATCH(7,'Debt Payoff'!$F$4:$F$11,0)),0))/12),(IF(COUNTIF(B58:G58,"&gt;0")=0,(IFERROR(INDEX('Debt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59" s="18">
        <f>IF(I58=0,0,MAX(0,I58*(1+(IFERROR(INDEX('Debt Payoff'!$D$4:$D$11,MATCH(8,'Debt Payoff'!$F$4:$F$11,0)),0))/12)-MIN(I58*(1+(IFERROR(INDEX('Debt Payoff'!$D$4:$D$11,MATCH(8,'Debt Payoff'!$F$4:$F$11,0)),0))/12),(IF(COUNTIF(B58:H58,"&gt;0")=0,(IFERROR(INDEX('Debt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59" s="18">
        <f>IF(B58=0,0,B58*(IFERROR(INDEX('Debt Payoff'!$D$4:$D$11,MATCH(1,'Debt Payoff'!$F$4:$F$11,0)),0))/12)</f>
        <v>0</v>
      </c>
      <c r="K59" s="18">
        <f>IF(C58=0,0,C58*(IFERROR(INDEX('Debt Payoff'!$D$4:$D$11,MATCH(2,'Debt Payoff'!$F$4:$F$11,0)),0))/12)</f>
        <v>0</v>
      </c>
      <c r="L59" s="18">
        <f>IF(D58=0,0,D58*(IFERROR(INDEX('Debt Payoff'!$D$4:$D$11,MATCH(3,'Debt Payoff'!$F$4:$F$11,0)),0))/12)</f>
        <v>0</v>
      </c>
      <c r="M59" s="18">
        <f>IF(E58=0,0,E58*(IFERROR(INDEX('Debt Payoff'!$D$4:$D$11,MATCH(4,'Debt Payoff'!$F$4:$F$11,0)),0))/12)</f>
        <v>0</v>
      </c>
      <c r="N59" s="18">
        <f>IF(F58=0,0,F58*(IFERROR(INDEX('Debt Payoff'!$D$4:$D$11,MATCH(5,'Debt Payoff'!$F$4:$F$11,0)),0))/12)</f>
        <v>0</v>
      </c>
      <c r="O59" s="18">
        <f>IF(G58=0,0,G58*(IFERROR(INDEX('Debt Payoff'!$D$4:$D$11,MATCH(6,'Debt Payoff'!$F$4:$F$11,0)),0))/12)</f>
        <v>0</v>
      </c>
      <c r="P59" s="18">
        <f>IF(H58=0,0,H58*(IFERROR(INDEX('Debt Payoff'!$D$4:$D$11,MATCH(7,'Debt Payoff'!$F$4:$F$11,0)),0))/12)</f>
        <v>0</v>
      </c>
      <c r="Q59" s="18">
        <f>IF(I58=0,0,I58*(IFERROR(INDEX('Debt Payoff'!$D$4:$D$11,MATCH(8,'Debt Payoff'!$F$4:$F$11,0)),0))/12)</f>
        <v>0</v>
      </c>
    </row>
    <row r="60" spans="1:17" x14ac:dyDescent="0.25">
      <c r="A60">
        <v>58</v>
      </c>
      <c r="B60" s="18">
        <f>IF(B59=0,0,MAX(0,B59*(1+(IFERROR(INDEX('Debt Payoff'!$D$4:$D$11,MATCH(1,'Debt Payoff'!$F$4:$F$11,0)),0))/12)-MIN(B59*(1+(IFERROR(INDEX('Debt Payoff'!$D$4:$D$11,MATCH(1,'Debt Payoff'!$F$4:$F$11,0)),0))/12),((IFERROR(INDEX('Debt Payoff'!$E$4:$E$11,MATCH(1,'Debt Payoff'!$F$4:$F$11,0)),0))+('Debt Payoff'!$C$2)))))</f>
        <v>0</v>
      </c>
      <c r="C60" s="18">
        <f>IF(C59=0,0,MAX(0,C59*(1+(IFERROR(INDEX('Debt Payoff'!$D$4:$D$11,MATCH(2,'Debt Payoff'!$F$4:$F$11,0)),0))/12)-MIN(C59*(1+(IFERROR(INDEX('Debt Payoff'!$D$4:$D$11,MATCH(2,'Debt Payoff'!$F$4:$F$11,0)),0))/12),(IF(COUNTIF(B59:B59,"&gt;0")=0,(IFERROR(INDEX('Debt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60" s="18">
        <f>IF(D59=0,0,MAX(0,D59*(1+(IFERROR(INDEX('Debt Payoff'!$D$4:$D$11,MATCH(3,'Debt Payoff'!$F$4:$F$11,0)),0))/12)-MIN(D59*(1+(IFERROR(INDEX('Debt Payoff'!$D$4:$D$11,MATCH(3,'Debt Payoff'!$F$4:$F$11,0)),0))/12),(IF(COUNTIF(B59:C59,"&gt;0")=0,(IFERROR(INDEX('Debt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60" s="18">
        <f>IF(E59=0,0,MAX(0,E59*(1+(IFERROR(INDEX('Debt Payoff'!$D$4:$D$11,MATCH(4,'Debt Payoff'!$F$4:$F$11,0)),0))/12)-MIN(E59*(1+(IFERROR(INDEX('Debt Payoff'!$D$4:$D$11,MATCH(4,'Debt Payoff'!$F$4:$F$11,0)),0))/12),(IF(COUNTIF(B59:D59,"&gt;0")=0,(IFERROR(INDEX('Debt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60" s="18">
        <f>IF(F59=0,0,MAX(0,F59*(1+(IFERROR(INDEX('Debt Payoff'!$D$4:$D$11,MATCH(5,'Debt Payoff'!$F$4:$F$11,0)),0))/12)-MIN(F59*(1+(IFERROR(INDEX('Debt Payoff'!$D$4:$D$11,MATCH(5,'Debt Payoff'!$F$4:$F$11,0)),0))/12),(IF(COUNTIF(B59:E59,"&gt;0")=0,(IFERROR(INDEX('Debt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60" s="18">
        <f>IF(G59=0,0,MAX(0,G59*(1+(IFERROR(INDEX('Debt Payoff'!$D$4:$D$11,MATCH(6,'Debt Payoff'!$F$4:$F$11,0)),0))/12)-MIN(G59*(1+(IFERROR(INDEX('Debt Payoff'!$D$4:$D$11,MATCH(6,'Debt Payoff'!$F$4:$F$11,0)),0))/12),(IF(COUNTIF(B59:F59,"&gt;0")=0,(IFERROR(INDEX('Debt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60" s="18">
        <f>IF(H59=0,0,MAX(0,H59*(1+(IFERROR(INDEX('Debt Payoff'!$D$4:$D$11,MATCH(7,'Debt Payoff'!$F$4:$F$11,0)),0))/12)-MIN(H59*(1+(IFERROR(INDEX('Debt Payoff'!$D$4:$D$11,MATCH(7,'Debt Payoff'!$F$4:$F$11,0)),0))/12),(IF(COUNTIF(B59:G59,"&gt;0")=0,(IFERROR(INDEX('Debt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60" s="18">
        <f>IF(I59=0,0,MAX(0,I59*(1+(IFERROR(INDEX('Debt Payoff'!$D$4:$D$11,MATCH(8,'Debt Payoff'!$F$4:$F$11,0)),0))/12)-MIN(I59*(1+(IFERROR(INDEX('Debt Payoff'!$D$4:$D$11,MATCH(8,'Debt Payoff'!$F$4:$F$11,0)),0))/12),(IF(COUNTIF(B59:H59,"&gt;0")=0,(IFERROR(INDEX('Debt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60" s="18">
        <f>IF(B59=0,0,B59*(IFERROR(INDEX('Debt Payoff'!$D$4:$D$11,MATCH(1,'Debt Payoff'!$F$4:$F$11,0)),0))/12)</f>
        <v>0</v>
      </c>
      <c r="K60" s="18">
        <f>IF(C59=0,0,C59*(IFERROR(INDEX('Debt Payoff'!$D$4:$D$11,MATCH(2,'Debt Payoff'!$F$4:$F$11,0)),0))/12)</f>
        <v>0</v>
      </c>
      <c r="L60" s="18">
        <f>IF(D59=0,0,D59*(IFERROR(INDEX('Debt Payoff'!$D$4:$D$11,MATCH(3,'Debt Payoff'!$F$4:$F$11,0)),0))/12)</f>
        <v>0</v>
      </c>
      <c r="M60" s="18">
        <f>IF(E59=0,0,E59*(IFERROR(INDEX('Debt Payoff'!$D$4:$D$11,MATCH(4,'Debt Payoff'!$F$4:$F$11,0)),0))/12)</f>
        <v>0</v>
      </c>
      <c r="N60" s="18">
        <f>IF(F59=0,0,F59*(IFERROR(INDEX('Debt Payoff'!$D$4:$D$11,MATCH(5,'Debt Payoff'!$F$4:$F$11,0)),0))/12)</f>
        <v>0</v>
      </c>
      <c r="O60" s="18">
        <f>IF(G59=0,0,G59*(IFERROR(INDEX('Debt Payoff'!$D$4:$D$11,MATCH(6,'Debt Payoff'!$F$4:$F$11,0)),0))/12)</f>
        <v>0</v>
      </c>
      <c r="P60" s="18">
        <f>IF(H59=0,0,H59*(IFERROR(INDEX('Debt Payoff'!$D$4:$D$11,MATCH(7,'Debt Payoff'!$F$4:$F$11,0)),0))/12)</f>
        <v>0</v>
      </c>
      <c r="Q60" s="18">
        <f>IF(I59=0,0,I59*(IFERROR(INDEX('Debt Payoff'!$D$4:$D$11,MATCH(8,'Debt Payoff'!$F$4:$F$11,0)),0))/12)</f>
        <v>0</v>
      </c>
    </row>
    <row r="61" spans="1:17" x14ac:dyDescent="0.25">
      <c r="A61">
        <v>59</v>
      </c>
      <c r="B61" s="18">
        <f>IF(B60=0,0,MAX(0,B60*(1+(IFERROR(INDEX('Debt Payoff'!$D$4:$D$11,MATCH(1,'Debt Payoff'!$F$4:$F$11,0)),0))/12)-MIN(B60*(1+(IFERROR(INDEX('Debt Payoff'!$D$4:$D$11,MATCH(1,'Debt Payoff'!$F$4:$F$11,0)),0))/12),((IFERROR(INDEX('Debt Payoff'!$E$4:$E$11,MATCH(1,'Debt Payoff'!$F$4:$F$11,0)),0))+('Debt Payoff'!$C$2)))))</f>
        <v>0</v>
      </c>
      <c r="C61" s="18">
        <f>IF(C60=0,0,MAX(0,C60*(1+(IFERROR(INDEX('Debt Payoff'!$D$4:$D$11,MATCH(2,'Debt Payoff'!$F$4:$F$11,0)),0))/12)-MIN(C60*(1+(IFERROR(INDEX('Debt Payoff'!$D$4:$D$11,MATCH(2,'Debt Payoff'!$F$4:$F$11,0)),0))/12),(IF(COUNTIF(B60:B60,"&gt;0")=0,(IFERROR(INDEX('Debt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61" s="18">
        <f>IF(D60=0,0,MAX(0,D60*(1+(IFERROR(INDEX('Debt Payoff'!$D$4:$D$11,MATCH(3,'Debt Payoff'!$F$4:$F$11,0)),0))/12)-MIN(D60*(1+(IFERROR(INDEX('Debt Payoff'!$D$4:$D$11,MATCH(3,'Debt Payoff'!$F$4:$F$11,0)),0))/12),(IF(COUNTIF(B60:C60,"&gt;0")=0,(IFERROR(INDEX('Debt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61" s="18">
        <f>IF(E60=0,0,MAX(0,E60*(1+(IFERROR(INDEX('Debt Payoff'!$D$4:$D$11,MATCH(4,'Debt Payoff'!$F$4:$F$11,0)),0))/12)-MIN(E60*(1+(IFERROR(INDEX('Debt Payoff'!$D$4:$D$11,MATCH(4,'Debt Payoff'!$F$4:$F$11,0)),0))/12),(IF(COUNTIF(B60:D60,"&gt;0")=0,(IFERROR(INDEX('Debt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61" s="18">
        <f>IF(F60=0,0,MAX(0,F60*(1+(IFERROR(INDEX('Debt Payoff'!$D$4:$D$11,MATCH(5,'Debt Payoff'!$F$4:$F$11,0)),0))/12)-MIN(F60*(1+(IFERROR(INDEX('Debt Payoff'!$D$4:$D$11,MATCH(5,'Debt Payoff'!$F$4:$F$11,0)),0))/12),(IF(COUNTIF(B60:E60,"&gt;0")=0,(IFERROR(INDEX('Debt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61" s="18">
        <f>IF(G60=0,0,MAX(0,G60*(1+(IFERROR(INDEX('Debt Payoff'!$D$4:$D$11,MATCH(6,'Debt Payoff'!$F$4:$F$11,0)),0))/12)-MIN(G60*(1+(IFERROR(INDEX('Debt Payoff'!$D$4:$D$11,MATCH(6,'Debt Payoff'!$F$4:$F$11,0)),0))/12),(IF(COUNTIF(B60:F60,"&gt;0")=0,(IFERROR(INDEX('Debt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61" s="18">
        <f>IF(H60=0,0,MAX(0,H60*(1+(IFERROR(INDEX('Debt Payoff'!$D$4:$D$11,MATCH(7,'Debt Payoff'!$F$4:$F$11,0)),0))/12)-MIN(H60*(1+(IFERROR(INDEX('Debt Payoff'!$D$4:$D$11,MATCH(7,'Debt Payoff'!$F$4:$F$11,0)),0))/12),(IF(COUNTIF(B60:G60,"&gt;0")=0,(IFERROR(INDEX('Debt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61" s="18">
        <f>IF(I60=0,0,MAX(0,I60*(1+(IFERROR(INDEX('Debt Payoff'!$D$4:$D$11,MATCH(8,'Debt Payoff'!$F$4:$F$11,0)),0))/12)-MIN(I60*(1+(IFERROR(INDEX('Debt Payoff'!$D$4:$D$11,MATCH(8,'Debt Payoff'!$F$4:$F$11,0)),0))/12),(IF(COUNTIF(B60:H60,"&gt;0")=0,(IFERROR(INDEX('Debt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61" s="18">
        <f>IF(B60=0,0,B60*(IFERROR(INDEX('Debt Payoff'!$D$4:$D$11,MATCH(1,'Debt Payoff'!$F$4:$F$11,0)),0))/12)</f>
        <v>0</v>
      </c>
      <c r="K61" s="18">
        <f>IF(C60=0,0,C60*(IFERROR(INDEX('Debt Payoff'!$D$4:$D$11,MATCH(2,'Debt Payoff'!$F$4:$F$11,0)),0))/12)</f>
        <v>0</v>
      </c>
      <c r="L61" s="18">
        <f>IF(D60=0,0,D60*(IFERROR(INDEX('Debt Payoff'!$D$4:$D$11,MATCH(3,'Debt Payoff'!$F$4:$F$11,0)),0))/12)</f>
        <v>0</v>
      </c>
      <c r="M61" s="18">
        <f>IF(E60=0,0,E60*(IFERROR(INDEX('Debt Payoff'!$D$4:$D$11,MATCH(4,'Debt Payoff'!$F$4:$F$11,0)),0))/12)</f>
        <v>0</v>
      </c>
      <c r="N61" s="18">
        <f>IF(F60=0,0,F60*(IFERROR(INDEX('Debt Payoff'!$D$4:$D$11,MATCH(5,'Debt Payoff'!$F$4:$F$11,0)),0))/12)</f>
        <v>0</v>
      </c>
      <c r="O61" s="18">
        <f>IF(G60=0,0,G60*(IFERROR(INDEX('Debt Payoff'!$D$4:$D$11,MATCH(6,'Debt Payoff'!$F$4:$F$11,0)),0))/12)</f>
        <v>0</v>
      </c>
      <c r="P61" s="18">
        <f>IF(H60=0,0,H60*(IFERROR(INDEX('Debt Payoff'!$D$4:$D$11,MATCH(7,'Debt Payoff'!$F$4:$F$11,0)),0))/12)</f>
        <v>0</v>
      </c>
      <c r="Q61" s="18">
        <f>IF(I60=0,0,I60*(IFERROR(INDEX('Debt Payoff'!$D$4:$D$11,MATCH(8,'Debt Payoff'!$F$4:$F$11,0)),0))/12)</f>
        <v>0</v>
      </c>
    </row>
    <row r="62" spans="1:17" x14ac:dyDescent="0.25">
      <c r="A62">
        <v>60</v>
      </c>
      <c r="B62" s="18">
        <f>IF(B61=0,0,MAX(0,B61*(1+(IFERROR(INDEX('Debt Payoff'!$D$4:$D$11,MATCH(1,'Debt Payoff'!$F$4:$F$11,0)),0))/12)-MIN(B61*(1+(IFERROR(INDEX('Debt Payoff'!$D$4:$D$11,MATCH(1,'Debt Payoff'!$F$4:$F$11,0)),0))/12),((IFERROR(INDEX('Debt Payoff'!$E$4:$E$11,MATCH(1,'Debt Payoff'!$F$4:$F$11,0)),0))+('Debt Payoff'!$C$2)))))</f>
        <v>0</v>
      </c>
      <c r="C62" s="18">
        <f>IF(C61=0,0,MAX(0,C61*(1+(IFERROR(INDEX('Debt Payoff'!$D$4:$D$11,MATCH(2,'Debt Payoff'!$F$4:$F$11,0)),0))/12)-MIN(C61*(1+(IFERROR(INDEX('Debt Payoff'!$D$4:$D$11,MATCH(2,'Debt Payoff'!$F$4:$F$11,0)),0))/12),(IF(COUNTIF(B61:B61,"&gt;0")=0,(IFERROR(INDEX('Debt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62" s="18">
        <f>IF(D61=0,0,MAX(0,D61*(1+(IFERROR(INDEX('Debt Payoff'!$D$4:$D$11,MATCH(3,'Debt Payoff'!$F$4:$F$11,0)),0))/12)-MIN(D61*(1+(IFERROR(INDEX('Debt Payoff'!$D$4:$D$11,MATCH(3,'Debt Payoff'!$F$4:$F$11,0)),0))/12),(IF(COUNTIF(B61:C61,"&gt;0")=0,(IFERROR(INDEX('Debt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62" s="18">
        <f>IF(E61=0,0,MAX(0,E61*(1+(IFERROR(INDEX('Debt Payoff'!$D$4:$D$11,MATCH(4,'Debt Payoff'!$F$4:$F$11,0)),0))/12)-MIN(E61*(1+(IFERROR(INDEX('Debt Payoff'!$D$4:$D$11,MATCH(4,'Debt Payoff'!$F$4:$F$11,0)),0))/12),(IF(COUNTIF(B61:D61,"&gt;0")=0,(IFERROR(INDEX('Debt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62" s="18">
        <f>IF(F61=0,0,MAX(0,F61*(1+(IFERROR(INDEX('Debt Payoff'!$D$4:$D$11,MATCH(5,'Debt Payoff'!$F$4:$F$11,0)),0))/12)-MIN(F61*(1+(IFERROR(INDEX('Debt Payoff'!$D$4:$D$11,MATCH(5,'Debt Payoff'!$F$4:$F$11,0)),0))/12),(IF(COUNTIF(B61:E61,"&gt;0")=0,(IFERROR(INDEX('Debt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62" s="18">
        <f>IF(G61=0,0,MAX(0,G61*(1+(IFERROR(INDEX('Debt Payoff'!$D$4:$D$11,MATCH(6,'Debt Payoff'!$F$4:$F$11,0)),0))/12)-MIN(G61*(1+(IFERROR(INDEX('Debt Payoff'!$D$4:$D$11,MATCH(6,'Debt Payoff'!$F$4:$F$11,0)),0))/12),(IF(COUNTIF(B61:F61,"&gt;0")=0,(IFERROR(INDEX('Debt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62" s="18">
        <f>IF(H61=0,0,MAX(0,H61*(1+(IFERROR(INDEX('Debt Payoff'!$D$4:$D$11,MATCH(7,'Debt Payoff'!$F$4:$F$11,0)),0))/12)-MIN(H61*(1+(IFERROR(INDEX('Debt Payoff'!$D$4:$D$11,MATCH(7,'Debt Payoff'!$F$4:$F$11,0)),0))/12),(IF(COUNTIF(B61:G61,"&gt;0")=0,(IFERROR(INDEX('Debt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62" s="18">
        <f>IF(I61=0,0,MAX(0,I61*(1+(IFERROR(INDEX('Debt Payoff'!$D$4:$D$11,MATCH(8,'Debt Payoff'!$F$4:$F$11,0)),0))/12)-MIN(I61*(1+(IFERROR(INDEX('Debt Payoff'!$D$4:$D$11,MATCH(8,'Debt Payoff'!$F$4:$F$11,0)),0))/12),(IF(COUNTIF(B61:H61,"&gt;0")=0,(IFERROR(INDEX('Debt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62" s="18">
        <f>IF(B61=0,0,B61*(IFERROR(INDEX('Debt Payoff'!$D$4:$D$11,MATCH(1,'Debt Payoff'!$F$4:$F$11,0)),0))/12)</f>
        <v>0</v>
      </c>
      <c r="K62" s="18">
        <f>IF(C61=0,0,C61*(IFERROR(INDEX('Debt Payoff'!$D$4:$D$11,MATCH(2,'Debt Payoff'!$F$4:$F$11,0)),0))/12)</f>
        <v>0</v>
      </c>
      <c r="L62" s="18">
        <f>IF(D61=0,0,D61*(IFERROR(INDEX('Debt Payoff'!$D$4:$D$11,MATCH(3,'Debt Payoff'!$F$4:$F$11,0)),0))/12)</f>
        <v>0</v>
      </c>
      <c r="M62" s="18">
        <f>IF(E61=0,0,E61*(IFERROR(INDEX('Debt Payoff'!$D$4:$D$11,MATCH(4,'Debt Payoff'!$F$4:$F$11,0)),0))/12)</f>
        <v>0</v>
      </c>
      <c r="N62" s="18">
        <f>IF(F61=0,0,F61*(IFERROR(INDEX('Debt Payoff'!$D$4:$D$11,MATCH(5,'Debt Payoff'!$F$4:$F$11,0)),0))/12)</f>
        <v>0</v>
      </c>
      <c r="O62" s="18">
        <f>IF(G61=0,0,G61*(IFERROR(INDEX('Debt Payoff'!$D$4:$D$11,MATCH(6,'Debt Payoff'!$F$4:$F$11,0)),0))/12)</f>
        <v>0</v>
      </c>
      <c r="P62" s="18">
        <f>IF(H61=0,0,H61*(IFERROR(INDEX('Debt Payoff'!$D$4:$D$11,MATCH(7,'Debt Payoff'!$F$4:$F$11,0)),0))/12)</f>
        <v>0</v>
      </c>
      <c r="Q62" s="18">
        <f>IF(I61=0,0,I61*(IFERROR(INDEX('Debt Payoff'!$D$4:$D$11,MATCH(8,'Debt Payoff'!$F$4:$F$11,0)),0))/12)</f>
        <v>0</v>
      </c>
    </row>
    <row r="63" spans="1:17" x14ac:dyDescent="0.25">
      <c r="A63">
        <v>61</v>
      </c>
      <c r="B63" s="18">
        <f>IF(B62=0,0,MAX(0,B62*(1+(IFERROR(INDEX('Debt Payoff'!$D$4:$D$11,MATCH(1,'Debt Payoff'!$F$4:$F$11,0)),0))/12)-MIN(B62*(1+(IFERROR(INDEX('Debt Payoff'!$D$4:$D$11,MATCH(1,'Debt Payoff'!$F$4:$F$11,0)),0))/12),((IFERROR(INDEX('Debt Payoff'!$E$4:$E$11,MATCH(1,'Debt Payoff'!$F$4:$F$11,0)),0))+('Debt Payoff'!$C$2)))))</f>
        <v>0</v>
      </c>
      <c r="C63" s="18">
        <f>IF(C62=0,0,MAX(0,C62*(1+(IFERROR(INDEX('Debt Payoff'!$D$4:$D$11,MATCH(2,'Debt Payoff'!$F$4:$F$11,0)),0))/12)-MIN(C62*(1+(IFERROR(INDEX('Debt Payoff'!$D$4:$D$11,MATCH(2,'Debt Payoff'!$F$4:$F$11,0)),0))/12),(IF(COUNTIF(B62:B62,"&gt;0")=0,(IFERROR(INDEX('Debt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63" s="18">
        <f>IF(D62=0,0,MAX(0,D62*(1+(IFERROR(INDEX('Debt Payoff'!$D$4:$D$11,MATCH(3,'Debt Payoff'!$F$4:$F$11,0)),0))/12)-MIN(D62*(1+(IFERROR(INDEX('Debt Payoff'!$D$4:$D$11,MATCH(3,'Debt Payoff'!$F$4:$F$11,0)),0))/12),(IF(COUNTIF(B62:C62,"&gt;0")=0,(IFERROR(INDEX('Debt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63" s="18">
        <f>IF(E62=0,0,MAX(0,E62*(1+(IFERROR(INDEX('Debt Payoff'!$D$4:$D$11,MATCH(4,'Debt Payoff'!$F$4:$F$11,0)),0))/12)-MIN(E62*(1+(IFERROR(INDEX('Debt Payoff'!$D$4:$D$11,MATCH(4,'Debt Payoff'!$F$4:$F$11,0)),0))/12),(IF(COUNTIF(B62:D62,"&gt;0")=0,(IFERROR(INDEX('Debt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63" s="18">
        <f>IF(F62=0,0,MAX(0,F62*(1+(IFERROR(INDEX('Debt Payoff'!$D$4:$D$11,MATCH(5,'Debt Payoff'!$F$4:$F$11,0)),0))/12)-MIN(F62*(1+(IFERROR(INDEX('Debt Payoff'!$D$4:$D$11,MATCH(5,'Debt Payoff'!$F$4:$F$11,0)),0))/12),(IF(COUNTIF(B62:E62,"&gt;0")=0,(IFERROR(INDEX('Debt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63" s="18">
        <f>IF(G62=0,0,MAX(0,G62*(1+(IFERROR(INDEX('Debt Payoff'!$D$4:$D$11,MATCH(6,'Debt Payoff'!$F$4:$F$11,0)),0))/12)-MIN(G62*(1+(IFERROR(INDEX('Debt Payoff'!$D$4:$D$11,MATCH(6,'Debt Payoff'!$F$4:$F$11,0)),0))/12),(IF(COUNTIF(B62:F62,"&gt;0")=0,(IFERROR(INDEX('Debt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63" s="18">
        <f>IF(H62=0,0,MAX(0,H62*(1+(IFERROR(INDEX('Debt Payoff'!$D$4:$D$11,MATCH(7,'Debt Payoff'!$F$4:$F$11,0)),0))/12)-MIN(H62*(1+(IFERROR(INDEX('Debt Payoff'!$D$4:$D$11,MATCH(7,'Debt Payoff'!$F$4:$F$11,0)),0))/12),(IF(COUNTIF(B62:G62,"&gt;0")=0,(IFERROR(INDEX('Debt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63" s="18">
        <f>IF(I62=0,0,MAX(0,I62*(1+(IFERROR(INDEX('Debt Payoff'!$D$4:$D$11,MATCH(8,'Debt Payoff'!$F$4:$F$11,0)),0))/12)-MIN(I62*(1+(IFERROR(INDEX('Debt Payoff'!$D$4:$D$11,MATCH(8,'Debt Payoff'!$F$4:$F$11,0)),0))/12),(IF(COUNTIF(B62:H62,"&gt;0")=0,(IFERROR(INDEX('Debt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63" s="18">
        <f>IF(B62=0,0,B62*(IFERROR(INDEX('Debt Payoff'!$D$4:$D$11,MATCH(1,'Debt Payoff'!$F$4:$F$11,0)),0))/12)</f>
        <v>0</v>
      </c>
      <c r="K63" s="18">
        <f>IF(C62=0,0,C62*(IFERROR(INDEX('Debt Payoff'!$D$4:$D$11,MATCH(2,'Debt Payoff'!$F$4:$F$11,0)),0))/12)</f>
        <v>0</v>
      </c>
      <c r="L63" s="18">
        <f>IF(D62=0,0,D62*(IFERROR(INDEX('Debt Payoff'!$D$4:$D$11,MATCH(3,'Debt Payoff'!$F$4:$F$11,0)),0))/12)</f>
        <v>0</v>
      </c>
      <c r="M63" s="18">
        <f>IF(E62=0,0,E62*(IFERROR(INDEX('Debt Payoff'!$D$4:$D$11,MATCH(4,'Debt Payoff'!$F$4:$F$11,0)),0))/12)</f>
        <v>0</v>
      </c>
      <c r="N63" s="18">
        <f>IF(F62=0,0,F62*(IFERROR(INDEX('Debt Payoff'!$D$4:$D$11,MATCH(5,'Debt Payoff'!$F$4:$F$11,0)),0))/12)</f>
        <v>0</v>
      </c>
      <c r="O63" s="18">
        <f>IF(G62=0,0,G62*(IFERROR(INDEX('Debt Payoff'!$D$4:$D$11,MATCH(6,'Debt Payoff'!$F$4:$F$11,0)),0))/12)</f>
        <v>0</v>
      </c>
      <c r="P63" s="18">
        <f>IF(H62=0,0,H62*(IFERROR(INDEX('Debt Payoff'!$D$4:$D$11,MATCH(7,'Debt Payoff'!$F$4:$F$11,0)),0))/12)</f>
        <v>0</v>
      </c>
      <c r="Q63" s="18">
        <f>IF(I62=0,0,I62*(IFERROR(INDEX('Debt Payoff'!$D$4:$D$11,MATCH(8,'Debt Payoff'!$F$4:$F$11,0)),0))/12)</f>
        <v>0</v>
      </c>
    </row>
    <row r="64" spans="1:17" x14ac:dyDescent="0.25">
      <c r="A64">
        <v>62</v>
      </c>
      <c r="B64" s="18">
        <f>IF(B63=0,0,MAX(0,B63*(1+(IFERROR(INDEX('Debt Payoff'!$D$4:$D$11,MATCH(1,'Debt Payoff'!$F$4:$F$11,0)),0))/12)-MIN(B63*(1+(IFERROR(INDEX('Debt Payoff'!$D$4:$D$11,MATCH(1,'Debt Payoff'!$F$4:$F$11,0)),0))/12),((IFERROR(INDEX('Debt Payoff'!$E$4:$E$11,MATCH(1,'Debt Payoff'!$F$4:$F$11,0)),0))+('Debt Payoff'!$C$2)))))</f>
        <v>0</v>
      </c>
      <c r="C64" s="18">
        <f>IF(C63=0,0,MAX(0,C63*(1+(IFERROR(INDEX('Debt Payoff'!$D$4:$D$11,MATCH(2,'Debt Payoff'!$F$4:$F$11,0)),0))/12)-MIN(C63*(1+(IFERROR(INDEX('Debt Payoff'!$D$4:$D$11,MATCH(2,'Debt Payoff'!$F$4:$F$11,0)),0))/12),(IF(COUNTIF(B63:B63,"&gt;0")=0,(IFERROR(INDEX('Debt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64" s="18">
        <f>IF(D63=0,0,MAX(0,D63*(1+(IFERROR(INDEX('Debt Payoff'!$D$4:$D$11,MATCH(3,'Debt Payoff'!$F$4:$F$11,0)),0))/12)-MIN(D63*(1+(IFERROR(INDEX('Debt Payoff'!$D$4:$D$11,MATCH(3,'Debt Payoff'!$F$4:$F$11,0)),0))/12),(IF(COUNTIF(B63:C63,"&gt;0")=0,(IFERROR(INDEX('Debt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64" s="18">
        <f>IF(E63=0,0,MAX(0,E63*(1+(IFERROR(INDEX('Debt Payoff'!$D$4:$D$11,MATCH(4,'Debt Payoff'!$F$4:$F$11,0)),0))/12)-MIN(E63*(1+(IFERROR(INDEX('Debt Payoff'!$D$4:$D$11,MATCH(4,'Debt Payoff'!$F$4:$F$11,0)),0))/12),(IF(COUNTIF(B63:D63,"&gt;0")=0,(IFERROR(INDEX('Debt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64" s="18">
        <f>IF(F63=0,0,MAX(0,F63*(1+(IFERROR(INDEX('Debt Payoff'!$D$4:$D$11,MATCH(5,'Debt Payoff'!$F$4:$F$11,0)),0))/12)-MIN(F63*(1+(IFERROR(INDEX('Debt Payoff'!$D$4:$D$11,MATCH(5,'Debt Payoff'!$F$4:$F$11,0)),0))/12),(IF(COUNTIF(B63:E63,"&gt;0")=0,(IFERROR(INDEX('Debt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64" s="18">
        <f>IF(G63=0,0,MAX(0,G63*(1+(IFERROR(INDEX('Debt Payoff'!$D$4:$D$11,MATCH(6,'Debt Payoff'!$F$4:$F$11,0)),0))/12)-MIN(G63*(1+(IFERROR(INDEX('Debt Payoff'!$D$4:$D$11,MATCH(6,'Debt Payoff'!$F$4:$F$11,0)),0))/12),(IF(COUNTIF(B63:F63,"&gt;0")=0,(IFERROR(INDEX('Debt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64" s="18">
        <f>IF(H63=0,0,MAX(0,H63*(1+(IFERROR(INDEX('Debt Payoff'!$D$4:$D$11,MATCH(7,'Debt Payoff'!$F$4:$F$11,0)),0))/12)-MIN(H63*(1+(IFERROR(INDEX('Debt Payoff'!$D$4:$D$11,MATCH(7,'Debt Payoff'!$F$4:$F$11,0)),0))/12),(IF(COUNTIF(B63:G63,"&gt;0")=0,(IFERROR(INDEX('Debt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64" s="18">
        <f>IF(I63=0,0,MAX(0,I63*(1+(IFERROR(INDEX('Debt Payoff'!$D$4:$D$11,MATCH(8,'Debt Payoff'!$F$4:$F$11,0)),0))/12)-MIN(I63*(1+(IFERROR(INDEX('Debt Payoff'!$D$4:$D$11,MATCH(8,'Debt Payoff'!$F$4:$F$11,0)),0))/12),(IF(COUNTIF(B63:H63,"&gt;0")=0,(IFERROR(INDEX('Debt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64" s="18">
        <f>IF(B63=0,0,B63*(IFERROR(INDEX('Debt Payoff'!$D$4:$D$11,MATCH(1,'Debt Payoff'!$F$4:$F$11,0)),0))/12)</f>
        <v>0</v>
      </c>
      <c r="K64" s="18">
        <f>IF(C63=0,0,C63*(IFERROR(INDEX('Debt Payoff'!$D$4:$D$11,MATCH(2,'Debt Payoff'!$F$4:$F$11,0)),0))/12)</f>
        <v>0</v>
      </c>
      <c r="L64" s="18">
        <f>IF(D63=0,0,D63*(IFERROR(INDEX('Debt Payoff'!$D$4:$D$11,MATCH(3,'Debt Payoff'!$F$4:$F$11,0)),0))/12)</f>
        <v>0</v>
      </c>
      <c r="M64" s="18">
        <f>IF(E63=0,0,E63*(IFERROR(INDEX('Debt Payoff'!$D$4:$D$11,MATCH(4,'Debt Payoff'!$F$4:$F$11,0)),0))/12)</f>
        <v>0</v>
      </c>
      <c r="N64" s="18">
        <f>IF(F63=0,0,F63*(IFERROR(INDEX('Debt Payoff'!$D$4:$D$11,MATCH(5,'Debt Payoff'!$F$4:$F$11,0)),0))/12)</f>
        <v>0</v>
      </c>
      <c r="O64" s="18">
        <f>IF(G63=0,0,G63*(IFERROR(INDEX('Debt Payoff'!$D$4:$D$11,MATCH(6,'Debt Payoff'!$F$4:$F$11,0)),0))/12)</f>
        <v>0</v>
      </c>
      <c r="P64" s="18">
        <f>IF(H63=0,0,H63*(IFERROR(INDEX('Debt Payoff'!$D$4:$D$11,MATCH(7,'Debt Payoff'!$F$4:$F$11,0)),0))/12)</f>
        <v>0</v>
      </c>
      <c r="Q64" s="18">
        <f>IF(I63=0,0,I63*(IFERROR(INDEX('Debt Payoff'!$D$4:$D$11,MATCH(8,'Debt Payoff'!$F$4:$F$11,0)),0))/12)</f>
        <v>0</v>
      </c>
    </row>
    <row r="65" spans="1:17" x14ac:dyDescent="0.25">
      <c r="A65">
        <v>63</v>
      </c>
      <c r="B65" s="18">
        <f>IF(B64=0,0,MAX(0,B64*(1+(IFERROR(INDEX('Debt Payoff'!$D$4:$D$11,MATCH(1,'Debt Payoff'!$F$4:$F$11,0)),0))/12)-MIN(B64*(1+(IFERROR(INDEX('Debt Payoff'!$D$4:$D$11,MATCH(1,'Debt Payoff'!$F$4:$F$11,0)),0))/12),((IFERROR(INDEX('Debt Payoff'!$E$4:$E$11,MATCH(1,'Debt Payoff'!$F$4:$F$11,0)),0))+('Debt Payoff'!$C$2)))))</f>
        <v>0</v>
      </c>
      <c r="C65" s="18">
        <f>IF(C64=0,0,MAX(0,C64*(1+(IFERROR(INDEX('Debt Payoff'!$D$4:$D$11,MATCH(2,'Debt Payoff'!$F$4:$F$11,0)),0))/12)-MIN(C64*(1+(IFERROR(INDEX('Debt Payoff'!$D$4:$D$11,MATCH(2,'Debt Payoff'!$F$4:$F$11,0)),0))/12),(IF(COUNTIF(B64:B64,"&gt;0")=0,(IFERROR(INDEX('Debt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65" s="18">
        <f>IF(D64=0,0,MAX(0,D64*(1+(IFERROR(INDEX('Debt Payoff'!$D$4:$D$11,MATCH(3,'Debt Payoff'!$F$4:$F$11,0)),0))/12)-MIN(D64*(1+(IFERROR(INDEX('Debt Payoff'!$D$4:$D$11,MATCH(3,'Debt Payoff'!$F$4:$F$11,0)),0))/12),(IF(COUNTIF(B64:C64,"&gt;0")=0,(IFERROR(INDEX('Debt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65" s="18">
        <f>IF(E64=0,0,MAX(0,E64*(1+(IFERROR(INDEX('Debt Payoff'!$D$4:$D$11,MATCH(4,'Debt Payoff'!$F$4:$F$11,0)),0))/12)-MIN(E64*(1+(IFERROR(INDEX('Debt Payoff'!$D$4:$D$11,MATCH(4,'Debt Payoff'!$F$4:$F$11,0)),0))/12),(IF(COUNTIF(B64:D64,"&gt;0")=0,(IFERROR(INDEX('Debt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65" s="18">
        <f>IF(F64=0,0,MAX(0,F64*(1+(IFERROR(INDEX('Debt Payoff'!$D$4:$D$11,MATCH(5,'Debt Payoff'!$F$4:$F$11,0)),0))/12)-MIN(F64*(1+(IFERROR(INDEX('Debt Payoff'!$D$4:$D$11,MATCH(5,'Debt Payoff'!$F$4:$F$11,0)),0))/12),(IF(COUNTIF(B64:E64,"&gt;0")=0,(IFERROR(INDEX('Debt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65" s="18">
        <f>IF(G64=0,0,MAX(0,G64*(1+(IFERROR(INDEX('Debt Payoff'!$D$4:$D$11,MATCH(6,'Debt Payoff'!$F$4:$F$11,0)),0))/12)-MIN(G64*(1+(IFERROR(INDEX('Debt Payoff'!$D$4:$D$11,MATCH(6,'Debt Payoff'!$F$4:$F$11,0)),0))/12),(IF(COUNTIF(B64:F64,"&gt;0")=0,(IFERROR(INDEX('Debt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65" s="18">
        <f>IF(H64=0,0,MAX(0,H64*(1+(IFERROR(INDEX('Debt Payoff'!$D$4:$D$11,MATCH(7,'Debt Payoff'!$F$4:$F$11,0)),0))/12)-MIN(H64*(1+(IFERROR(INDEX('Debt Payoff'!$D$4:$D$11,MATCH(7,'Debt Payoff'!$F$4:$F$11,0)),0))/12),(IF(COUNTIF(B64:G64,"&gt;0")=0,(IFERROR(INDEX('Debt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65" s="18">
        <f>IF(I64=0,0,MAX(0,I64*(1+(IFERROR(INDEX('Debt Payoff'!$D$4:$D$11,MATCH(8,'Debt Payoff'!$F$4:$F$11,0)),0))/12)-MIN(I64*(1+(IFERROR(INDEX('Debt Payoff'!$D$4:$D$11,MATCH(8,'Debt Payoff'!$F$4:$F$11,0)),0))/12),(IF(COUNTIF(B64:H64,"&gt;0")=0,(IFERROR(INDEX('Debt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65" s="18">
        <f>IF(B64=0,0,B64*(IFERROR(INDEX('Debt Payoff'!$D$4:$D$11,MATCH(1,'Debt Payoff'!$F$4:$F$11,0)),0))/12)</f>
        <v>0</v>
      </c>
      <c r="K65" s="18">
        <f>IF(C64=0,0,C64*(IFERROR(INDEX('Debt Payoff'!$D$4:$D$11,MATCH(2,'Debt Payoff'!$F$4:$F$11,0)),0))/12)</f>
        <v>0</v>
      </c>
      <c r="L65" s="18">
        <f>IF(D64=0,0,D64*(IFERROR(INDEX('Debt Payoff'!$D$4:$D$11,MATCH(3,'Debt Payoff'!$F$4:$F$11,0)),0))/12)</f>
        <v>0</v>
      </c>
      <c r="M65" s="18">
        <f>IF(E64=0,0,E64*(IFERROR(INDEX('Debt Payoff'!$D$4:$D$11,MATCH(4,'Debt Payoff'!$F$4:$F$11,0)),0))/12)</f>
        <v>0</v>
      </c>
      <c r="N65" s="18">
        <f>IF(F64=0,0,F64*(IFERROR(INDEX('Debt Payoff'!$D$4:$D$11,MATCH(5,'Debt Payoff'!$F$4:$F$11,0)),0))/12)</f>
        <v>0</v>
      </c>
      <c r="O65" s="18">
        <f>IF(G64=0,0,G64*(IFERROR(INDEX('Debt Payoff'!$D$4:$D$11,MATCH(6,'Debt Payoff'!$F$4:$F$11,0)),0))/12)</f>
        <v>0</v>
      </c>
      <c r="P65" s="18">
        <f>IF(H64=0,0,H64*(IFERROR(INDEX('Debt Payoff'!$D$4:$D$11,MATCH(7,'Debt Payoff'!$F$4:$F$11,0)),0))/12)</f>
        <v>0</v>
      </c>
      <c r="Q65" s="18">
        <f>IF(I64=0,0,I64*(IFERROR(INDEX('Debt Payoff'!$D$4:$D$11,MATCH(8,'Debt Payoff'!$F$4:$F$11,0)),0))/12)</f>
        <v>0</v>
      </c>
    </row>
    <row r="66" spans="1:17" x14ac:dyDescent="0.25">
      <c r="A66">
        <v>64</v>
      </c>
      <c r="B66" s="18">
        <f>IF(B65=0,0,MAX(0,B65*(1+(IFERROR(INDEX('Debt Payoff'!$D$4:$D$11,MATCH(1,'Debt Payoff'!$F$4:$F$11,0)),0))/12)-MIN(B65*(1+(IFERROR(INDEX('Debt Payoff'!$D$4:$D$11,MATCH(1,'Debt Payoff'!$F$4:$F$11,0)),0))/12),((IFERROR(INDEX('Debt Payoff'!$E$4:$E$11,MATCH(1,'Debt Payoff'!$F$4:$F$11,0)),0))+('Debt Payoff'!$C$2)))))</f>
        <v>0</v>
      </c>
      <c r="C66" s="18">
        <f>IF(C65=0,0,MAX(0,C65*(1+(IFERROR(INDEX('Debt Payoff'!$D$4:$D$11,MATCH(2,'Debt Payoff'!$F$4:$F$11,0)),0))/12)-MIN(C65*(1+(IFERROR(INDEX('Debt Payoff'!$D$4:$D$11,MATCH(2,'Debt Payoff'!$F$4:$F$11,0)),0))/12),(IF(COUNTIF(B65:B65,"&gt;0")=0,(IFERROR(INDEX('Debt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66" s="18">
        <f>IF(D65=0,0,MAX(0,D65*(1+(IFERROR(INDEX('Debt Payoff'!$D$4:$D$11,MATCH(3,'Debt Payoff'!$F$4:$F$11,0)),0))/12)-MIN(D65*(1+(IFERROR(INDEX('Debt Payoff'!$D$4:$D$11,MATCH(3,'Debt Payoff'!$F$4:$F$11,0)),0))/12),(IF(COUNTIF(B65:C65,"&gt;0")=0,(IFERROR(INDEX('Debt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66" s="18">
        <f>IF(E65=0,0,MAX(0,E65*(1+(IFERROR(INDEX('Debt Payoff'!$D$4:$D$11,MATCH(4,'Debt Payoff'!$F$4:$F$11,0)),0))/12)-MIN(E65*(1+(IFERROR(INDEX('Debt Payoff'!$D$4:$D$11,MATCH(4,'Debt Payoff'!$F$4:$F$11,0)),0))/12),(IF(COUNTIF(B65:D65,"&gt;0")=0,(IFERROR(INDEX('Debt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66" s="18">
        <f>IF(F65=0,0,MAX(0,F65*(1+(IFERROR(INDEX('Debt Payoff'!$D$4:$D$11,MATCH(5,'Debt Payoff'!$F$4:$F$11,0)),0))/12)-MIN(F65*(1+(IFERROR(INDEX('Debt Payoff'!$D$4:$D$11,MATCH(5,'Debt Payoff'!$F$4:$F$11,0)),0))/12),(IF(COUNTIF(B65:E65,"&gt;0")=0,(IFERROR(INDEX('Debt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66" s="18">
        <f>IF(G65=0,0,MAX(0,G65*(1+(IFERROR(INDEX('Debt Payoff'!$D$4:$D$11,MATCH(6,'Debt Payoff'!$F$4:$F$11,0)),0))/12)-MIN(G65*(1+(IFERROR(INDEX('Debt Payoff'!$D$4:$D$11,MATCH(6,'Debt Payoff'!$F$4:$F$11,0)),0))/12),(IF(COUNTIF(B65:F65,"&gt;0")=0,(IFERROR(INDEX('Debt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66" s="18">
        <f>IF(H65=0,0,MAX(0,H65*(1+(IFERROR(INDEX('Debt Payoff'!$D$4:$D$11,MATCH(7,'Debt Payoff'!$F$4:$F$11,0)),0))/12)-MIN(H65*(1+(IFERROR(INDEX('Debt Payoff'!$D$4:$D$11,MATCH(7,'Debt Payoff'!$F$4:$F$11,0)),0))/12),(IF(COUNTIF(B65:G65,"&gt;0")=0,(IFERROR(INDEX('Debt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66" s="18">
        <f>IF(I65=0,0,MAX(0,I65*(1+(IFERROR(INDEX('Debt Payoff'!$D$4:$D$11,MATCH(8,'Debt Payoff'!$F$4:$F$11,0)),0))/12)-MIN(I65*(1+(IFERROR(INDEX('Debt Payoff'!$D$4:$D$11,MATCH(8,'Debt Payoff'!$F$4:$F$11,0)),0))/12),(IF(COUNTIF(B65:H65,"&gt;0")=0,(IFERROR(INDEX('Debt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66" s="18">
        <f>IF(B65=0,0,B65*(IFERROR(INDEX('Debt Payoff'!$D$4:$D$11,MATCH(1,'Debt Payoff'!$F$4:$F$11,0)),0))/12)</f>
        <v>0</v>
      </c>
      <c r="K66" s="18">
        <f>IF(C65=0,0,C65*(IFERROR(INDEX('Debt Payoff'!$D$4:$D$11,MATCH(2,'Debt Payoff'!$F$4:$F$11,0)),0))/12)</f>
        <v>0</v>
      </c>
      <c r="L66" s="18">
        <f>IF(D65=0,0,D65*(IFERROR(INDEX('Debt Payoff'!$D$4:$D$11,MATCH(3,'Debt Payoff'!$F$4:$F$11,0)),0))/12)</f>
        <v>0</v>
      </c>
      <c r="M66" s="18">
        <f>IF(E65=0,0,E65*(IFERROR(INDEX('Debt Payoff'!$D$4:$D$11,MATCH(4,'Debt Payoff'!$F$4:$F$11,0)),0))/12)</f>
        <v>0</v>
      </c>
      <c r="N66" s="18">
        <f>IF(F65=0,0,F65*(IFERROR(INDEX('Debt Payoff'!$D$4:$D$11,MATCH(5,'Debt Payoff'!$F$4:$F$11,0)),0))/12)</f>
        <v>0</v>
      </c>
      <c r="O66" s="18">
        <f>IF(G65=0,0,G65*(IFERROR(INDEX('Debt Payoff'!$D$4:$D$11,MATCH(6,'Debt Payoff'!$F$4:$F$11,0)),0))/12)</f>
        <v>0</v>
      </c>
      <c r="P66" s="18">
        <f>IF(H65=0,0,H65*(IFERROR(INDEX('Debt Payoff'!$D$4:$D$11,MATCH(7,'Debt Payoff'!$F$4:$F$11,0)),0))/12)</f>
        <v>0</v>
      </c>
      <c r="Q66" s="18">
        <f>IF(I65=0,0,I65*(IFERROR(INDEX('Debt Payoff'!$D$4:$D$11,MATCH(8,'Debt Payoff'!$F$4:$F$11,0)),0))/12)</f>
        <v>0</v>
      </c>
    </row>
    <row r="67" spans="1:17" x14ac:dyDescent="0.25">
      <c r="A67">
        <v>65</v>
      </c>
      <c r="B67" s="18">
        <f>IF(B66=0,0,MAX(0,B66*(1+(IFERROR(INDEX('Debt Payoff'!$D$4:$D$11,MATCH(1,'Debt Payoff'!$F$4:$F$11,0)),0))/12)-MIN(B66*(1+(IFERROR(INDEX('Debt Payoff'!$D$4:$D$11,MATCH(1,'Debt Payoff'!$F$4:$F$11,0)),0))/12),((IFERROR(INDEX('Debt Payoff'!$E$4:$E$11,MATCH(1,'Debt Payoff'!$F$4:$F$11,0)),0))+('Debt Payoff'!$C$2)))))</f>
        <v>0</v>
      </c>
      <c r="C67" s="18">
        <f>IF(C66=0,0,MAX(0,C66*(1+(IFERROR(INDEX('Debt Payoff'!$D$4:$D$11,MATCH(2,'Debt Payoff'!$F$4:$F$11,0)),0))/12)-MIN(C66*(1+(IFERROR(INDEX('Debt Payoff'!$D$4:$D$11,MATCH(2,'Debt Payoff'!$F$4:$F$11,0)),0))/12),(IF(COUNTIF(B66:B66,"&gt;0")=0,(IFERROR(INDEX('Debt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67" s="18">
        <f>IF(D66=0,0,MAX(0,D66*(1+(IFERROR(INDEX('Debt Payoff'!$D$4:$D$11,MATCH(3,'Debt Payoff'!$F$4:$F$11,0)),0))/12)-MIN(D66*(1+(IFERROR(INDEX('Debt Payoff'!$D$4:$D$11,MATCH(3,'Debt Payoff'!$F$4:$F$11,0)),0))/12),(IF(COUNTIF(B66:C66,"&gt;0")=0,(IFERROR(INDEX('Debt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67" s="18">
        <f>IF(E66=0,0,MAX(0,E66*(1+(IFERROR(INDEX('Debt Payoff'!$D$4:$D$11,MATCH(4,'Debt Payoff'!$F$4:$F$11,0)),0))/12)-MIN(E66*(1+(IFERROR(INDEX('Debt Payoff'!$D$4:$D$11,MATCH(4,'Debt Payoff'!$F$4:$F$11,0)),0))/12),(IF(COUNTIF(B66:D66,"&gt;0")=0,(IFERROR(INDEX('Debt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67" s="18">
        <f>IF(F66=0,0,MAX(0,F66*(1+(IFERROR(INDEX('Debt Payoff'!$D$4:$D$11,MATCH(5,'Debt Payoff'!$F$4:$F$11,0)),0))/12)-MIN(F66*(1+(IFERROR(INDEX('Debt Payoff'!$D$4:$D$11,MATCH(5,'Debt Payoff'!$F$4:$F$11,0)),0))/12),(IF(COUNTIF(B66:E66,"&gt;0")=0,(IFERROR(INDEX('Debt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67" s="18">
        <f>IF(G66=0,0,MAX(0,G66*(1+(IFERROR(INDEX('Debt Payoff'!$D$4:$D$11,MATCH(6,'Debt Payoff'!$F$4:$F$11,0)),0))/12)-MIN(G66*(1+(IFERROR(INDEX('Debt Payoff'!$D$4:$D$11,MATCH(6,'Debt Payoff'!$F$4:$F$11,0)),0))/12),(IF(COUNTIF(B66:F66,"&gt;0")=0,(IFERROR(INDEX('Debt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67" s="18">
        <f>IF(H66=0,0,MAX(0,H66*(1+(IFERROR(INDEX('Debt Payoff'!$D$4:$D$11,MATCH(7,'Debt Payoff'!$F$4:$F$11,0)),0))/12)-MIN(H66*(1+(IFERROR(INDEX('Debt Payoff'!$D$4:$D$11,MATCH(7,'Debt Payoff'!$F$4:$F$11,0)),0))/12),(IF(COUNTIF(B66:G66,"&gt;0")=0,(IFERROR(INDEX('Debt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67" s="18">
        <f>IF(I66=0,0,MAX(0,I66*(1+(IFERROR(INDEX('Debt Payoff'!$D$4:$D$11,MATCH(8,'Debt Payoff'!$F$4:$F$11,0)),0))/12)-MIN(I66*(1+(IFERROR(INDEX('Debt Payoff'!$D$4:$D$11,MATCH(8,'Debt Payoff'!$F$4:$F$11,0)),0))/12),(IF(COUNTIF(B66:H66,"&gt;0")=0,(IFERROR(INDEX('Debt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67" s="18">
        <f>IF(B66=0,0,B66*(IFERROR(INDEX('Debt Payoff'!$D$4:$D$11,MATCH(1,'Debt Payoff'!$F$4:$F$11,0)),0))/12)</f>
        <v>0</v>
      </c>
      <c r="K67" s="18">
        <f>IF(C66=0,0,C66*(IFERROR(INDEX('Debt Payoff'!$D$4:$D$11,MATCH(2,'Debt Payoff'!$F$4:$F$11,0)),0))/12)</f>
        <v>0</v>
      </c>
      <c r="L67" s="18">
        <f>IF(D66=0,0,D66*(IFERROR(INDEX('Debt Payoff'!$D$4:$D$11,MATCH(3,'Debt Payoff'!$F$4:$F$11,0)),0))/12)</f>
        <v>0</v>
      </c>
      <c r="M67" s="18">
        <f>IF(E66=0,0,E66*(IFERROR(INDEX('Debt Payoff'!$D$4:$D$11,MATCH(4,'Debt Payoff'!$F$4:$F$11,0)),0))/12)</f>
        <v>0</v>
      </c>
      <c r="N67" s="18">
        <f>IF(F66=0,0,F66*(IFERROR(INDEX('Debt Payoff'!$D$4:$D$11,MATCH(5,'Debt Payoff'!$F$4:$F$11,0)),0))/12)</f>
        <v>0</v>
      </c>
      <c r="O67" s="18">
        <f>IF(G66=0,0,G66*(IFERROR(INDEX('Debt Payoff'!$D$4:$D$11,MATCH(6,'Debt Payoff'!$F$4:$F$11,0)),0))/12)</f>
        <v>0</v>
      </c>
      <c r="P67" s="18">
        <f>IF(H66=0,0,H66*(IFERROR(INDEX('Debt Payoff'!$D$4:$D$11,MATCH(7,'Debt Payoff'!$F$4:$F$11,0)),0))/12)</f>
        <v>0</v>
      </c>
      <c r="Q67" s="18">
        <f>IF(I66=0,0,I66*(IFERROR(INDEX('Debt Payoff'!$D$4:$D$11,MATCH(8,'Debt Payoff'!$F$4:$F$11,0)),0))/12)</f>
        <v>0</v>
      </c>
    </row>
    <row r="68" spans="1:17" x14ac:dyDescent="0.25">
      <c r="A68">
        <v>66</v>
      </c>
      <c r="B68" s="18">
        <f>IF(B67=0,0,MAX(0,B67*(1+(IFERROR(INDEX('Debt Payoff'!$D$4:$D$11,MATCH(1,'Debt Payoff'!$F$4:$F$11,0)),0))/12)-MIN(B67*(1+(IFERROR(INDEX('Debt Payoff'!$D$4:$D$11,MATCH(1,'Debt Payoff'!$F$4:$F$11,0)),0))/12),((IFERROR(INDEX('Debt Payoff'!$E$4:$E$11,MATCH(1,'Debt Payoff'!$F$4:$F$11,0)),0))+('Debt Payoff'!$C$2)))))</f>
        <v>0</v>
      </c>
      <c r="C68" s="18">
        <f>IF(C67=0,0,MAX(0,C67*(1+(IFERROR(INDEX('Debt Payoff'!$D$4:$D$11,MATCH(2,'Debt Payoff'!$F$4:$F$11,0)),0))/12)-MIN(C67*(1+(IFERROR(INDEX('Debt Payoff'!$D$4:$D$11,MATCH(2,'Debt Payoff'!$F$4:$F$11,0)),0))/12),(IF(COUNTIF(B67:B67,"&gt;0")=0,(IFERROR(INDEX('Debt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68" s="18">
        <f>IF(D67=0,0,MAX(0,D67*(1+(IFERROR(INDEX('Debt Payoff'!$D$4:$D$11,MATCH(3,'Debt Payoff'!$F$4:$F$11,0)),0))/12)-MIN(D67*(1+(IFERROR(INDEX('Debt Payoff'!$D$4:$D$11,MATCH(3,'Debt Payoff'!$F$4:$F$11,0)),0))/12),(IF(COUNTIF(B67:C67,"&gt;0")=0,(IFERROR(INDEX('Debt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68" s="18">
        <f>IF(E67=0,0,MAX(0,E67*(1+(IFERROR(INDEX('Debt Payoff'!$D$4:$D$11,MATCH(4,'Debt Payoff'!$F$4:$F$11,0)),0))/12)-MIN(E67*(1+(IFERROR(INDEX('Debt Payoff'!$D$4:$D$11,MATCH(4,'Debt Payoff'!$F$4:$F$11,0)),0))/12),(IF(COUNTIF(B67:D67,"&gt;0")=0,(IFERROR(INDEX('Debt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68" s="18">
        <f>IF(F67=0,0,MAX(0,F67*(1+(IFERROR(INDEX('Debt Payoff'!$D$4:$D$11,MATCH(5,'Debt Payoff'!$F$4:$F$11,0)),0))/12)-MIN(F67*(1+(IFERROR(INDEX('Debt Payoff'!$D$4:$D$11,MATCH(5,'Debt Payoff'!$F$4:$F$11,0)),0))/12),(IF(COUNTIF(B67:E67,"&gt;0")=0,(IFERROR(INDEX('Debt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68" s="18">
        <f>IF(G67=0,0,MAX(0,G67*(1+(IFERROR(INDEX('Debt Payoff'!$D$4:$D$11,MATCH(6,'Debt Payoff'!$F$4:$F$11,0)),0))/12)-MIN(G67*(1+(IFERROR(INDEX('Debt Payoff'!$D$4:$D$11,MATCH(6,'Debt Payoff'!$F$4:$F$11,0)),0))/12),(IF(COUNTIF(B67:F67,"&gt;0")=0,(IFERROR(INDEX('Debt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68" s="18">
        <f>IF(H67=0,0,MAX(0,H67*(1+(IFERROR(INDEX('Debt Payoff'!$D$4:$D$11,MATCH(7,'Debt Payoff'!$F$4:$F$11,0)),0))/12)-MIN(H67*(1+(IFERROR(INDEX('Debt Payoff'!$D$4:$D$11,MATCH(7,'Debt Payoff'!$F$4:$F$11,0)),0))/12),(IF(COUNTIF(B67:G67,"&gt;0")=0,(IFERROR(INDEX('Debt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68" s="18">
        <f>IF(I67=0,0,MAX(0,I67*(1+(IFERROR(INDEX('Debt Payoff'!$D$4:$D$11,MATCH(8,'Debt Payoff'!$F$4:$F$11,0)),0))/12)-MIN(I67*(1+(IFERROR(INDEX('Debt Payoff'!$D$4:$D$11,MATCH(8,'Debt Payoff'!$F$4:$F$11,0)),0))/12),(IF(COUNTIF(B67:H67,"&gt;0")=0,(IFERROR(INDEX('Debt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68" s="18">
        <f>IF(B67=0,0,B67*(IFERROR(INDEX('Debt Payoff'!$D$4:$D$11,MATCH(1,'Debt Payoff'!$F$4:$F$11,0)),0))/12)</f>
        <v>0</v>
      </c>
      <c r="K68" s="18">
        <f>IF(C67=0,0,C67*(IFERROR(INDEX('Debt Payoff'!$D$4:$D$11,MATCH(2,'Debt Payoff'!$F$4:$F$11,0)),0))/12)</f>
        <v>0</v>
      </c>
      <c r="L68" s="18">
        <f>IF(D67=0,0,D67*(IFERROR(INDEX('Debt Payoff'!$D$4:$D$11,MATCH(3,'Debt Payoff'!$F$4:$F$11,0)),0))/12)</f>
        <v>0</v>
      </c>
      <c r="M68" s="18">
        <f>IF(E67=0,0,E67*(IFERROR(INDEX('Debt Payoff'!$D$4:$D$11,MATCH(4,'Debt Payoff'!$F$4:$F$11,0)),0))/12)</f>
        <v>0</v>
      </c>
      <c r="N68" s="18">
        <f>IF(F67=0,0,F67*(IFERROR(INDEX('Debt Payoff'!$D$4:$D$11,MATCH(5,'Debt Payoff'!$F$4:$F$11,0)),0))/12)</f>
        <v>0</v>
      </c>
      <c r="O68" s="18">
        <f>IF(G67=0,0,G67*(IFERROR(INDEX('Debt Payoff'!$D$4:$D$11,MATCH(6,'Debt Payoff'!$F$4:$F$11,0)),0))/12)</f>
        <v>0</v>
      </c>
      <c r="P68" s="18">
        <f>IF(H67=0,0,H67*(IFERROR(INDEX('Debt Payoff'!$D$4:$D$11,MATCH(7,'Debt Payoff'!$F$4:$F$11,0)),0))/12)</f>
        <v>0</v>
      </c>
      <c r="Q68" s="18">
        <f>IF(I67=0,0,I67*(IFERROR(INDEX('Debt Payoff'!$D$4:$D$11,MATCH(8,'Debt Payoff'!$F$4:$F$11,0)),0))/12)</f>
        <v>0</v>
      </c>
    </row>
    <row r="69" spans="1:17" x14ac:dyDescent="0.25">
      <c r="A69">
        <v>67</v>
      </c>
      <c r="B69" s="18">
        <f>IF(B68=0,0,MAX(0,B68*(1+(IFERROR(INDEX('Debt Payoff'!$D$4:$D$11,MATCH(1,'Debt Payoff'!$F$4:$F$11,0)),0))/12)-MIN(B68*(1+(IFERROR(INDEX('Debt Payoff'!$D$4:$D$11,MATCH(1,'Debt Payoff'!$F$4:$F$11,0)),0))/12),((IFERROR(INDEX('Debt Payoff'!$E$4:$E$11,MATCH(1,'Debt Payoff'!$F$4:$F$11,0)),0))+('Debt Payoff'!$C$2)))))</f>
        <v>0</v>
      </c>
      <c r="C69" s="18">
        <f>IF(C68=0,0,MAX(0,C68*(1+(IFERROR(INDEX('Debt Payoff'!$D$4:$D$11,MATCH(2,'Debt Payoff'!$F$4:$F$11,0)),0))/12)-MIN(C68*(1+(IFERROR(INDEX('Debt Payoff'!$D$4:$D$11,MATCH(2,'Debt Payoff'!$F$4:$F$11,0)),0))/12),(IF(COUNTIF(B68:B68,"&gt;0")=0,(IFERROR(INDEX('Debt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69" s="18">
        <f>IF(D68=0,0,MAX(0,D68*(1+(IFERROR(INDEX('Debt Payoff'!$D$4:$D$11,MATCH(3,'Debt Payoff'!$F$4:$F$11,0)),0))/12)-MIN(D68*(1+(IFERROR(INDEX('Debt Payoff'!$D$4:$D$11,MATCH(3,'Debt Payoff'!$F$4:$F$11,0)),0))/12),(IF(COUNTIF(B68:C68,"&gt;0")=0,(IFERROR(INDEX('Debt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69" s="18">
        <f>IF(E68=0,0,MAX(0,E68*(1+(IFERROR(INDEX('Debt Payoff'!$D$4:$D$11,MATCH(4,'Debt Payoff'!$F$4:$F$11,0)),0))/12)-MIN(E68*(1+(IFERROR(INDEX('Debt Payoff'!$D$4:$D$11,MATCH(4,'Debt Payoff'!$F$4:$F$11,0)),0))/12),(IF(COUNTIF(B68:D68,"&gt;0")=0,(IFERROR(INDEX('Debt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69" s="18">
        <f>IF(F68=0,0,MAX(0,F68*(1+(IFERROR(INDEX('Debt Payoff'!$D$4:$D$11,MATCH(5,'Debt Payoff'!$F$4:$F$11,0)),0))/12)-MIN(F68*(1+(IFERROR(INDEX('Debt Payoff'!$D$4:$D$11,MATCH(5,'Debt Payoff'!$F$4:$F$11,0)),0))/12),(IF(COUNTIF(B68:E68,"&gt;0")=0,(IFERROR(INDEX('Debt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69" s="18">
        <f>IF(G68=0,0,MAX(0,G68*(1+(IFERROR(INDEX('Debt Payoff'!$D$4:$D$11,MATCH(6,'Debt Payoff'!$F$4:$F$11,0)),0))/12)-MIN(G68*(1+(IFERROR(INDEX('Debt Payoff'!$D$4:$D$11,MATCH(6,'Debt Payoff'!$F$4:$F$11,0)),0))/12),(IF(COUNTIF(B68:F68,"&gt;0")=0,(IFERROR(INDEX('Debt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69" s="18">
        <f>IF(H68=0,0,MAX(0,H68*(1+(IFERROR(INDEX('Debt Payoff'!$D$4:$D$11,MATCH(7,'Debt Payoff'!$F$4:$F$11,0)),0))/12)-MIN(H68*(1+(IFERROR(INDEX('Debt Payoff'!$D$4:$D$11,MATCH(7,'Debt Payoff'!$F$4:$F$11,0)),0))/12),(IF(COUNTIF(B68:G68,"&gt;0")=0,(IFERROR(INDEX('Debt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69" s="18">
        <f>IF(I68=0,0,MAX(0,I68*(1+(IFERROR(INDEX('Debt Payoff'!$D$4:$D$11,MATCH(8,'Debt Payoff'!$F$4:$F$11,0)),0))/12)-MIN(I68*(1+(IFERROR(INDEX('Debt Payoff'!$D$4:$D$11,MATCH(8,'Debt Payoff'!$F$4:$F$11,0)),0))/12),(IF(COUNTIF(B68:H68,"&gt;0")=0,(IFERROR(INDEX('Debt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69" s="18">
        <f>IF(B68=0,0,B68*(IFERROR(INDEX('Debt Payoff'!$D$4:$D$11,MATCH(1,'Debt Payoff'!$F$4:$F$11,0)),0))/12)</f>
        <v>0</v>
      </c>
      <c r="K69" s="18">
        <f>IF(C68=0,0,C68*(IFERROR(INDEX('Debt Payoff'!$D$4:$D$11,MATCH(2,'Debt Payoff'!$F$4:$F$11,0)),0))/12)</f>
        <v>0</v>
      </c>
      <c r="L69" s="18">
        <f>IF(D68=0,0,D68*(IFERROR(INDEX('Debt Payoff'!$D$4:$D$11,MATCH(3,'Debt Payoff'!$F$4:$F$11,0)),0))/12)</f>
        <v>0</v>
      </c>
      <c r="M69" s="18">
        <f>IF(E68=0,0,E68*(IFERROR(INDEX('Debt Payoff'!$D$4:$D$11,MATCH(4,'Debt Payoff'!$F$4:$F$11,0)),0))/12)</f>
        <v>0</v>
      </c>
      <c r="N69" s="18">
        <f>IF(F68=0,0,F68*(IFERROR(INDEX('Debt Payoff'!$D$4:$D$11,MATCH(5,'Debt Payoff'!$F$4:$F$11,0)),0))/12)</f>
        <v>0</v>
      </c>
      <c r="O69" s="18">
        <f>IF(G68=0,0,G68*(IFERROR(INDEX('Debt Payoff'!$D$4:$D$11,MATCH(6,'Debt Payoff'!$F$4:$F$11,0)),0))/12)</f>
        <v>0</v>
      </c>
      <c r="P69" s="18">
        <f>IF(H68=0,0,H68*(IFERROR(INDEX('Debt Payoff'!$D$4:$D$11,MATCH(7,'Debt Payoff'!$F$4:$F$11,0)),0))/12)</f>
        <v>0</v>
      </c>
      <c r="Q69" s="18">
        <f>IF(I68=0,0,I68*(IFERROR(INDEX('Debt Payoff'!$D$4:$D$11,MATCH(8,'Debt Payoff'!$F$4:$F$11,0)),0))/12)</f>
        <v>0</v>
      </c>
    </row>
    <row r="70" spans="1:17" x14ac:dyDescent="0.25">
      <c r="A70">
        <v>68</v>
      </c>
      <c r="B70" s="18">
        <f>IF(B69=0,0,MAX(0,B69*(1+(IFERROR(INDEX('Debt Payoff'!$D$4:$D$11,MATCH(1,'Debt Payoff'!$F$4:$F$11,0)),0))/12)-MIN(B69*(1+(IFERROR(INDEX('Debt Payoff'!$D$4:$D$11,MATCH(1,'Debt Payoff'!$F$4:$F$11,0)),0))/12),((IFERROR(INDEX('Debt Payoff'!$E$4:$E$11,MATCH(1,'Debt Payoff'!$F$4:$F$11,0)),0))+('Debt Payoff'!$C$2)))))</f>
        <v>0</v>
      </c>
      <c r="C70" s="18">
        <f>IF(C69=0,0,MAX(0,C69*(1+(IFERROR(INDEX('Debt Payoff'!$D$4:$D$11,MATCH(2,'Debt Payoff'!$F$4:$F$11,0)),0))/12)-MIN(C69*(1+(IFERROR(INDEX('Debt Payoff'!$D$4:$D$11,MATCH(2,'Debt Payoff'!$F$4:$F$11,0)),0))/12),(IF(COUNTIF(B69:B69,"&gt;0")=0,(IFERROR(INDEX('Debt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70" s="18">
        <f>IF(D69=0,0,MAX(0,D69*(1+(IFERROR(INDEX('Debt Payoff'!$D$4:$D$11,MATCH(3,'Debt Payoff'!$F$4:$F$11,0)),0))/12)-MIN(D69*(1+(IFERROR(INDEX('Debt Payoff'!$D$4:$D$11,MATCH(3,'Debt Payoff'!$F$4:$F$11,0)),0))/12),(IF(COUNTIF(B69:C69,"&gt;0")=0,(IFERROR(INDEX('Debt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70" s="18">
        <f>IF(E69=0,0,MAX(0,E69*(1+(IFERROR(INDEX('Debt Payoff'!$D$4:$D$11,MATCH(4,'Debt Payoff'!$F$4:$F$11,0)),0))/12)-MIN(E69*(1+(IFERROR(INDEX('Debt Payoff'!$D$4:$D$11,MATCH(4,'Debt Payoff'!$F$4:$F$11,0)),0))/12),(IF(COUNTIF(B69:D69,"&gt;0")=0,(IFERROR(INDEX('Debt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70" s="18">
        <f>IF(F69=0,0,MAX(0,F69*(1+(IFERROR(INDEX('Debt Payoff'!$D$4:$D$11,MATCH(5,'Debt Payoff'!$F$4:$F$11,0)),0))/12)-MIN(F69*(1+(IFERROR(INDEX('Debt Payoff'!$D$4:$D$11,MATCH(5,'Debt Payoff'!$F$4:$F$11,0)),0))/12),(IF(COUNTIF(B69:E69,"&gt;0")=0,(IFERROR(INDEX('Debt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70" s="18">
        <f>IF(G69=0,0,MAX(0,G69*(1+(IFERROR(INDEX('Debt Payoff'!$D$4:$D$11,MATCH(6,'Debt Payoff'!$F$4:$F$11,0)),0))/12)-MIN(G69*(1+(IFERROR(INDEX('Debt Payoff'!$D$4:$D$11,MATCH(6,'Debt Payoff'!$F$4:$F$11,0)),0))/12),(IF(COUNTIF(B69:F69,"&gt;0")=0,(IFERROR(INDEX('Debt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70" s="18">
        <f>IF(H69=0,0,MAX(0,H69*(1+(IFERROR(INDEX('Debt Payoff'!$D$4:$D$11,MATCH(7,'Debt Payoff'!$F$4:$F$11,0)),0))/12)-MIN(H69*(1+(IFERROR(INDEX('Debt Payoff'!$D$4:$D$11,MATCH(7,'Debt Payoff'!$F$4:$F$11,0)),0))/12),(IF(COUNTIF(B69:G69,"&gt;0")=0,(IFERROR(INDEX('Debt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70" s="18">
        <f>IF(I69=0,0,MAX(0,I69*(1+(IFERROR(INDEX('Debt Payoff'!$D$4:$D$11,MATCH(8,'Debt Payoff'!$F$4:$F$11,0)),0))/12)-MIN(I69*(1+(IFERROR(INDEX('Debt Payoff'!$D$4:$D$11,MATCH(8,'Debt Payoff'!$F$4:$F$11,0)),0))/12),(IF(COUNTIF(B69:H69,"&gt;0")=0,(IFERROR(INDEX('Debt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70" s="18">
        <f>IF(B69=0,0,B69*(IFERROR(INDEX('Debt Payoff'!$D$4:$D$11,MATCH(1,'Debt Payoff'!$F$4:$F$11,0)),0))/12)</f>
        <v>0</v>
      </c>
      <c r="K70" s="18">
        <f>IF(C69=0,0,C69*(IFERROR(INDEX('Debt Payoff'!$D$4:$D$11,MATCH(2,'Debt Payoff'!$F$4:$F$11,0)),0))/12)</f>
        <v>0</v>
      </c>
      <c r="L70" s="18">
        <f>IF(D69=0,0,D69*(IFERROR(INDEX('Debt Payoff'!$D$4:$D$11,MATCH(3,'Debt Payoff'!$F$4:$F$11,0)),0))/12)</f>
        <v>0</v>
      </c>
      <c r="M70" s="18">
        <f>IF(E69=0,0,E69*(IFERROR(INDEX('Debt Payoff'!$D$4:$D$11,MATCH(4,'Debt Payoff'!$F$4:$F$11,0)),0))/12)</f>
        <v>0</v>
      </c>
      <c r="N70" s="18">
        <f>IF(F69=0,0,F69*(IFERROR(INDEX('Debt Payoff'!$D$4:$D$11,MATCH(5,'Debt Payoff'!$F$4:$F$11,0)),0))/12)</f>
        <v>0</v>
      </c>
      <c r="O70" s="18">
        <f>IF(G69=0,0,G69*(IFERROR(INDEX('Debt Payoff'!$D$4:$D$11,MATCH(6,'Debt Payoff'!$F$4:$F$11,0)),0))/12)</f>
        <v>0</v>
      </c>
      <c r="P70" s="18">
        <f>IF(H69=0,0,H69*(IFERROR(INDEX('Debt Payoff'!$D$4:$D$11,MATCH(7,'Debt Payoff'!$F$4:$F$11,0)),0))/12)</f>
        <v>0</v>
      </c>
      <c r="Q70" s="18">
        <f>IF(I69=0,0,I69*(IFERROR(INDEX('Debt Payoff'!$D$4:$D$11,MATCH(8,'Debt Payoff'!$F$4:$F$11,0)),0))/12)</f>
        <v>0</v>
      </c>
    </row>
    <row r="71" spans="1:17" x14ac:dyDescent="0.25">
      <c r="A71">
        <v>69</v>
      </c>
      <c r="B71" s="18">
        <f>IF(B70=0,0,MAX(0,B70*(1+(IFERROR(INDEX('Debt Payoff'!$D$4:$D$11,MATCH(1,'Debt Payoff'!$F$4:$F$11,0)),0))/12)-MIN(B70*(1+(IFERROR(INDEX('Debt Payoff'!$D$4:$D$11,MATCH(1,'Debt Payoff'!$F$4:$F$11,0)),0))/12),((IFERROR(INDEX('Debt Payoff'!$E$4:$E$11,MATCH(1,'Debt Payoff'!$F$4:$F$11,0)),0))+('Debt Payoff'!$C$2)))))</f>
        <v>0</v>
      </c>
      <c r="C71" s="18">
        <f>IF(C70=0,0,MAX(0,C70*(1+(IFERROR(INDEX('Debt Payoff'!$D$4:$D$11,MATCH(2,'Debt Payoff'!$F$4:$F$11,0)),0))/12)-MIN(C70*(1+(IFERROR(INDEX('Debt Payoff'!$D$4:$D$11,MATCH(2,'Debt Payoff'!$F$4:$F$11,0)),0))/12),(IF(COUNTIF(B70:B70,"&gt;0")=0,(IFERROR(INDEX('Debt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71" s="18">
        <f>IF(D70=0,0,MAX(0,D70*(1+(IFERROR(INDEX('Debt Payoff'!$D$4:$D$11,MATCH(3,'Debt Payoff'!$F$4:$F$11,0)),0))/12)-MIN(D70*(1+(IFERROR(INDEX('Debt Payoff'!$D$4:$D$11,MATCH(3,'Debt Payoff'!$F$4:$F$11,0)),0))/12),(IF(COUNTIF(B70:C70,"&gt;0")=0,(IFERROR(INDEX('Debt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71" s="18">
        <f>IF(E70=0,0,MAX(0,E70*(1+(IFERROR(INDEX('Debt Payoff'!$D$4:$D$11,MATCH(4,'Debt Payoff'!$F$4:$F$11,0)),0))/12)-MIN(E70*(1+(IFERROR(INDEX('Debt Payoff'!$D$4:$D$11,MATCH(4,'Debt Payoff'!$F$4:$F$11,0)),0))/12),(IF(COUNTIF(B70:D70,"&gt;0")=0,(IFERROR(INDEX('Debt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71" s="18">
        <f>IF(F70=0,0,MAX(0,F70*(1+(IFERROR(INDEX('Debt Payoff'!$D$4:$D$11,MATCH(5,'Debt Payoff'!$F$4:$F$11,0)),0))/12)-MIN(F70*(1+(IFERROR(INDEX('Debt Payoff'!$D$4:$D$11,MATCH(5,'Debt Payoff'!$F$4:$F$11,0)),0))/12),(IF(COUNTIF(B70:E70,"&gt;0")=0,(IFERROR(INDEX('Debt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71" s="18">
        <f>IF(G70=0,0,MAX(0,G70*(1+(IFERROR(INDEX('Debt Payoff'!$D$4:$D$11,MATCH(6,'Debt Payoff'!$F$4:$F$11,0)),0))/12)-MIN(G70*(1+(IFERROR(INDEX('Debt Payoff'!$D$4:$D$11,MATCH(6,'Debt Payoff'!$F$4:$F$11,0)),0))/12),(IF(COUNTIF(B70:F70,"&gt;0")=0,(IFERROR(INDEX('Debt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71" s="18">
        <f>IF(H70=0,0,MAX(0,H70*(1+(IFERROR(INDEX('Debt Payoff'!$D$4:$D$11,MATCH(7,'Debt Payoff'!$F$4:$F$11,0)),0))/12)-MIN(H70*(1+(IFERROR(INDEX('Debt Payoff'!$D$4:$D$11,MATCH(7,'Debt Payoff'!$F$4:$F$11,0)),0))/12),(IF(COUNTIF(B70:G70,"&gt;0")=0,(IFERROR(INDEX('Debt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71" s="18">
        <f>IF(I70=0,0,MAX(0,I70*(1+(IFERROR(INDEX('Debt Payoff'!$D$4:$D$11,MATCH(8,'Debt Payoff'!$F$4:$F$11,0)),0))/12)-MIN(I70*(1+(IFERROR(INDEX('Debt Payoff'!$D$4:$D$11,MATCH(8,'Debt Payoff'!$F$4:$F$11,0)),0))/12),(IF(COUNTIF(B70:H70,"&gt;0")=0,(IFERROR(INDEX('Debt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71" s="18">
        <f>IF(B70=0,0,B70*(IFERROR(INDEX('Debt Payoff'!$D$4:$D$11,MATCH(1,'Debt Payoff'!$F$4:$F$11,0)),0))/12)</f>
        <v>0</v>
      </c>
      <c r="K71" s="18">
        <f>IF(C70=0,0,C70*(IFERROR(INDEX('Debt Payoff'!$D$4:$D$11,MATCH(2,'Debt Payoff'!$F$4:$F$11,0)),0))/12)</f>
        <v>0</v>
      </c>
      <c r="L71" s="18">
        <f>IF(D70=0,0,D70*(IFERROR(INDEX('Debt Payoff'!$D$4:$D$11,MATCH(3,'Debt Payoff'!$F$4:$F$11,0)),0))/12)</f>
        <v>0</v>
      </c>
      <c r="M71" s="18">
        <f>IF(E70=0,0,E70*(IFERROR(INDEX('Debt Payoff'!$D$4:$D$11,MATCH(4,'Debt Payoff'!$F$4:$F$11,0)),0))/12)</f>
        <v>0</v>
      </c>
      <c r="N71" s="18">
        <f>IF(F70=0,0,F70*(IFERROR(INDEX('Debt Payoff'!$D$4:$D$11,MATCH(5,'Debt Payoff'!$F$4:$F$11,0)),0))/12)</f>
        <v>0</v>
      </c>
      <c r="O71" s="18">
        <f>IF(G70=0,0,G70*(IFERROR(INDEX('Debt Payoff'!$D$4:$D$11,MATCH(6,'Debt Payoff'!$F$4:$F$11,0)),0))/12)</f>
        <v>0</v>
      </c>
      <c r="P71" s="18">
        <f>IF(H70=0,0,H70*(IFERROR(INDEX('Debt Payoff'!$D$4:$D$11,MATCH(7,'Debt Payoff'!$F$4:$F$11,0)),0))/12)</f>
        <v>0</v>
      </c>
      <c r="Q71" s="18">
        <f>IF(I70=0,0,I70*(IFERROR(INDEX('Debt Payoff'!$D$4:$D$11,MATCH(8,'Debt Payoff'!$F$4:$F$11,0)),0))/12)</f>
        <v>0</v>
      </c>
    </row>
    <row r="72" spans="1:17" x14ac:dyDescent="0.25">
      <c r="A72">
        <v>70</v>
      </c>
      <c r="B72" s="18">
        <f>IF(B71=0,0,MAX(0,B71*(1+(IFERROR(INDEX('Debt Payoff'!$D$4:$D$11,MATCH(1,'Debt Payoff'!$F$4:$F$11,0)),0))/12)-MIN(B71*(1+(IFERROR(INDEX('Debt Payoff'!$D$4:$D$11,MATCH(1,'Debt Payoff'!$F$4:$F$11,0)),0))/12),((IFERROR(INDEX('Debt Payoff'!$E$4:$E$11,MATCH(1,'Debt Payoff'!$F$4:$F$11,0)),0))+('Debt Payoff'!$C$2)))))</f>
        <v>0</v>
      </c>
      <c r="C72" s="18">
        <f>IF(C71=0,0,MAX(0,C71*(1+(IFERROR(INDEX('Debt Payoff'!$D$4:$D$11,MATCH(2,'Debt Payoff'!$F$4:$F$11,0)),0))/12)-MIN(C71*(1+(IFERROR(INDEX('Debt Payoff'!$D$4:$D$11,MATCH(2,'Debt Payoff'!$F$4:$F$11,0)),0))/12),(IF(COUNTIF(B71:B71,"&gt;0")=0,(IFERROR(INDEX('Debt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72" s="18">
        <f>IF(D71=0,0,MAX(0,D71*(1+(IFERROR(INDEX('Debt Payoff'!$D$4:$D$11,MATCH(3,'Debt Payoff'!$F$4:$F$11,0)),0))/12)-MIN(D71*(1+(IFERROR(INDEX('Debt Payoff'!$D$4:$D$11,MATCH(3,'Debt Payoff'!$F$4:$F$11,0)),0))/12),(IF(COUNTIF(B71:C71,"&gt;0")=0,(IFERROR(INDEX('Debt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72" s="18">
        <f>IF(E71=0,0,MAX(0,E71*(1+(IFERROR(INDEX('Debt Payoff'!$D$4:$D$11,MATCH(4,'Debt Payoff'!$F$4:$F$11,0)),0))/12)-MIN(E71*(1+(IFERROR(INDEX('Debt Payoff'!$D$4:$D$11,MATCH(4,'Debt Payoff'!$F$4:$F$11,0)),0))/12),(IF(COUNTIF(B71:D71,"&gt;0")=0,(IFERROR(INDEX('Debt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72" s="18">
        <f>IF(F71=0,0,MAX(0,F71*(1+(IFERROR(INDEX('Debt Payoff'!$D$4:$D$11,MATCH(5,'Debt Payoff'!$F$4:$F$11,0)),0))/12)-MIN(F71*(1+(IFERROR(INDEX('Debt Payoff'!$D$4:$D$11,MATCH(5,'Debt Payoff'!$F$4:$F$11,0)),0))/12),(IF(COUNTIF(B71:E71,"&gt;0")=0,(IFERROR(INDEX('Debt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72" s="18">
        <f>IF(G71=0,0,MAX(0,G71*(1+(IFERROR(INDEX('Debt Payoff'!$D$4:$D$11,MATCH(6,'Debt Payoff'!$F$4:$F$11,0)),0))/12)-MIN(G71*(1+(IFERROR(INDEX('Debt Payoff'!$D$4:$D$11,MATCH(6,'Debt Payoff'!$F$4:$F$11,0)),0))/12),(IF(COUNTIF(B71:F71,"&gt;0")=0,(IFERROR(INDEX('Debt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72" s="18">
        <f>IF(H71=0,0,MAX(0,H71*(1+(IFERROR(INDEX('Debt Payoff'!$D$4:$D$11,MATCH(7,'Debt Payoff'!$F$4:$F$11,0)),0))/12)-MIN(H71*(1+(IFERROR(INDEX('Debt Payoff'!$D$4:$D$11,MATCH(7,'Debt Payoff'!$F$4:$F$11,0)),0))/12),(IF(COUNTIF(B71:G71,"&gt;0")=0,(IFERROR(INDEX('Debt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72" s="18">
        <f>IF(I71=0,0,MAX(0,I71*(1+(IFERROR(INDEX('Debt Payoff'!$D$4:$D$11,MATCH(8,'Debt Payoff'!$F$4:$F$11,0)),0))/12)-MIN(I71*(1+(IFERROR(INDEX('Debt Payoff'!$D$4:$D$11,MATCH(8,'Debt Payoff'!$F$4:$F$11,0)),0))/12),(IF(COUNTIF(B71:H71,"&gt;0")=0,(IFERROR(INDEX('Debt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72" s="18">
        <f>IF(B71=0,0,B71*(IFERROR(INDEX('Debt Payoff'!$D$4:$D$11,MATCH(1,'Debt Payoff'!$F$4:$F$11,0)),0))/12)</f>
        <v>0</v>
      </c>
      <c r="K72" s="18">
        <f>IF(C71=0,0,C71*(IFERROR(INDEX('Debt Payoff'!$D$4:$D$11,MATCH(2,'Debt Payoff'!$F$4:$F$11,0)),0))/12)</f>
        <v>0</v>
      </c>
      <c r="L72" s="18">
        <f>IF(D71=0,0,D71*(IFERROR(INDEX('Debt Payoff'!$D$4:$D$11,MATCH(3,'Debt Payoff'!$F$4:$F$11,0)),0))/12)</f>
        <v>0</v>
      </c>
      <c r="M72" s="18">
        <f>IF(E71=0,0,E71*(IFERROR(INDEX('Debt Payoff'!$D$4:$D$11,MATCH(4,'Debt Payoff'!$F$4:$F$11,0)),0))/12)</f>
        <v>0</v>
      </c>
      <c r="N72" s="18">
        <f>IF(F71=0,0,F71*(IFERROR(INDEX('Debt Payoff'!$D$4:$D$11,MATCH(5,'Debt Payoff'!$F$4:$F$11,0)),0))/12)</f>
        <v>0</v>
      </c>
      <c r="O72" s="18">
        <f>IF(G71=0,0,G71*(IFERROR(INDEX('Debt Payoff'!$D$4:$D$11,MATCH(6,'Debt Payoff'!$F$4:$F$11,0)),0))/12)</f>
        <v>0</v>
      </c>
      <c r="P72" s="18">
        <f>IF(H71=0,0,H71*(IFERROR(INDEX('Debt Payoff'!$D$4:$D$11,MATCH(7,'Debt Payoff'!$F$4:$F$11,0)),0))/12)</f>
        <v>0</v>
      </c>
      <c r="Q72" s="18">
        <f>IF(I71=0,0,I71*(IFERROR(INDEX('Debt Payoff'!$D$4:$D$11,MATCH(8,'Debt Payoff'!$F$4:$F$11,0)),0))/12)</f>
        <v>0</v>
      </c>
    </row>
    <row r="73" spans="1:17" x14ac:dyDescent="0.25">
      <c r="A73">
        <v>71</v>
      </c>
      <c r="B73" s="18">
        <f>IF(B72=0,0,MAX(0,B72*(1+(IFERROR(INDEX('Debt Payoff'!$D$4:$D$11,MATCH(1,'Debt Payoff'!$F$4:$F$11,0)),0))/12)-MIN(B72*(1+(IFERROR(INDEX('Debt Payoff'!$D$4:$D$11,MATCH(1,'Debt Payoff'!$F$4:$F$11,0)),0))/12),((IFERROR(INDEX('Debt Payoff'!$E$4:$E$11,MATCH(1,'Debt Payoff'!$F$4:$F$11,0)),0))+('Debt Payoff'!$C$2)))))</f>
        <v>0</v>
      </c>
      <c r="C73" s="18">
        <f>IF(C72=0,0,MAX(0,C72*(1+(IFERROR(INDEX('Debt Payoff'!$D$4:$D$11,MATCH(2,'Debt Payoff'!$F$4:$F$11,0)),0))/12)-MIN(C72*(1+(IFERROR(INDEX('Debt Payoff'!$D$4:$D$11,MATCH(2,'Debt Payoff'!$F$4:$F$11,0)),0))/12),(IF(COUNTIF(B72:B72,"&gt;0")=0,(IFERROR(INDEX('Debt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73" s="18">
        <f>IF(D72=0,0,MAX(0,D72*(1+(IFERROR(INDEX('Debt Payoff'!$D$4:$D$11,MATCH(3,'Debt Payoff'!$F$4:$F$11,0)),0))/12)-MIN(D72*(1+(IFERROR(INDEX('Debt Payoff'!$D$4:$D$11,MATCH(3,'Debt Payoff'!$F$4:$F$11,0)),0))/12),(IF(COUNTIF(B72:C72,"&gt;0")=0,(IFERROR(INDEX('Debt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73" s="18">
        <f>IF(E72=0,0,MAX(0,E72*(1+(IFERROR(INDEX('Debt Payoff'!$D$4:$D$11,MATCH(4,'Debt Payoff'!$F$4:$F$11,0)),0))/12)-MIN(E72*(1+(IFERROR(INDEX('Debt Payoff'!$D$4:$D$11,MATCH(4,'Debt Payoff'!$F$4:$F$11,0)),0))/12),(IF(COUNTIF(B72:D72,"&gt;0")=0,(IFERROR(INDEX('Debt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73" s="18">
        <f>IF(F72=0,0,MAX(0,F72*(1+(IFERROR(INDEX('Debt Payoff'!$D$4:$D$11,MATCH(5,'Debt Payoff'!$F$4:$F$11,0)),0))/12)-MIN(F72*(1+(IFERROR(INDEX('Debt Payoff'!$D$4:$D$11,MATCH(5,'Debt Payoff'!$F$4:$F$11,0)),0))/12),(IF(COUNTIF(B72:E72,"&gt;0")=0,(IFERROR(INDEX('Debt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73" s="18">
        <f>IF(G72=0,0,MAX(0,G72*(1+(IFERROR(INDEX('Debt Payoff'!$D$4:$D$11,MATCH(6,'Debt Payoff'!$F$4:$F$11,0)),0))/12)-MIN(G72*(1+(IFERROR(INDEX('Debt Payoff'!$D$4:$D$11,MATCH(6,'Debt Payoff'!$F$4:$F$11,0)),0))/12),(IF(COUNTIF(B72:F72,"&gt;0")=0,(IFERROR(INDEX('Debt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73" s="18">
        <f>IF(H72=0,0,MAX(0,H72*(1+(IFERROR(INDEX('Debt Payoff'!$D$4:$D$11,MATCH(7,'Debt Payoff'!$F$4:$F$11,0)),0))/12)-MIN(H72*(1+(IFERROR(INDEX('Debt Payoff'!$D$4:$D$11,MATCH(7,'Debt Payoff'!$F$4:$F$11,0)),0))/12),(IF(COUNTIF(B72:G72,"&gt;0")=0,(IFERROR(INDEX('Debt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73" s="18">
        <f>IF(I72=0,0,MAX(0,I72*(1+(IFERROR(INDEX('Debt Payoff'!$D$4:$D$11,MATCH(8,'Debt Payoff'!$F$4:$F$11,0)),0))/12)-MIN(I72*(1+(IFERROR(INDEX('Debt Payoff'!$D$4:$D$11,MATCH(8,'Debt Payoff'!$F$4:$F$11,0)),0))/12),(IF(COUNTIF(B72:H72,"&gt;0")=0,(IFERROR(INDEX('Debt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73" s="18">
        <f>IF(B72=0,0,B72*(IFERROR(INDEX('Debt Payoff'!$D$4:$D$11,MATCH(1,'Debt Payoff'!$F$4:$F$11,0)),0))/12)</f>
        <v>0</v>
      </c>
      <c r="K73" s="18">
        <f>IF(C72=0,0,C72*(IFERROR(INDEX('Debt Payoff'!$D$4:$D$11,MATCH(2,'Debt Payoff'!$F$4:$F$11,0)),0))/12)</f>
        <v>0</v>
      </c>
      <c r="L73" s="18">
        <f>IF(D72=0,0,D72*(IFERROR(INDEX('Debt Payoff'!$D$4:$D$11,MATCH(3,'Debt Payoff'!$F$4:$F$11,0)),0))/12)</f>
        <v>0</v>
      </c>
      <c r="M73" s="18">
        <f>IF(E72=0,0,E72*(IFERROR(INDEX('Debt Payoff'!$D$4:$D$11,MATCH(4,'Debt Payoff'!$F$4:$F$11,0)),0))/12)</f>
        <v>0</v>
      </c>
      <c r="N73" s="18">
        <f>IF(F72=0,0,F72*(IFERROR(INDEX('Debt Payoff'!$D$4:$D$11,MATCH(5,'Debt Payoff'!$F$4:$F$11,0)),0))/12)</f>
        <v>0</v>
      </c>
      <c r="O73" s="18">
        <f>IF(G72=0,0,G72*(IFERROR(INDEX('Debt Payoff'!$D$4:$D$11,MATCH(6,'Debt Payoff'!$F$4:$F$11,0)),0))/12)</f>
        <v>0</v>
      </c>
      <c r="P73" s="18">
        <f>IF(H72=0,0,H72*(IFERROR(INDEX('Debt Payoff'!$D$4:$D$11,MATCH(7,'Debt Payoff'!$F$4:$F$11,0)),0))/12)</f>
        <v>0</v>
      </c>
      <c r="Q73" s="18">
        <f>IF(I72=0,0,I72*(IFERROR(INDEX('Debt Payoff'!$D$4:$D$11,MATCH(8,'Debt Payoff'!$F$4:$F$11,0)),0))/12)</f>
        <v>0</v>
      </c>
    </row>
    <row r="74" spans="1:17" x14ac:dyDescent="0.25">
      <c r="A74">
        <v>72</v>
      </c>
      <c r="B74" s="18">
        <f>IF(B73=0,0,MAX(0,B73*(1+(IFERROR(INDEX('Debt Payoff'!$D$4:$D$11,MATCH(1,'Debt Payoff'!$F$4:$F$11,0)),0))/12)-MIN(B73*(1+(IFERROR(INDEX('Debt Payoff'!$D$4:$D$11,MATCH(1,'Debt Payoff'!$F$4:$F$11,0)),0))/12),((IFERROR(INDEX('Debt Payoff'!$E$4:$E$11,MATCH(1,'Debt Payoff'!$F$4:$F$11,0)),0))+('Debt Payoff'!$C$2)))))</f>
        <v>0</v>
      </c>
      <c r="C74" s="18">
        <f>IF(C73=0,0,MAX(0,C73*(1+(IFERROR(INDEX('Debt Payoff'!$D$4:$D$11,MATCH(2,'Debt Payoff'!$F$4:$F$11,0)),0))/12)-MIN(C73*(1+(IFERROR(INDEX('Debt Payoff'!$D$4:$D$11,MATCH(2,'Debt Payoff'!$F$4:$F$11,0)),0))/12),(IF(COUNTIF(B73:B73,"&gt;0")=0,(IFERROR(INDEX('Debt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74" s="18">
        <f>IF(D73=0,0,MAX(0,D73*(1+(IFERROR(INDEX('Debt Payoff'!$D$4:$D$11,MATCH(3,'Debt Payoff'!$F$4:$F$11,0)),0))/12)-MIN(D73*(1+(IFERROR(INDEX('Debt Payoff'!$D$4:$D$11,MATCH(3,'Debt Payoff'!$F$4:$F$11,0)),0))/12),(IF(COUNTIF(B73:C73,"&gt;0")=0,(IFERROR(INDEX('Debt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74" s="18">
        <f>IF(E73=0,0,MAX(0,E73*(1+(IFERROR(INDEX('Debt Payoff'!$D$4:$D$11,MATCH(4,'Debt Payoff'!$F$4:$F$11,0)),0))/12)-MIN(E73*(1+(IFERROR(INDEX('Debt Payoff'!$D$4:$D$11,MATCH(4,'Debt Payoff'!$F$4:$F$11,0)),0))/12),(IF(COUNTIF(B73:D73,"&gt;0")=0,(IFERROR(INDEX('Debt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74" s="18">
        <f>IF(F73=0,0,MAX(0,F73*(1+(IFERROR(INDEX('Debt Payoff'!$D$4:$D$11,MATCH(5,'Debt Payoff'!$F$4:$F$11,0)),0))/12)-MIN(F73*(1+(IFERROR(INDEX('Debt Payoff'!$D$4:$D$11,MATCH(5,'Debt Payoff'!$F$4:$F$11,0)),0))/12),(IF(COUNTIF(B73:E73,"&gt;0")=0,(IFERROR(INDEX('Debt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74" s="18">
        <f>IF(G73=0,0,MAX(0,G73*(1+(IFERROR(INDEX('Debt Payoff'!$D$4:$D$11,MATCH(6,'Debt Payoff'!$F$4:$F$11,0)),0))/12)-MIN(G73*(1+(IFERROR(INDEX('Debt Payoff'!$D$4:$D$11,MATCH(6,'Debt Payoff'!$F$4:$F$11,0)),0))/12),(IF(COUNTIF(B73:F73,"&gt;0")=0,(IFERROR(INDEX('Debt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74" s="18">
        <f>IF(H73=0,0,MAX(0,H73*(1+(IFERROR(INDEX('Debt Payoff'!$D$4:$D$11,MATCH(7,'Debt Payoff'!$F$4:$F$11,0)),0))/12)-MIN(H73*(1+(IFERROR(INDEX('Debt Payoff'!$D$4:$D$11,MATCH(7,'Debt Payoff'!$F$4:$F$11,0)),0))/12),(IF(COUNTIF(B73:G73,"&gt;0")=0,(IFERROR(INDEX('Debt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74" s="18">
        <f>IF(I73=0,0,MAX(0,I73*(1+(IFERROR(INDEX('Debt Payoff'!$D$4:$D$11,MATCH(8,'Debt Payoff'!$F$4:$F$11,0)),0))/12)-MIN(I73*(1+(IFERROR(INDEX('Debt Payoff'!$D$4:$D$11,MATCH(8,'Debt Payoff'!$F$4:$F$11,0)),0))/12),(IF(COUNTIF(B73:H73,"&gt;0")=0,(IFERROR(INDEX('Debt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74" s="18">
        <f>IF(B73=0,0,B73*(IFERROR(INDEX('Debt Payoff'!$D$4:$D$11,MATCH(1,'Debt Payoff'!$F$4:$F$11,0)),0))/12)</f>
        <v>0</v>
      </c>
      <c r="K74" s="18">
        <f>IF(C73=0,0,C73*(IFERROR(INDEX('Debt Payoff'!$D$4:$D$11,MATCH(2,'Debt Payoff'!$F$4:$F$11,0)),0))/12)</f>
        <v>0</v>
      </c>
      <c r="L74" s="18">
        <f>IF(D73=0,0,D73*(IFERROR(INDEX('Debt Payoff'!$D$4:$D$11,MATCH(3,'Debt Payoff'!$F$4:$F$11,0)),0))/12)</f>
        <v>0</v>
      </c>
      <c r="M74" s="18">
        <f>IF(E73=0,0,E73*(IFERROR(INDEX('Debt Payoff'!$D$4:$D$11,MATCH(4,'Debt Payoff'!$F$4:$F$11,0)),0))/12)</f>
        <v>0</v>
      </c>
      <c r="N74" s="18">
        <f>IF(F73=0,0,F73*(IFERROR(INDEX('Debt Payoff'!$D$4:$D$11,MATCH(5,'Debt Payoff'!$F$4:$F$11,0)),0))/12)</f>
        <v>0</v>
      </c>
      <c r="O74" s="18">
        <f>IF(G73=0,0,G73*(IFERROR(INDEX('Debt Payoff'!$D$4:$D$11,MATCH(6,'Debt Payoff'!$F$4:$F$11,0)),0))/12)</f>
        <v>0</v>
      </c>
      <c r="P74" s="18">
        <f>IF(H73=0,0,H73*(IFERROR(INDEX('Debt Payoff'!$D$4:$D$11,MATCH(7,'Debt Payoff'!$F$4:$F$11,0)),0))/12)</f>
        <v>0</v>
      </c>
      <c r="Q74" s="18">
        <f>IF(I73=0,0,I73*(IFERROR(INDEX('Debt Payoff'!$D$4:$D$11,MATCH(8,'Debt Payoff'!$F$4:$F$11,0)),0))/12)</f>
        <v>0</v>
      </c>
    </row>
    <row r="75" spans="1:17" x14ac:dyDescent="0.25">
      <c r="A75">
        <v>73</v>
      </c>
      <c r="B75" s="18">
        <f>IF(B74=0,0,MAX(0,B74*(1+(IFERROR(INDEX('Debt Payoff'!$D$4:$D$11,MATCH(1,'Debt Payoff'!$F$4:$F$11,0)),0))/12)-MIN(B74*(1+(IFERROR(INDEX('Debt Payoff'!$D$4:$D$11,MATCH(1,'Debt Payoff'!$F$4:$F$11,0)),0))/12),((IFERROR(INDEX('Debt Payoff'!$E$4:$E$11,MATCH(1,'Debt Payoff'!$F$4:$F$11,0)),0))+('Debt Payoff'!$C$2)))))</f>
        <v>0</v>
      </c>
      <c r="C75" s="18">
        <f>IF(C74=0,0,MAX(0,C74*(1+(IFERROR(INDEX('Debt Payoff'!$D$4:$D$11,MATCH(2,'Debt Payoff'!$F$4:$F$11,0)),0))/12)-MIN(C74*(1+(IFERROR(INDEX('Debt Payoff'!$D$4:$D$11,MATCH(2,'Debt Payoff'!$F$4:$F$11,0)),0))/12),(IF(COUNTIF(B74:B74,"&gt;0")=0,(IFERROR(INDEX('Debt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75" s="18">
        <f>IF(D74=0,0,MAX(0,D74*(1+(IFERROR(INDEX('Debt Payoff'!$D$4:$D$11,MATCH(3,'Debt Payoff'!$F$4:$F$11,0)),0))/12)-MIN(D74*(1+(IFERROR(INDEX('Debt Payoff'!$D$4:$D$11,MATCH(3,'Debt Payoff'!$F$4:$F$11,0)),0))/12),(IF(COUNTIF(B74:C74,"&gt;0")=0,(IFERROR(INDEX('Debt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75" s="18">
        <f>IF(E74=0,0,MAX(0,E74*(1+(IFERROR(INDEX('Debt Payoff'!$D$4:$D$11,MATCH(4,'Debt Payoff'!$F$4:$F$11,0)),0))/12)-MIN(E74*(1+(IFERROR(INDEX('Debt Payoff'!$D$4:$D$11,MATCH(4,'Debt Payoff'!$F$4:$F$11,0)),0))/12),(IF(COUNTIF(B74:D74,"&gt;0")=0,(IFERROR(INDEX('Debt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75" s="18">
        <f>IF(F74=0,0,MAX(0,F74*(1+(IFERROR(INDEX('Debt Payoff'!$D$4:$D$11,MATCH(5,'Debt Payoff'!$F$4:$F$11,0)),0))/12)-MIN(F74*(1+(IFERROR(INDEX('Debt Payoff'!$D$4:$D$11,MATCH(5,'Debt Payoff'!$F$4:$F$11,0)),0))/12),(IF(COUNTIF(B74:E74,"&gt;0")=0,(IFERROR(INDEX('Debt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75" s="18">
        <f>IF(G74=0,0,MAX(0,G74*(1+(IFERROR(INDEX('Debt Payoff'!$D$4:$D$11,MATCH(6,'Debt Payoff'!$F$4:$F$11,0)),0))/12)-MIN(G74*(1+(IFERROR(INDEX('Debt Payoff'!$D$4:$D$11,MATCH(6,'Debt Payoff'!$F$4:$F$11,0)),0))/12),(IF(COUNTIF(B74:F74,"&gt;0")=0,(IFERROR(INDEX('Debt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75" s="18">
        <f>IF(H74=0,0,MAX(0,H74*(1+(IFERROR(INDEX('Debt Payoff'!$D$4:$D$11,MATCH(7,'Debt Payoff'!$F$4:$F$11,0)),0))/12)-MIN(H74*(1+(IFERROR(INDEX('Debt Payoff'!$D$4:$D$11,MATCH(7,'Debt Payoff'!$F$4:$F$11,0)),0))/12),(IF(COUNTIF(B74:G74,"&gt;0")=0,(IFERROR(INDEX('Debt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75" s="18">
        <f>IF(I74=0,0,MAX(0,I74*(1+(IFERROR(INDEX('Debt Payoff'!$D$4:$D$11,MATCH(8,'Debt Payoff'!$F$4:$F$11,0)),0))/12)-MIN(I74*(1+(IFERROR(INDEX('Debt Payoff'!$D$4:$D$11,MATCH(8,'Debt Payoff'!$F$4:$F$11,0)),0))/12),(IF(COUNTIF(B74:H74,"&gt;0")=0,(IFERROR(INDEX('Debt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75" s="18">
        <f>IF(B74=0,0,B74*(IFERROR(INDEX('Debt Payoff'!$D$4:$D$11,MATCH(1,'Debt Payoff'!$F$4:$F$11,0)),0))/12)</f>
        <v>0</v>
      </c>
      <c r="K75" s="18">
        <f>IF(C74=0,0,C74*(IFERROR(INDEX('Debt Payoff'!$D$4:$D$11,MATCH(2,'Debt Payoff'!$F$4:$F$11,0)),0))/12)</f>
        <v>0</v>
      </c>
      <c r="L75" s="18">
        <f>IF(D74=0,0,D74*(IFERROR(INDEX('Debt Payoff'!$D$4:$D$11,MATCH(3,'Debt Payoff'!$F$4:$F$11,0)),0))/12)</f>
        <v>0</v>
      </c>
      <c r="M75" s="18">
        <f>IF(E74=0,0,E74*(IFERROR(INDEX('Debt Payoff'!$D$4:$D$11,MATCH(4,'Debt Payoff'!$F$4:$F$11,0)),0))/12)</f>
        <v>0</v>
      </c>
      <c r="N75" s="18">
        <f>IF(F74=0,0,F74*(IFERROR(INDEX('Debt Payoff'!$D$4:$D$11,MATCH(5,'Debt Payoff'!$F$4:$F$11,0)),0))/12)</f>
        <v>0</v>
      </c>
      <c r="O75" s="18">
        <f>IF(G74=0,0,G74*(IFERROR(INDEX('Debt Payoff'!$D$4:$D$11,MATCH(6,'Debt Payoff'!$F$4:$F$11,0)),0))/12)</f>
        <v>0</v>
      </c>
      <c r="P75" s="18">
        <f>IF(H74=0,0,H74*(IFERROR(INDEX('Debt Payoff'!$D$4:$D$11,MATCH(7,'Debt Payoff'!$F$4:$F$11,0)),0))/12)</f>
        <v>0</v>
      </c>
      <c r="Q75" s="18">
        <f>IF(I74=0,0,I74*(IFERROR(INDEX('Debt Payoff'!$D$4:$D$11,MATCH(8,'Debt Payoff'!$F$4:$F$11,0)),0))/12)</f>
        <v>0</v>
      </c>
    </row>
    <row r="76" spans="1:17" x14ac:dyDescent="0.25">
      <c r="A76">
        <v>74</v>
      </c>
      <c r="B76" s="18">
        <f>IF(B75=0,0,MAX(0,B75*(1+(IFERROR(INDEX('Debt Payoff'!$D$4:$D$11,MATCH(1,'Debt Payoff'!$F$4:$F$11,0)),0))/12)-MIN(B75*(1+(IFERROR(INDEX('Debt Payoff'!$D$4:$D$11,MATCH(1,'Debt Payoff'!$F$4:$F$11,0)),0))/12),((IFERROR(INDEX('Debt Payoff'!$E$4:$E$11,MATCH(1,'Debt Payoff'!$F$4:$F$11,0)),0))+('Debt Payoff'!$C$2)))))</f>
        <v>0</v>
      </c>
      <c r="C76" s="18">
        <f>IF(C75=0,0,MAX(0,C75*(1+(IFERROR(INDEX('Debt Payoff'!$D$4:$D$11,MATCH(2,'Debt Payoff'!$F$4:$F$11,0)),0))/12)-MIN(C75*(1+(IFERROR(INDEX('Debt Payoff'!$D$4:$D$11,MATCH(2,'Debt Payoff'!$F$4:$F$11,0)),0))/12),(IF(COUNTIF(B75:B75,"&gt;0")=0,(IFERROR(INDEX('Debt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76" s="18">
        <f>IF(D75=0,0,MAX(0,D75*(1+(IFERROR(INDEX('Debt Payoff'!$D$4:$D$11,MATCH(3,'Debt Payoff'!$F$4:$F$11,0)),0))/12)-MIN(D75*(1+(IFERROR(INDEX('Debt Payoff'!$D$4:$D$11,MATCH(3,'Debt Payoff'!$F$4:$F$11,0)),0))/12),(IF(COUNTIF(B75:C75,"&gt;0")=0,(IFERROR(INDEX('Debt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76" s="18">
        <f>IF(E75=0,0,MAX(0,E75*(1+(IFERROR(INDEX('Debt Payoff'!$D$4:$D$11,MATCH(4,'Debt Payoff'!$F$4:$F$11,0)),0))/12)-MIN(E75*(1+(IFERROR(INDEX('Debt Payoff'!$D$4:$D$11,MATCH(4,'Debt Payoff'!$F$4:$F$11,0)),0))/12),(IF(COUNTIF(B75:D75,"&gt;0")=0,(IFERROR(INDEX('Debt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76" s="18">
        <f>IF(F75=0,0,MAX(0,F75*(1+(IFERROR(INDEX('Debt Payoff'!$D$4:$D$11,MATCH(5,'Debt Payoff'!$F$4:$F$11,0)),0))/12)-MIN(F75*(1+(IFERROR(INDEX('Debt Payoff'!$D$4:$D$11,MATCH(5,'Debt Payoff'!$F$4:$F$11,0)),0))/12),(IF(COUNTIF(B75:E75,"&gt;0")=0,(IFERROR(INDEX('Debt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76" s="18">
        <f>IF(G75=0,0,MAX(0,G75*(1+(IFERROR(INDEX('Debt Payoff'!$D$4:$D$11,MATCH(6,'Debt Payoff'!$F$4:$F$11,0)),0))/12)-MIN(G75*(1+(IFERROR(INDEX('Debt Payoff'!$D$4:$D$11,MATCH(6,'Debt Payoff'!$F$4:$F$11,0)),0))/12),(IF(COUNTIF(B75:F75,"&gt;0")=0,(IFERROR(INDEX('Debt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76" s="18">
        <f>IF(H75=0,0,MAX(0,H75*(1+(IFERROR(INDEX('Debt Payoff'!$D$4:$D$11,MATCH(7,'Debt Payoff'!$F$4:$F$11,0)),0))/12)-MIN(H75*(1+(IFERROR(INDEX('Debt Payoff'!$D$4:$D$11,MATCH(7,'Debt Payoff'!$F$4:$F$11,0)),0))/12),(IF(COUNTIF(B75:G75,"&gt;0")=0,(IFERROR(INDEX('Debt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76" s="18">
        <f>IF(I75=0,0,MAX(0,I75*(1+(IFERROR(INDEX('Debt Payoff'!$D$4:$D$11,MATCH(8,'Debt Payoff'!$F$4:$F$11,0)),0))/12)-MIN(I75*(1+(IFERROR(INDEX('Debt Payoff'!$D$4:$D$11,MATCH(8,'Debt Payoff'!$F$4:$F$11,0)),0))/12),(IF(COUNTIF(B75:H75,"&gt;0")=0,(IFERROR(INDEX('Debt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76" s="18">
        <f>IF(B75=0,0,B75*(IFERROR(INDEX('Debt Payoff'!$D$4:$D$11,MATCH(1,'Debt Payoff'!$F$4:$F$11,0)),0))/12)</f>
        <v>0</v>
      </c>
      <c r="K76" s="18">
        <f>IF(C75=0,0,C75*(IFERROR(INDEX('Debt Payoff'!$D$4:$D$11,MATCH(2,'Debt Payoff'!$F$4:$F$11,0)),0))/12)</f>
        <v>0</v>
      </c>
      <c r="L76" s="18">
        <f>IF(D75=0,0,D75*(IFERROR(INDEX('Debt Payoff'!$D$4:$D$11,MATCH(3,'Debt Payoff'!$F$4:$F$11,0)),0))/12)</f>
        <v>0</v>
      </c>
      <c r="M76" s="18">
        <f>IF(E75=0,0,E75*(IFERROR(INDEX('Debt Payoff'!$D$4:$D$11,MATCH(4,'Debt Payoff'!$F$4:$F$11,0)),0))/12)</f>
        <v>0</v>
      </c>
      <c r="N76" s="18">
        <f>IF(F75=0,0,F75*(IFERROR(INDEX('Debt Payoff'!$D$4:$D$11,MATCH(5,'Debt Payoff'!$F$4:$F$11,0)),0))/12)</f>
        <v>0</v>
      </c>
      <c r="O76" s="18">
        <f>IF(G75=0,0,G75*(IFERROR(INDEX('Debt Payoff'!$D$4:$D$11,MATCH(6,'Debt Payoff'!$F$4:$F$11,0)),0))/12)</f>
        <v>0</v>
      </c>
      <c r="P76" s="18">
        <f>IF(H75=0,0,H75*(IFERROR(INDEX('Debt Payoff'!$D$4:$D$11,MATCH(7,'Debt Payoff'!$F$4:$F$11,0)),0))/12)</f>
        <v>0</v>
      </c>
      <c r="Q76" s="18">
        <f>IF(I75=0,0,I75*(IFERROR(INDEX('Debt Payoff'!$D$4:$D$11,MATCH(8,'Debt Payoff'!$F$4:$F$11,0)),0))/12)</f>
        <v>0</v>
      </c>
    </row>
    <row r="77" spans="1:17" x14ac:dyDescent="0.25">
      <c r="A77">
        <v>75</v>
      </c>
      <c r="B77" s="18">
        <f>IF(B76=0,0,MAX(0,B76*(1+(IFERROR(INDEX('Debt Payoff'!$D$4:$D$11,MATCH(1,'Debt Payoff'!$F$4:$F$11,0)),0))/12)-MIN(B76*(1+(IFERROR(INDEX('Debt Payoff'!$D$4:$D$11,MATCH(1,'Debt Payoff'!$F$4:$F$11,0)),0))/12),((IFERROR(INDEX('Debt Payoff'!$E$4:$E$11,MATCH(1,'Debt Payoff'!$F$4:$F$11,0)),0))+('Debt Payoff'!$C$2)))))</f>
        <v>0</v>
      </c>
      <c r="C77" s="18">
        <f>IF(C76=0,0,MAX(0,C76*(1+(IFERROR(INDEX('Debt Payoff'!$D$4:$D$11,MATCH(2,'Debt Payoff'!$F$4:$F$11,0)),0))/12)-MIN(C76*(1+(IFERROR(INDEX('Debt Payoff'!$D$4:$D$11,MATCH(2,'Debt Payoff'!$F$4:$F$11,0)),0))/12),(IF(COUNTIF(B76:B76,"&gt;0")=0,(IFERROR(INDEX('Debt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77" s="18">
        <f>IF(D76=0,0,MAX(0,D76*(1+(IFERROR(INDEX('Debt Payoff'!$D$4:$D$11,MATCH(3,'Debt Payoff'!$F$4:$F$11,0)),0))/12)-MIN(D76*(1+(IFERROR(INDEX('Debt Payoff'!$D$4:$D$11,MATCH(3,'Debt Payoff'!$F$4:$F$11,0)),0))/12),(IF(COUNTIF(B76:C76,"&gt;0")=0,(IFERROR(INDEX('Debt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77" s="18">
        <f>IF(E76=0,0,MAX(0,E76*(1+(IFERROR(INDEX('Debt Payoff'!$D$4:$D$11,MATCH(4,'Debt Payoff'!$F$4:$F$11,0)),0))/12)-MIN(E76*(1+(IFERROR(INDEX('Debt Payoff'!$D$4:$D$11,MATCH(4,'Debt Payoff'!$F$4:$F$11,0)),0))/12),(IF(COUNTIF(B76:D76,"&gt;0")=0,(IFERROR(INDEX('Debt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77" s="18">
        <f>IF(F76=0,0,MAX(0,F76*(1+(IFERROR(INDEX('Debt Payoff'!$D$4:$D$11,MATCH(5,'Debt Payoff'!$F$4:$F$11,0)),0))/12)-MIN(F76*(1+(IFERROR(INDEX('Debt Payoff'!$D$4:$D$11,MATCH(5,'Debt Payoff'!$F$4:$F$11,0)),0))/12),(IF(COUNTIF(B76:E76,"&gt;0")=0,(IFERROR(INDEX('Debt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77" s="18">
        <f>IF(G76=0,0,MAX(0,G76*(1+(IFERROR(INDEX('Debt Payoff'!$D$4:$D$11,MATCH(6,'Debt Payoff'!$F$4:$F$11,0)),0))/12)-MIN(G76*(1+(IFERROR(INDEX('Debt Payoff'!$D$4:$D$11,MATCH(6,'Debt Payoff'!$F$4:$F$11,0)),0))/12),(IF(COUNTIF(B76:F76,"&gt;0")=0,(IFERROR(INDEX('Debt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77" s="18">
        <f>IF(H76=0,0,MAX(0,H76*(1+(IFERROR(INDEX('Debt Payoff'!$D$4:$D$11,MATCH(7,'Debt Payoff'!$F$4:$F$11,0)),0))/12)-MIN(H76*(1+(IFERROR(INDEX('Debt Payoff'!$D$4:$D$11,MATCH(7,'Debt Payoff'!$F$4:$F$11,0)),0))/12),(IF(COUNTIF(B76:G76,"&gt;0")=0,(IFERROR(INDEX('Debt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77" s="18">
        <f>IF(I76=0,0,MAX(0,I76*(1+(IFERROR(INDEX('Debt Payoff'!$D$4:$D$11,MATCH(8,'Debt Payoff'!$F$4:$F$11,0)),0))/12)-MIN(I76*(1+(IFERROR(INDEX('Debt Payoff'!$D$4:$D$11,MATCH(8,'Debt Payoff'!$F$4:$F$11,0)),0))/12),(IF(COUNTIF(B76:H76,"&gt;0")=0,(IFERROR(INDEX('Debt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77" s="18">
        <f>IF(B76=0,0,B76*(IFERROR(INDEX('Debt Payoff'!$D$4:$D$11,MATCH(1,'Debt Payoff'!$F$4:$F$11,0)),0))/12)</f>
        <v>0</v>
      </c>
      <c r="K77" s="18">
        <f>IF(C76=0,0,C76*(IFERROR(INDEX('Debt Payoff'!$D$4:$D$11,MATCH(2,'Debt Payoff'!$F$4:$F$11,0)),0))/12)</f>
        <v>0</v>
      </c>
      <c r="L77" s="18">
        <f>IF(D76=0,0,D76*(IFERROR(INDEX('Debt Payoff'!$D$4:$D$11,MATCH(3,'Debt Payoff'!$F$4:$F$11,0)),0))/12)</f>
        <v>0</v>
      </c>
      <c r="M77" s="18">
        <f>IF(E76=0,0,E76*(IFERROR(INDEX('Debt Payoff'!$D$4:$D$11,MATCH(4,'Debt Payoff'!$F$4:$F$11,0)),0))/12)</f>
        <v>0</v>
      </c>
      <c r="N77" s="18">
        <f>IF(F76=0,0,F76*(IFERROR(INDEX('Debt Payoff'!$D$4:$D$11,MATCH(5,'Debt Payoff'!$F$4:$F$11,0)),0))/12)</f>
        <v>0</v>
      </c>
      <c r="O77" s="18">
        <f>IF(G76=0,0,G76*(IFERROR(INDEX('Debt Payoff'!$D$4:$D$11,MATCH(6,'Debt Payoff'!$F$4:$F$11,0)),0))/12)</f>
        <v>0</v>
      </c>
      <c r="P77" s="18">
        <f>IF(H76=0,0,H76*(IFERROR(INDEX('Debt Payoff'!$D$4:$D$11,MATCH(7,'Debt Payoff'!$F$4:$F$11,0)),0))/12)</f>
        <v>0</v>
      </c>
      <c r="Q77" s="18">
        <f>IF(I76=0,0,I76*(IFERROR(INDEX('Debt Payoff'!$D$4:$D$11,MATCH(8,'Debt Payoff'!$F$4:$F$11,0)),0))/12)</f>
        <v>0</v>
      </c>
    </row>
    <row r="78" spans="1:17" x14ac:dyDescent="0.25">
      <c r="A78">
        <v>76</v>
      </c>
      <c r="B78" s="18">
        <f>IF(B77=0,0,MAX(0,B77*(1+(IFERROR(INDEX('Debt Payoff'!$D$4:$D$11,MATCH(1,'Debt Payoff'!$F$4:$F$11,0)),0))/12)-MIN(B77*(1+(IFERROR(INDEX('Debt Payoff'!$D$4:$D$11,MATCH(1,'Debt Payoff'!$F$4:$F$11,0)),0))/12),((IFERROR(INDEX('Debt Payoff'!$E$4:$E$11,MATCH(1,'Debt Payoff'!$F$4:$F$11,0)),0))+('Debt Payoff'!$C$2)))))</f>
        <v>0</v>
      </c>
      <c r="C78" s="18">
        <f>IF(C77=0,0,MAX(0,C77*(1+(IFERROR(INDEX('Debt Payoff'!$D$4:$D$11,MATCH(2,'Debt Payoff'!$F$4:$F$11,0)),0))/12)-MIN(C77*(1+(IFERROR(INDEX('Debt Payoff'!$D$4:$D$11,MATCH(2,'Debt Payoff'!$F$4:$F$11,0)),0))/12),(IF(COUNTIF(B77:B77,"&gt;0")=0,(IFERROR(INDEX('Debt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78" s="18">
        <f>IF(D77=0,0,MAX(0,D77*(1+(IFERROR(INDEX('Debt Payoff'!$D$4:$D$11,MATCH(3,'Debt Payoff'!$F$4:$F$11,0)),0))/12)-MIN(D77*(1+(IFERROR(INDEX('Debt Payoff'!$D$4:$D$11,MATCH(3,'Debt Payoff'!$F$4:$F$11,0)),0))/12),(IF(COUNTIF(B77:C77,"&gt;0")=0,(IFERROR(INDEX('Debt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78" s="18">
        <f>IF(E77=0,0,MAX(0,E77*(1+(IFERROR(INDEX('Debt Payoff'!$D$4:$D$11,MATCH(4,'Debt Payoff'!$F$4:$F$11,0)),0))/12)-MIN(E77*(1+(IFERROR(INDEX('Debt Payoff'!$D$4:$D$11,MATCH(4,'Debt Payoff'!$F$4:$F$11,0)),0))/12),(IF(COUNTIF(B77:D77,"&gt;0")=0,(IFERROR(INDEX('Debt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78" s="18">
        <f>IF(F77=0,0,MAX(0,F77*(1+(IFERROR(INDEX('Debt Payoff'!$D$4:$D$11,MATCH(5,'Debt Payoff'!$F$4:$F$11,0)),0))/12)-MIN(F77*(1+(IFERROR(INDEX('Debt Payoff'!$D$4:$D$11,MATCH(5,'Debt Payoff'!$F$4:$F$11,0)),0))/12),(IF(COUNTIF(B77:E77,"&gt;0")=0,(IFERROR(INDEX('Debt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78" s="18">
        <f>IF(G77=0,0,MAX(0,G77*(1+(IFERROR(INDEX('Debt Payoff'!$D$4:$D$11,MATCH(6,'Debt Payoff'!$F$4:$F$11,0)),0))/12)-MIN(G77*(1+(IFERROR(INDEX('Debt Payoff'!$D$4:$D$11,MATCH(6,'Debt Payoff'!$F$4:$F$11,0)),0))/12),(IF(COUNTIF(B77:F77,"&gt;0")=0,(IFERROR(INDEX('Debt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78" s="18">
        <f>IF(H77=0,0,MAX(0,H77*(1+(IFERROR(INDEX('Debt Payoff'!$D$4:$D$11,MATCH(7,'Debt Payoff'!$F$4:$F$11,0)),0))/12)-MIN(H77*(1+(IFERROR(INDEX('Debt Payoff'!$D$4:$D$11,MATCH(7,'Debt Payoff'!$F$4:$F$11,0)),0))/12),(IF(COUNTIF(B77:G77,"&gt;0")=0,(IFERROR(INDEX('Debt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78" s="18">
        <f>IF(I77=0,0,MAX(0,I77*(1+(IFERROR(INDEX('Debt Payoff'!$D$4:$D$11,MATCH(8,'Debt Payoff'!$F$4:$F$11,0)),0))/12)-MIN(I77*(1+(IFERROR(INDEX('Debt Payoff'!$D$4:$D$11,MATCH(8,'Debt Payoff'!$F$4:$F$11,0)),0))/12),(IF(COUNTIF(B77:H77,"&gt;0")=0,(IFERROR(INDEX('Debt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78" s="18">
        <f>IF(B77=0,0,B77*(IFERROR(INDEX('Debt Payoff'!$D$4:$D$11,MATCH(1,'Debt Payoff'!$F$4:$F$11,0)),0))/12)</f>
        <v>0</v>
      </c>
      <c r="K78" s="18">
        <f>IF(C77=0,0,C77*(IFERROR(INDEX('Debt Payoff'!$D$4:$D$11,MATCH(2,'Debt Payoff'!$F$4:$F$11,0)),0))/12)</f>
        <v>0</v>
      </c>
      <c r="L78" s="18">
        <f>IF(D77=0,0,D77*(IFERROR(INDEX('Debt Payoff'!$D$4:$D$11,MATCH(3,'Debt Payoff'!$F$4:$F$11,0)),0))/12)</f>
        <v>0</v>
      </c>
      <c r="M78" s="18">
        <f>IF(E77=0,0,E77*(IFERROR(INDEX('Debt Payoff'!$D$4:$D$11,MATCH(4,'Debt Payoff'!$F$4:$F$11,0)),0))/12)</f>
        <v>0</v>
      </c>
      <c r="N78" s="18">
        <f>IF(F77=0,0,F77*(IFERROR(INDEX('Debt Payoff'!$D$4:$D$11,MATCH(5,'Debt Payoff'!$F$4:$F$11,0)),0))/12)</f>
        <v>0</v>
      </c>
      <c r="O78" s="18">
        <f>IF(G77=0,0,G77*(IFERROR(INDEX('Debt Payoff'!$D$4:$D$11,MATCH(6,'Debt Payoff'!$F$4:$F$11,0)),0))/12)</f>
        <v>0</v>
      </c>
      <c r="P78" s="18">
        <f>IF(H77=0,0,H77*(IFERROR(INDEX('Debt Payoff'!$D$4:$D$11,MATCH(7,'Debt Payoff'!$F$4:$F$11,0)),0))/12)</f>
        <v>0</v>
      </c>
      <c r="Q78" s="18">
        <f>IF(I77=0,0,I77*(IFERROR(INDEX('Debt Payoff'!$D$4:$D$11,MATCH(8,'Debt Payoff'!$F$4:$F$11,0)),0))/12)</f>
        <v>0</v>
      </c>
    </row>
    <row r="79" spans="1:17" x14ac:dyDescent="0.25">
      <c r="A79">
        <v>77</v>
      </c>
      <c r="B79" s="18">
        <f>IF(B78=0,0,MAX(0,B78*(1+(IFERROR(INDEX('Debt Payoff'!$D$4:$D$11,MATCH(1,'Debt Payoff'!$F$4:$F$11,0)),0))/12)-MIN(B78*(1+(IFERROR(INDEX('Debt Payoff'!$D$4:$D$11,MATCH(1,'Debt Payoff'!$F$4:$F$11,0)),0))/12),((IFERROR(INDEX('Debt Payoff'!$E$4:$E$11,MATCH(1,'Debt Payoff'!$F$4:$F$11,0)),0))+('Debt Payoff'!$C$2)))))</f>
        <v>0</v>
      </c>
      <c r="C79" s="18">
        <f>IF(C78=0,0,MAX(0,C78*(1+(IFERROR(INDEX('Debt Payoff'!$D$4:$D$11,MATCH(2,'Debt Payoff'!$F$4:$F$11,0)),0))/12)-MIN(C78*(1+(IFERROR(INDEX('Debt Payoff'!$D$4:$D$11,MATCH(2,'Debt Payoff'!$F$4:$F$11,0)),0))/12),(IF(COUNTIF(B78:B78,"&gt;0")=0,(IFERROR(INDEX('Debt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79" s="18">
        <f>IF(D78=0,0,MAX(0,D78*(1+(IFERROR(INDEX('Debt Payoff'!$D$4:$D$11,MATCH(3,'Debt Payoff'!$F$4:$F$11,0)),0))/12)-MIN(D78*(1+(IFERROR(INDEX('Debt Payoff'!$D$4:$D$11,MATCH(3,'Debt Payoff'!$F$4:$F$11,0)),0))/12),(IF(COUNTIF(B78:C78,"&gt;0")=0,(IFERROR(INDEX('Debt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79" s="18">
        <f>IF(E78=0,0,MAX(0,E78*(1+(IFERROR(INDEX('Debt Payoff'!$D$4:$D$11,MATCH(4,'Debt Payoff'!$F$4:$F$11,0)),0))/12)-MIN(E78*(1+(IFERROR(INDEX('Debt Payoff'!$D$4:$D$11,MATCH(4,'Debt Payoff'!$F$4:$F$11,0)),0))/12),(IF(COUNTIF(B78:D78,"&gt;0")=0,(IFERROR(INDEX('Debt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79" s="18">
        <f>IF(F78=0,0,MAX(0,F78*(1+(IFERROR(INDEX('Debt Payoff'!$D$4:$D$11,MATCH(5,'Debt Payoff'!$F$4:$F$11,0)),0))/12)-MIN(F78*(1+(IFERROR(INDEX('Debt Payoff'!$D$4:$D$11,MATCH(5,'Debt Payoff'!$F$4:$F$11,0)),0))/12),(IF(COUNTIF(B78:E78,"&gt;0")=0,(IFERROR(INDEX('Debt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79" s="18">
        <f>IF(G78=0,0,MAX(0,G78*(1+(IFERROR(INDEX('Debt Payoff'!$D$4:$D$11,MATCH(6,'Debt Payoff'!$F$4:$F$11,0)),0))/12)-MIN(G78*(1+(IFERROR(INDEX('Debt Payoff'!$D$4:$D$11,MATCH(6,'Debt Payoff'!$F$4:$F$11,0)),0))/12),(IF(COUNTIF(B78:F78,"&gt;0")=0,(IFERROR(INDEX('Debt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79" s="18">
        <f>IF(H78=0,0,MAX(0,H78*(1+(IFERROR(INDEX('Debt Payoff'!$D$4:$D$11,MATCH(7,'Debt Payoff'!$F$4:$F$11,0)),0))/12)-MIN(H78*(1+(IFERROR(INDEX('Debt Payoff'!$D$4:$D$11,MATCH(7,'Debt Payoff'!$F$4:$F$11,0)),0))/12),(IF(COUNTIF(B78:G78,"&gt;0")=0,(IFERROR(INDEX('Debt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79" s="18">
        <f>IF(I78=0,0,MAX(0,I78*(1+(IFERROR(INDEX('Debt Payoff'!$D$4:$D$11,MATCH(8,'Debt Payoff'!$F$4:$F$11,0)),0))/12)-MIN(I78*(1+(IFERROR(INDEX('Debt Payoff'!$D$4:$D$11,MATCH(8,'Debt Payoff'!$F$4:$F$11,0)),0))/12),(IF(COUNTIF(B78:H78,"&gt;0")=0,(IFERROR(INDEX('Debt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79" s="18">
        <f>IF(B78=0,0,B78*(IFERROR(INDEX('Debt Payoff'!$D$4:$D$11,MATCH(1,'Debt Payoff'!$F$4:$F$11,0)),0))/12)</f>
        <v>0</v>
      </c>
      <c r="K79" s="18">
        <f>IF(C78=0,0,C78*(IFERROR(INDEX('Debt Payoff'!$D$4:$D$11,MATCH(2,'Debt Payoff'!$F$4:$F$11,0)),0))/12)</f>
        <v>0</v>
      </c>
      <c r="L79" s="18">
        <f>IF(D78=0,0,D78*(IFERROR(INDEX('Debt Payoff'!$D$4:$D$11,MATCH(3,'Debt Payoff'!$F$4:$F$11,0)),0))/12)</f>
        <v>0</v>
      </c>
      <c r="M79" s="18">
        <f>IF(E78=0,0,E78*(IFERROR(INDEX('Debt Payoff'!$D$4:$D$11,MATCH(4,'Debt Payoff'!$F$4:$F$11,0)),0))/12)</f>
        <v>0</v>
      </c>
      <c r="N79" s="18">
        <f>IF(F78=0,0,F78*(IFERROR(INDEX('Debt Payoff'!$D$4:$D$11,MATCH(5,'Debt Payoff'!$F$4:$F$11,0)),0))/12)</f>
        <v>0</v>
      </c>
      <c r="O79" s="18">
        <f>IF(G78=0,0,G78*(IFERROR(INDEX('Debt Payoff'!$D$4:$D$11,MATCH(6,'Debt Payoff'!$F$4:$F$11,0)),0))/12)</f>
        <v>0</v>
      </c>
      <c r="P79" s="18">
        <f>IF(H78=0,0,H78*(IFERROR(INDEX('Debt Payoff'!$D$4:$D$11,MATCH(7,'Debt Payoff'!$F$4:$F$11,0)),0))/12)</f>
        <v>0</v>
      </c>
      <c r="Q79" s="18">
        <f>IF(I78=0,0,I78*(IFERROR(INDEX('Debt Payoff'!$D$4:$D$11,MATCH(8,'Debt Payoff'!$F$4:$F$11,0)),0))/12)</f>
        <v>0</v>
      </c>
    </row>
    <row r="80" spans="1:17" x14ac:dyDescent="0.25">
      <c r="A80">
        <v>78</v>
      </c>
      <c r="B80" s="18">
        <f>IF(B79=0,0,MAX(0,B79*(1+(IFERROR(INDEX('Debt Payoff'!$D$4:$D$11,MATCH(1,'Debt Payoff'!$F$4:$F$11,0)),0))/12)-MIN(B79*(1+(IFERROR(INDEX('Debt Payoff'!$D$4:$D$11,MATCH(1,'Debt Payoff'!$F$4:$F$11,0)),0))/12),((IFERROR(INDEX('Debt Payoff'!$E$4:$E$11,MATCH(1,'Debt Payoff'!$F$4:$F$11,0)),0))+('Debt Payoff'!$C$2)))))</f>
        <v>0</v>
      </c>
      <c r="C80" s="18">
        <f>IF(C79=0,0,MAX(0,C79*(1+(IFERROR(INDEX('Debt Payoff'!$D$4:$D$11,MATCH(2,'Debt Payoff'!$F$4:$F$11,0)),0))/12)-MIN(C79*(1+(IFERROR(INDEX('Debt Payoff'!$D$4:$D$11,MATCH(2,'Debt Payoff'!$F$4:$F$11,0)),0))/12),(IF(COUNTIF(B79:B79,"&gt;0")=0,(IFERROR(INDEX('Debt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80" s="18">
        <f>IF(D79=0,0,MAX(0,D79*(1+(IFERROR(INDEX('Debt Payoff'!$D$4:$D$11,MATCH(3,'Debt Payoff'!$F$4:$F$11,0)),0))/12)-MIN(D79*(1+(IFERROR(INDEX('Debt Payoff'!$D$4:$D$11,MATCH(3,'Debt Payoff'!$F$4:$F$11,0)),0))/12),(IF(COUNTIF(B79:C79,"&gt;0")=0,(IFERROR(INDEX('Debt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80" s="18">
        <f>IF(E79=0,0,MAX(0,E79*(1+(IFERROR(INDEX('Debt Payoff'!$D$4:$D$11,MATCH(4,'Debt Payoff'!$F$4:$F$11,0)),0))/12)-MIN(E79*(1+(IFERROR(INDEX('Debt Payoff'!$D$4:$D$11,MATCH(4,'Debt Payoff'!$F$4:$F$11,0)),0))/12),(IF(COUNTIF(B79:D79,"&gt;0")=0,(IFERROR(INDEX('Debt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80" s="18">
        <f>IF(F79=0,0,MAX(0,F79*(1+(IFERROR(INDEX('Debt Payoff'!$D$4:$D$11,MATCH(5,'Debt Payoff'!$F$4:$F$11,0)),0))/12)-MIN(F79*(1+(IFERROR(INDEX('Debt Payoff'!$D$4:$D$11,MATCH(5,'Debt Payoff'!$F$4:$F$11,0)),0))/12),(IF(COUNTIF(B79:E79,"&gt;0")=0,(IFERROR(INDEX('Debt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80" s="18">
        <f>IF(G79=0,0,MAX(0,G79*(1+(IFERROR(INDEX('Debt Payoff'!$D$4:$D$11,MATCH(6,'Debt Payoff'!$F$4:$F$11,0)),0))/12)-MIN(G79*(1+(IFERROR(INDEX('Debt Payoff'!$D$4:$D$11,MATCH(6,'Debt Payoff'!$F$4:$F$11,0)),0))/12),(IF(COUNTIF(B79:F79,"&gt;0")=0,(IFERROR(INDEX('Debt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80" s="18">
        <f>IF(H79=0,0,MAX(0,H79*(1+(IFERROR(INDEX('Debt Payoff'!$D$4:$D$11,MATCH(7,'Debt Payoff'!$F$4:$F$11,0)),0))/12)-MIN(H79*(1+(IFERROR(INDEX('Debt Payoff'!$D$4:$D$11,MATCH(7,'Debt Payoff'!$F$4:$F$11,0)),0))/12),(IF(COUNTIF(B79:G79,"&gt;0")=0,(IFERROR(INDEX('Debt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80" s="18">
        <f>IF(I79=0,0,MAX(0,I79*(1+(IFERROR(INDEX('Debt Payoff'!$D$4:$D$11,MATCH(8,'Debt Payoff'!$F$4:$F$11,0)),0))/12)-MIN(I79*(1+(IFERROR(INDEX('Debt Payoff'!$D$4:$D$11,MATCH(8,'Debt Payoff'!$F$4:$F$11,0)),0))/12),(IF(COUNTIF(B79:H79,"&gt;0")=0,(IFERROR(INDEX('Debt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80" s="18">
        <f>IF(B79=0,0,B79*(IFERROR(INDEX('Debt Payoff'!$D$4:$D$11,MATCH(1,'Debt Payoff'!$F$4:$F$11,0)),0))/12)</f>
        <v>0</v>
      </c>
      <c r="K80" s="18">
        <f>IF(C79=0,0,C79*(IFERROR(INDEX('Debt Payoff'!$D$4:$D$11,MATCH(2,'Debt Payoff'!$F$4:$F$11,0)),0))/12)</f>
        <v>0</v>
      </c>
      <c r="L80" s="18">
        <f>IF(D79=0,0,D79*(IFERROR(INDEX('Debt Payoff'!$D$4:$D$11,MATCH(3,'Debt Payoff'!$F$4:$F$11,0)),0))/12)</f>
        <v>0</v>
      </c>
      <c r="M80" s="18">
        <f>IF(E79=0,0,E79*(IFERROR(INDEX('Debt Payoff'!$D$4:$D$11,MATCH(4,'Debt Payoff'!$F$4:$F$11,0)),0))/12)</f>
        <v>0</v>
      </c>
      <c r="N80" s="18">
        <f>IF(F79=0,0,F79*(IFERROR(INDEX('Debt Payoff'!$D$4:$D$11,MATCH(5,'Debt Payoff'!$F$4:$F$11,0)),0))/12)</f>
        <v>0</v>
      </c>
      <c r="O80" s="18">
        <f>IF(G79=0,0,G79*(IFERROR(INDEX('Debt Payoff'!$D$4:$D$11,MATCH(6,'Debt Payoff'!$F$4:$F$11,0)),0))/12)</f>
        <v>0</v>
      </c>
      <c r="P80" s="18">
        <f>IF(H79=0,0,H79*(IFERROR(INDEX('Debt Payoff'!$D$4:$D$11,MATCH(7,'Debt Payoff'!$F$4:$F$11,0)),0))/12)</f>
        <v>0</v>
      </c>
      <c r="Q80" s="18">
        <f>IF(I79=0,0,I79*(IFERROR(INDEX('Debt Payoff'!$D$4:$D$11,MATCH(8,'Debt Payoff'!$F$4:$F$11,0)),0))/12)</f>
        <v>0</v>
      </c>
    </row>
    <row r="81" spans="1:17" x14ac:dyDescent="0.25">
      <c r="A81">
        <v>79</v>
      </c>
      <c r="B81" s="18">
        <f>IF(B80=0,0,MAX(0,B80*(1+(IFERROR(INDEX('Debt Payoff'!$D$4:$D$11,MATCH(1,'Debt Payoff'!$F$4:$F$11,0)),0))/12)-MIN(B80*(1+(IFERROR(INDEX('Debt Payoff'!$D$4:$D$11,MATCH(1,'Debt Payoff'!$F$4:$F$11,0)),0))/12),((IFERROR(INDEX('Debt Payoff'!$E$4:$E$11,MATCH(1,'Debt Payoff'!$F$4:$F$11,0)),0))+('Debt Payoff'!$C$2)))))</f>
        <v>0</v>
      </c>
      <c r="C81" s="18">
        <f>IF(C80=0,0,MAX(0,C80*(1+(IFERROR(INDEX('Debt Payoff'!$D$4:$D$11,MATCH(2,'Debt Payoff'!$F$4:$F$11,0)),0))/12)-MIN(C80*(1+(IFERROR(INDEX('Debt Payoff'!$D$4:$D$11,MATCH(2,'Debt Payoff'!$F$4:$F$11,0)),0))/12),(IF(COUNTIF(B80:B80,"&gt;0")=0,(IFERROR(INDEX('Debt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81" s="18">
        <f>IF(D80=0,0,MAX(0,D80*(1+(IFERROR(INDEX('Debt Payoff'!$D$4:$D$11,MATCH(3,'Debt Payoff'!$F$4:$F$11,0)),0))/12)-MIN(D80*(1+(IFERROR(INDEX('Debt Payoff'!$D$4:$D$11,MATCH(3,'Debt Payoff'!$F$4:$F$11,0)),0))/12),(IF(COUNTIF(B80:C80,"&gt;0")=0,(IFERROR(INDEX('Debt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81" s="18">
        <f>IF(E80=0,0,MAX(0,E80*(1+(IFERROR(INDEX('Debt Payoff'!$D$4:$D$11,MATCH(4,'Debt Payoff'!$F$4:$F$11,0)),0))/12)-MIN(E80*(1+(IFERROR(INDEX('Debt Payoff'!$D$4:$D$11,MATCH(4,'Debt Payoff'!$F$4:$F$11,0)),0))/12),(IF(COUNTIF(B80:D80,"&gt;0")=0,(IFERROR(INDEX('Debt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81" s="18">
        <f>IF(F80=0,0,MAX(0,F80*(1+(IFERROR(INDEX('Debt Payoff'!$D$4:$D$11,MATCH(5,'Debt Payoff'!$F$4:$F$11,0)),0))/12)-MIN(F80*(1+(IFERROR(INDEX('Debt Payoff'!$D$4:$D$11,MATCH(5,'Debt Payoff'!$F$4:$F$11,0)),0))/12),(IF(COUNTIF(B80:E80,"&gt;0")=0,(IFERROR(INDEX('Debt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81" s="18">
        <f>IF(G80=0,0,MAX(0,G80*(1+(IFERROR(INDEX('Debt Payoff'!$D$4:$D$11,MATCH(6,'Debt Payoff'!$F$4:$F$11,0)),0))/12)-MIN(G80*(1+(IFERROR(INDEX('Debt Payoff'!$D$4:$D$11,MATCH(6,'Debt Payoff'!$F$4:$F$11,0)),0))/12),(IF(COUNTIF(B80:F80,"&gt;0")=0,(IFERROR(INDEX('Debt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81" s="18">
        <f>IF(H80=0,0,MAX(0,H80*(1+(IFERROR(INDEX('Debt Payoff'!$D$4:$D$11,MATCH(7,'Debt Payoff'!$F$4:$F$11,0)),0))/12)-MIN(H80*(1+(IFERROR(INDEX('Debt Payoff'!$D$4:$D$11,MATCH(7,'Debt Payoff'!$F$4:$F$11,0)),0))/12),(IF(COUNTIF(B80:G80,"&gt;0")=0,(IFERROR(INDEX('Debt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81" s="18">
        <f>IF(I80=0,0,MAX(0,I80*(1+(IFERROR(INDEX('Debt Payoff'!$D$4:$D$11,MATCH(8,'Debt Payoff'!$F$4:$F$11,0)),0))/12)-MIN(I80*(1+(IFERROR(INDEX('Debt Payoff'!$D$4:$D$11,MATCH(8,'Debt Payoff'!$F$4:$F$11,0)),0))/12),(IF(COUNTIF(B80:H80,"&gt;0")=0,(IFERROR(INDEX('Debt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81" s="18">
        <f>IF(B80=0,0,B80*(IFERROR(INDEX('Debt Payoff'!$D$4:$D$11,MATCH(1,'Debt Payoff'!$F$4:$F$11,0)),0))/12)</f>
        <v>0</v>
      </c>
      <c r="K81" s="18">
        <f>IF(C80=0,0,C80*(IFERROR(INDEX('Debt Payoff'!$D$4:$D$11,MATCH(2,'Debt Payoff'!$F$4:$F$11,0)),0))/12)</f>
        <v>0</v>
      </c>
      <c r="L81" s="18">
        <f>IF(D80=0,0,D80*(IFERROR(INDEX('Debt Payoff'!$D$4:$D$11,MATCH(3,'Debt Payoff'!$F$4:$F$11,0)),0))/12)</f>
        <v>0</v>
      </c>
      <c r="M81" s="18">
        <f>IF(E80=0,0,E80*(IFERROR(INDEX('Debt Payoff'!$D$4:$D$11,MATCH(4,'Debt Payoff'!$F$4:$F$11,0)),0))/12)</f>
        <v>0</v>
      </c>
      <c r="N81" s="18">
        <f>IF(F80=0,0,F80*(IFERROR(INDEX('Debt Payoff'!$D$4:$D$11,MATCH(5,'Debt Payoff'!$F$4:$F$11,0)),0))/12)</f>
        <v>0</v>
      </c>
      <c r="O81" s="18">
        <f>IF(G80=0,0,G80*(IFERROR(INDEX('Debt Payoff'!$D$4:$D$11,MATCH(6,'Debt Payoff'!$F$4:$F$11,0)),0))/12)</f>
        <v>0</v>
      </c>
      <c r="P81" s="18">
        <f>IF(H80=0,0,H80*(IFERROR(INDEX('Debt Payoff'!$D$4:$D$11,MATCH(7,'Debt Payoff'!$F$4:$F$11,0)),0))/12)</f>
        <v>0</v>
      </c>
      <c r="Q81" s="18">
        <f>IF(I80=0,0,I80*(IFERROR(INDEX('Debt Payoff'!$D$4:$D$11,MATCH(8,'Debt Payoff'!$F$4:$F$11,0)),0))/12)</f>
        <v>0</v>
      </c>
    </row>
    <row r="82" spans="1:17" x14ac:dyDescent="0.25">
      <c r="A82">
        <v>80</v>
      </c>
      <c r="B82" s="18">
        <f>IF(B81=0,0,MAX(0,B81*(1+(IFERROR(INDEX('Debt Payoff'!$D$4:$D$11,MATCH(1,'Debt Payoff'!$F$4:$F$11,0)),0))/12)-MIN(B81*(1+(IFERROR(INDEX('Debt Payoff'!$D$4:$D$11,MATCH(1,'Debt Payoff'!$F$4:$F$11,0)),0))/12),((IFERROR(INDEX('Debt Payoff'!$E$4:$E$11,MATCH(1,'Debt Payoff'!$F$4:$F$11,0)),0))+('Debt Payoff'!$C$2)))))</f>
        <v>0</v>
      </c>
      <c r="C82" s="18">
        <f>IF(C81=0,0,MAX(0,C81*(1+(IFERROR(INDEX('Debt Payoff'!$D$4:$D$11,MATCH(2,'Debt Payoff'!$F$4:$F$11,0)),0))/12)-MIN(C81*(1+(IFERROR(INDEX('Debt Payoff'!$D$4:$D$11,MATCH(2,'Debt Payoff'!$F$4:$F$11,0)),0))/12),(IF(COUNTIF(B81:B81,"&gt;0")=0,(IFERROR(INDEX('Debt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82" s="18">
        <f>IF(D81=0,0,MAX(0,D81*(1+(IFERROR(INDEX('Debt Payoff'!$D$4:$D$11,MATCH(3,'Debt Payoff'!$F$4:$F$11,0)),0))/12)-MIN(D81*(1+(IFERROR(INDEX('Debt Payoff'!$D$4:$D$11,MATCH(3,'Debt Payoff'!$F$4:$F$11,0)),0))/12),(IF(COUNTIF(B81:C81,"&gt;0")=0,(IFERROR(INDEX('Debt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82" s="18">
        <f>IF(E81=0,0,MAX(0,E81*(1+(IFERROR(INDEX('Debt Payoff'!$D$4:$D$11,MATCH(4,'Debt Payoff'!$F$4:$F$11,0)),0))/12)-MIN(E81*(1+(IFERROR(INDEX('Debt Payoff'!$D$4:$D$11,MATCH(4,'Debt Payoff'!$F$4:$F$11,0)),0))/12),(IF(COUNTIF(B81:D81,"&gt;0")=0,(IFERROR(INDEX('Debt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82" s="18">
        <f>IF(F81=0,0,MAX(0,F81*(1+(IFERROR(INDEX('Debt Payoff'!$D$4:$D$11,MATCH(5,'Debt Payoff'!$F$4:$F$11,0)),0))/12)-MIN(F81*(1+(IFERROR(INDEX('Debt Payoff'!$D$4:$D$11,MATCH(5,'Debt Payoff'!$F$4:$F$11,0)),0))/12),(IF(COUNTIF(B81:E81,"&gt;0")=0,(IFERROR(INDEX('Debt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82" s="18">
        <f>IF(G81=0,0,MAX(0,G81*(1+(IFERROR(INDEX('Debt Payoff'!$D$4:$D$11,MATCH(6,'Debt Payoff'!$F$4:$F$11,0)),0))/12)-MIN(G81*(1+(IFERROR(INDEX('Debt Payoff'!$D$4:$D$11,MATCH(6,'Debt Payoff'!$F$4:$F$11,0)),0))/12),(IF(COUNTIF(B81:F81,"&gt;0")=0,(IFERROR(INDEX('Debt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82" s="18">
        <f>IF(H81=0,0,MAX(0,H81*(1+(IFERROR(INDEX('Debt Payoff'!$D$4:$D$11,MATCH(7,'Debt Payoff'!$F$4:$F$11,0)),0))/12)-MIN(H81*(1+(IFERROR(INDEX('Debt Payoff'!$D$4:$D$11,MATCH(7,'Debt Payoff'!$F$4:$F$11,0)),0))/12),(IF(COUNTIF(B81:G81,"&gt;0")=0,(IFERROR(INDEX('Debt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82" s="18">
        <f>IF(I81=0,0,MAX(0,I81*(1+(IFERROR(INDEX('Debt Payoff'!$D$4:$D$11,MATCH(8,'Debt Payoff'!$F$4:$F$11,0)),0))/12)-MIN(I81*(1+(IFERROR(INDEX('Debt Payoff'!$D$4:$D$11,MATCH(8,'Debt Payoff'!$F$4:$F$11,0)),0))/12),(IF(COUNTIF(B81:H81,"&gt;0")=0,(IFERROR(INDEX('Debt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82" s="18">
        <f>IF(B81=0,0,B81*(IFERROR(INDEX('Debt Payoff'!$D$4:$D$11,MATCH(1,'Debt Payoff'!$F$4:$F$11,0)),0))/12)</f>
        <v>0</v>
      </c>
      <c r="K82" s="18">
        <f>IF(C81=0,0,C81*(IFERROR(INDEX('Debt Payoff'!$D$4:$D$11,MATCH(2,'Debt Payoff'!$F$4:$F$11,0)),0))/12)</f>
        <v>0</v>
      </c>
      <c r="L82" s="18">
        <f>IF(D81=0,0,D81*(IFERROR(INDEX('Debt Payoff'!$D$4:$D$11,MATCH(3,'Debt Payoff'!$F$4:$F$11,0)),0))/12)</f>
        <v>0</v>
      </c>
      <c r="M82" s="18">
        <f>IF(E81=0,0,E81*(IFERROR(INDEX('Debt Payoff'!$D$4:$D$11,MATCH(4,'Debt Payoff'!$F$4:$F$11,0)),0))/12)</f>
        <v>0</v>
      </c>
      <c r="N82" s="18">
        <f>IF(F81=0,0,F81*(IFERROR(INDEX('Debt Payoff'!$D$4:$D$11,MATCH(5,'Debt Payoff'!$F$4:$F$11,0)),0))/12)</f>
        <v>0</v>
      </c>
      <c r="O82" s="18">
        <f>IF(G81=0,0,G81*(IFERROR(INDEX('Debt Payoff'!$D$4:$D$11,MATCH(6,'Debt Payoff'!$F$4:$F$11,0)),0))/12)</f>
        <v>0</v>
      </c>
      <c r="P82" s="18">
        <f>IF(H81=0,0,H81*(IFERROR(INDEX('Debt Payoff'!$D$4:$D$11,MATCH(7,'Debt Payoff'!$F$4:$F$11,0)),0))/12)</f>
        <v>0</v>
      </c>
      <c r="Q82" s="18">
        <f>IF(I81=0,0,I81*(IFERROR(INDEX('Debt Payoff'!$D$4:$D$11,MATCH(8,'Debt Payoff'!$F$4:$F$11,0)),0))/12)</f>
        <v>0</v>
      </c>
    </row>
    <row r="83" spans="1:17" x14ac:dyDescent="0.25">
      <c r="A83">
        <v>81</v>
      </c>
      <c r="B83" s="18">
        <f>IF(B82=0,0,MAX(0,B82*(1+(IFERROR(INDEX('Debt Payoff'!$D$4:$D$11,MATCH(1,'Debt Payoff'!$F$4:$F$11,0)),0))/12)-MIN(B82*(1+(IFERROR(INDEX('Debt Payoff'!$D$4:$D$11,MATCH(1,'Debt Payoff'!$F$4:$F$11,0)),0))/12),((IFERROR(INDEX('Debt Payoff'!$E$4:$E$11,MATCH(1,'Debt Payoff'!$F$4:$F$11,0)),0))+('Debt Payoff'!$C$2)))))</f>
        <v>0</v>
      </c>
      <c r="C83" s="18">
        <f>IF(C82=0,0,MAX(0,C82*(1+(IFERROR(INDEX('Debt Payoff'!$D$4:$D$11,MATCH(2,'Debt Payoff'!$F$4:$F$11,0)),0))/12)-MIN(C82*(1+(IFERROR(INDEX('Debt Payoff'!$D$4:$D$11,MATCH(2,'Debt Payoff'!$F$4:$F$11,0)),0))/12),(IF(COUNTIF(B82:B82,"&gt;0")=0,(IFERROR(INDEX('Debt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83" s="18">
        <f>IF(D82=0,0,MAX(0,D82*(1+(IFERROR(INDEX('Debt Payoff'!$D$4:$D$11,MATCH(3,'Debt Payoff'!$F$4:$F$11,0)),0))/12)-MIN(D82*(1+(IFERROR(INDEX('Debt Payoff'!$D$4:$D$11,MATCH(3,'Debt Payoff'!$F$4:$F$11,0)),0))/12),(IF(COUNTIF(B82:C82,"&gt;0")=0,(IFERROR(INDEX('Debt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83" s="18">
        <f>IF(E82=0,0,MAX(0,E82*(1+(IFERROR(INDEX('Debt Payoff'!$D$4:$D$11,MATCH(4,'Debt Payoff'!$F$4:$F$11,0)),0))/12)-MIN(E82*(1+(IFERROR(INDEX('Debt Payoff'!$D$4:$D$11,MATCH(4,'Debt Payoff'!$F$4:$F$11,0)),0))/12),(IF(COUNTIF(B82:D82,"&gt;0")=0,(IFERROR(INDEX('Debt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83" s="18">
        <f>IF(F82=0,0,MAX(0,F82*(1+(IFERROR(INDEX('Debt Payoff'!$D$4:$D$11,MATCH(5,'Debt Payoff'!$F$4:$F$11,0)),0))/12)-MIN(F82*(1+(IFERROR(INDEX('Debt Payoff'!$D$4:$D$11,MATCH(5,'Debt Payoff'!$F$4:$F$11,0)),0))/12),(IF(COUNTIF(B82:E82,"&gt;0")=0,(IFERROR(INDEX('Debt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83" s="18">
        <f>IF(G82=0,0,MAX(0,G82*(1+(IFERROR(INDEX('Debt Payoff'!$D$4:$D$11,MATCH(6,'Debt Payoff'!$F$4:$F$11,0)),0))/12)-MIN(G82*(1+(IFERROR(INDEX('Debt Payoff'!$D$4:$D$11,MATCH(6,'Debt Payoff'!$F$4:$F$11,0)),0))/12),(IF(COUNTIF(B82:F82,"&gt;0")=0,(IFERROR(INDEX('Debt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83" s="18">
        <f>IF(H82=0,0,MAX(0,H82*(1+(IFERROR(INDEX('Debt Payoff'!$D$4:$D$11,MATCH(7,'Debt Payoff'!$F$4:$F$11,0)),0))/12)-MIN(H82*(1+(IFERROR(INDEX('Debt Payoff'!$D$4:$D$11,MATCH(7,'Debt Payoff'!$F$4:$F$11,0)),0))/12),(IF(COUNTIF(B82:G82,"&gt;0")=0,(IFERROR(INDEX('Debt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83" s="18">
        <f>IF(I82=0,0,MAX(0,I82*(1+(IFERROR(INDEX('Debt Payoff'!$D$4:$D$11,MATCH(8,'Debt Payoff'!$F$4:$F$11,0)),0))/12)-MIN(I82*(1+(IFERROR(INDEX('Debt Payoff'!$D$4:$D$11,MATCH(8,'Debt Payoff'!$F$4:$F$11,0)),0))/12),(IF(COUNTIF(B82:H82,"&gt;0")=0,(IFERROR(INDEX('Debt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83" s="18">
        <f>IF(B82=0,0,B82*(IFERROR(INDEX('Debt Payoff'!$D$4:$D$11,MATCH(1,'Debt Payoff'!$F$4:$F$11,0)),0))/12)</f>
        <v>0</v>
      </c>
      <c r="K83" s="18">
        <f>IF(C82=0,0,C82*(IFERROR(INDEX('Debt Payoff'!$D$4:$D$11,MATCH(2,'Debt Payoff'!$F$4:$F$11,0)),0))/12)</f>
        <v>0</v>
      </c>
      <c r="L83" s="18">
        <f>IF(D82=0,0,D82*(IFERROR(INDEX('Debt Payoff'!$D$4:$D$11,MATCH(3,'Debt Payoff'!$F$4:$F$11,0)),0))/12)</f>
        <v>0</v>
      </c>
      <c r="M83" s="18">
        <f>IF(E82=0,0,E82*(IFERROR(INDEX('Debt Payoff'!$D$4:$D$11,MATCH(4,'Debt Payoff'!$F$4:$F$11,0)),0))/12)</f>
        <v>0</v>
      </c>
      <c r="N83" s="18">
        <f>IF(F82=0,0,F82*(IFERROR(INDEX('Debt Payoff'!$D$4:$D$11,MATCH(5,'Debt Payoff'!$F$4:$F$11,0)),0))/12)</f>
        <v>0</v>
      </c>
      <c r="O83" s="18">
        <f>IF(G82=0,0,G82*(IFERROR(INDEX('Debt Payoff'!$D$4:$D$11,MATCH(6,'Debt Payoff'!$F$4:$F$11,0)),0))/12)</f>
        <v>0</v>
      </c>
      <c r="P83" s="18">
        <f>IF(H82=0,0,H82*(IFERROR(INDEX('Debt Payoff'!$D$4:$D$11,MATCH(7,'Debt Payoff'!$F$4:$F$11,0)),0))/12)</f>
        <v>0</v>
      </c>
      <c r="Q83" s="18">
        <f>IF(I82=0,0,I82*(IFERROR(INDEX('Debt Payoff'!$D$4:$D$11,MATCH(8,'Debt Payoff'!$F$4:$F$11,0)),0))/12)</f>
        <v>0</v>
      </c>
    </row>
    <row r="84" spans="1:17" x14ac:dyDescent="0.25">
      <c r="A84">
        <v>82</v>
      </c>
      <c r="B84" s="18">
        <f>IF(B83=0,0,MAX(0,B83*(1+(IFERROR(INDEX('Debt Payoff'!$D$4:$D$11,MATCH(1,'Debt Payoff'!$F$4:$F$11,0)),0))/12)-MIN(B83*(1+(IFERROR(INDEX('Debt Payoff'!$D$4:$D$11,MATCH(1,'Debt Payoff'!$F$4:$F$11,0)),0))/12),((IFERROR(INDEX('Debt Payoff'!$E$4:$E$11,MATCH(1,'Debt Payoff'!$F$4:$F$11,0)),0))+('Debt Payoff'!$C$2)))))</f>
        <v>0</v>
      </c>
      <c r="C84" s="18">
        <f>IF(C83=0,0,MAX(0,C83*(1+(IFERROR(INDEX('Debt Payoff'!$D$4:$D$11,MATCH(2,'Debt Payoff'!$F$4:$F$11,0)),0))/12)-MIN(C83*(1+(IFERROR(INDEX('Debt Payoff'!$D$4:$D$11,MATCH(2,'Debt Payoff'!$F$4:$F$11,0)),0))/12),(IF(COUNTIF(B83:B83,"&gt;0")=0,(IFERROR(INDEX('Debt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84" s="18">
        <f>IF(D83=0,0,MAX(0,D83*(1+(IFERROR(INDEX('Debt Payoff'!$D$4:$D$11,MATCH(3,'Debt Payoff'!$F$4:$F$11,0)),0))/12)-MIN(D83*(1+(IFERROR(INDEX('Debt Payoff'!$D$4:$D$11,MATCH(3,'Debt Payoff'!$F$4:$F$11,0)),0))/12),(IF(COUNTIF(B83:C83,"&gt;0")=0,(IFERROR(INDEX('Debt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84" s="18">
        <f>IF(E83=0,0,MAX(0,E83*(1+(IFERROR(INDEX('Debt Payoff'!$D$4:$D$11,MATCH(4,'Debt Payoff'!$F$4:$F$11,0)),0))/12)-MIN(E83*(1+(IFERROR(INDEX('Debt Payoff'!$D$4:$D$11,MATCH(4,'Debt Payoff'!$F$4:$F$11,0)),0))/12),(IF(COUNTIF(B83:D83,"&gt;0")=0,(IFERROR(INDEX('Debt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84" s="18">
        <f>IF(F83=0,0,MAX(0,F83*(1+(IFERROR(INDEX('Debt Payoff'!$D$4:$D$11,MATCH(5,'Debt Payoff'!$F$4:$F$11,0)),0))/12)-MIN(F83*(1+(IFERROR(INDEX('Debt Payoff'!$D$4:$D$11,MATCH(5,'Debt Payoff'!$F$4:$F$11,0)),0))/12),(IF(COUNTIF(B83:E83,"&gt;0")=0,(IFERROR(INDEX('Debt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84" s="18">
        <f>IF(G83=0,0,MAX(0,G83*(1+(IFERROR(INDEX('Debt Payoff'!$D$4:$D$11,MATCH(6,'Debt Payoff'!$F$4:$F$11,0)),0))/12)-MIN(G83*(1+(IFERROR(INDEX('Debt Payoff'!$D$4:$D$11,MATCH(6,'Debt Payoff'!$F$4:$F$11,0)),0))/12),(IF(COUNTIF(B83:F83,"&gt;0")=0,(IFERROR(INDEX('Debt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84" s="18">
        <f>IF(H83=0,0,MAX(0,H83*(1+(IFERROR(INDEX('Debt Payoff'!$D$4:$D$11,MATCH(7,'Debt Payoff'!$F$4:$F$11,0)),0))/12)-MIN(H83*(1+(IFERROR(INDEX('Debt Payoff'!$D$4:$D$11,MATCH(7,'Debt Payoff'!$F$4:$F$11,0)),0))/12),(IF(COUNTIF(B83:G83,"&gt;0")=0,(IFERROR(INDEX('Debt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84" s="18">
        <f>IF(I83=0,0,MAX(0,I83*(1+(IFERROR(INDEX('Debt Payoff'!$D$4:$D$11,MATCH(8,'Debt Payoff'!$F$4:$F$11,0)),0))/12)-MIN(I83*(1+(IFERROR(INDEX('Debt Payoff'!$D$4:$D$11,MATCH(8,'Debt Payoff'!$F$4:$F$11,0)),0))/12),(IF(COUNTIF(B83:H83,"&gt;0")=0,(IFERROR(INDEX('Debt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84" s="18">
        <f>IF(B83=0,0,B83*(IFERROR(INDEX('Debt Payoff'!$D$4:$D$11,MATCH(1,'Debt Payoff'!$F$4:$F$11,0)),0))/12)</f>
        <v>0</v>
      </c>
      <c r="K84" s="18">
        <f>IF(C83=0,0,C83*(IFERROR(INDEX('Debt Payoff'!$D$4:$D$11,MATCH(2,'Debt Payoff'!$F$4:$F$11,0)),0))/12)</f>
        <v>0</v>
      </c>
      <c r="L84" s="18">
        <f>IF(D83=0,0,D83*(IFERROR(INDEX('Debt Payoff'!$D$4:$D$11,MATCH(3,'Debt Payoff'!$F$4:$F$11,0)),0))/12)</f>
        <v>0</v>
      </c>
      <c r="M84" s="18">
        <f>IF(E83=0,0,E83*(IFERROR(INDEX('Debt Payoff'!$D$4:$D$11,MATCH(4,'Debt Payoff'!$F$4:$F$11,0)),0))/12)</f>
        <v>0</v>
      </c>
      <c r="N84" s="18">
        <f>IF(F83=0,0,F83*(IFERROR(INDEX('Debt Payoff'!$D$4:$D$11,MATCH(5,'Debt Payoff'!$F$4:$F$11,0)),0))/12)</f>
        <v>0</v>
      </c>
      <c r="O84" s="18">
        <f>IF(G83=0,0,G83*(IFERROR(INDEX('Debt Payoff'!$D$4:$D$11,MATCH(6,'Debt Payoff'!$F$4:$F$11,0)),0))/12)</f>
        <v>0</v>
      </c>
      <c r="P84" s="18">
        <f>IF(H83=0,0,H83*(IFERROR(INDEX('Debt Payoff'!$D$4:$D$11,MATCH(7,'Debt Payoff'!$F$4:$F$11,0)),0))/12)</f>
        <v>0</v>
      </c>
      <c r="Q84" s="18">
        <f>IF(I83=0,0,I83*(IFERROR(INDEX('Debt Payoff'!$D$4:$D$11,MATCH(8,'Debt Payoff'!$F$4:$F$11,0)),0))/12)</f>
        <v>0</v>
      </c>
    </row>
    <row r="85" spans="1:17" x14ac:dyDescent="0.25">
      <c r="A85">
        <v>83</v>
      </c>
      <c r="B85" s="18">
        <f>IF(B84=0,0,MAX(0,B84*(1+(IFERROR(INDEX('Debt Payoff'!$D$4:$D$11,MATCH(1,'Debt Payoff'!$F$4:$F$11,0)),0))/12)-MIN(B84*(1+(IFERROR(INDEX('Debt Payoff'!$D$4:$D$11,MATCH(1,'Debt Payoff'!$F$4:$F$11,0)),0))/12),((IFERROR(INDEX('Debt Payoff'!$E$4:$E$11,MATCH(1,'Debt Payoff'!$F$4:$F$11,0)),0))+('Debt Payoff'!$C$2)))))</f>
        <v>0</v>
      </c>
      <c r="C85" s="18">
        <f>IF(C84=0,0,MAX(0,C84*(1+(IFERROR(INDEX('Debt Payoff'!$D$4:$D$11,MATCH(2,'Debt Payoff'!$F$4:$F$11,0)),0))/12)-MIN(C84*(1+(IFERROR(INDEX('Debt Payoff'!$D$4:$D$11,MATCH(2,'Debt Payoff'!$F$4:$F$11,0)),0))/12),(IF(COUNTIF(B84:B84,"&gt;0")=0,(IFERROR(INDEX('Debt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85" s="18">
        <f>IF(D84=0,0,MAX(0,D84*(1+(IFERROR(INDEX('Debt Payoff'!$D$4:$D$11,MATCH(3,'Debt Payoff'!$F$4:$F$11,0)),0))/12)-MIN(D84*(1+(IFERROR(INDEX('Debt Payoff'!$D$4:$D$11,MATCH(3,'Debt Payoff'!$F$4:$F$11,0)),0))/12),(IF(COUNTIF(B84:C84,"&gt;0")=0,(IFERROR(INDEX('Debt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85" s="18">
        <f>IF(E84=0,0,MAX(0,E84*(1+(IFERROR(INDEX('Debt Payoff'!$D$4:$D$11,MATCH(4,'Debt Payoff'!$F$4:$F$11,0)),0))/12)-MIN(E84*(1+(IFERROR(INDEX('Debt Payoff'!$D$4:$D$11,MATCH(4,'Debt Payoff'!$F$4:$F$11,0)),0))/12),(IF(COUNTIF(B84:D84,"&gt;0")=0,(IFERROR(INDEX('Debt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85" s="18">
        <f>IF(F84=0,0,MAX(0,F84*(1+(IFERROR(INDEX('Debt Payoff'!$D$4:$D$11,MATCH(5,'Debt Payoff'!$F$4:$F$11,0)),0))/12)-MIN(F84*(1+(IFERROR(INDEX('Debt Payoff'!$D$4:$D$11,MATCH(5,'Debt Payoff'!$F$4:$F$11,0)),0))/12),(IF(COUNTIF(B84:E84,"&gt;0")=0,(IFERROR(INDEX('Debt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85" s="18">
        <f>IF(G84=0,0,MAX(0,G84*(1+(IFERROR(INDEX('Debt Payoff'!$D$4:$D$11,MATCH(6,'Debt Payoff'!$F$4:$F$11,0)),0))/12)-MIN(G84*(1+(IFERROR(INDEX('Debt Payoff'!$D$4:$D$11,MATCH(6,'Debt Payoff'!$F$4:$F$11,0)),0))/12),(IF(COUNTIF(B84:F84,"&gt;0")=0,(IFERROR(INDEX('Debt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85" s="18">
        <f>IF(H84=0,0,MAX(0,H84*(1+(IFERROR(INDEX('Debt Payoff'!$D$4:$D$11,MATCH(7,'Debt Payoff'!$F$4:$F$11,0)),0))/12)-MIN(H84*(1+(IFERROR(INDEX('Debt Payoff'!$D$4:$D$11,MATCH(7,'Debt Payoff'!$F$4:$F$11,0)),0))/12),(IF(COUNTIF(B84:G84,"&gt;0")=0,(IFERROR(INDEX('Debt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85" s="18">
        <f>IF(I84=0,0,MAX(0,I84*(1+(IFERROR(INDEX('Debt Payoff'!$D$4:$D$11,MATCH(8,'Debt Payoff'!$F$4:$F$11,0)),0))/12)-MIN(I84*(1+(IFERROR(INDEX('Debt Payoff'!$D$4:$D$11,MATCH(8,'Debt Payoff'!$F$4:$F$11,0)),0))/12),(IF(COUNTIF(B84:H84,"&gt;0")=0,(IFERROR(INDEX('Debt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85" s="18">
        <f>IF(B84=0,0,B84*(IFERROR(INDEX('Debt Payoff'!$D$4:$D$11,MATCH(1,'Debt Payoff'!$F$4:$F$11,0)),0))/12)</f>
        <v>0</v>
      </c>
      <c r="K85" s="18">
        <f>IF(C84=0,0,C84*(IFERROR(INDEX('Debt Payoff'!$D$4:$D$11,MATCH(2,'Debt Payoff'!$F$4:$F$11,0)),0))/12)</f>
        <v>0</v>
      </c>
      <c r="L85" s="18">
        <f>IF(D84=0,0,D84*(IFERROR(INDEX('Debt Payoff'!$D$4:$D$11,MATCH(3,'Debt Payoff'!$F$4:$F$11,0)),0))/12)</f>
        <v>0</v>
      </c>
      <c r="M85" s="18">
        <f>IF(E84=0,0,E84*(IFERROR(INDEX('Debt Payoff'!$D$4:$D$11,MATCH(4,'Debt Payoff'!$F$4:$F$11,0)),0))/12)</f>
        <v>0</v>
      </c>
      <c r="N85" s="18">
        <f>IF(F84=0,0,F84*(IFERROR(INDEX('Debt Payoff'!$D$4:$D$11,MATCH(5,'Debt Payoff'!$F$4:$F$11,0)),0))/12)</f>
        <v>0</v>
      </c>
      <c r="O85" s="18">
        <f>IF(G84=0,0,G84*(IFERROR(INDEX('Debt Payoff'!$D$4:$D$11,MATCH(6,'Debt Payoff'!$F$4:$F$11,0)),0))/12)</f>
        <v>0</v>
      </c>
      <c r="P85" s="18">
        <f>IF(H84=0,0,H84*(IFERROR(INDEX('Debt Payoff'!$D$4:$D$11,MATCH(7,'Debt Payoff'!$F$4:$F$11,0)),0))/12)</f>
        <v>0</v>
      </c>
      <c r="Q85" s="18">
        <f>IF(I84=0,0,I84*(IFERROR(INDEX('Debt Payoff'!$D$4:$D$11,MATCH(8,'Debt Payoff'!$F$4:$F$11,0)),0))/12)</f>
        <v>0</v>
      </c>
    </row>
    <row r="86" spans="1:17" x14ac:dyDescent="0.25">
      <c r="A86">
        <v>84</v>
      </c>
      <c r="B86" s="18">
        <f>IF(B85=0,0,MAX(0,B85*(1+(IFERROR(INDEX('Debt Payoff'!$D$4:$D$11,MATCH(1,'Debt Payoff'!$F$4:$F$11,0)),0))/12)-MIN(B85*(1+(IFERROR(INDEX('Debt Payoff'!$D$4:$D$11,MATCH(1,'Debt Payoff'!$F$4:$F$11,0)),0))/12),((IFERROR(INDEX('Debt Payoff'!$E$4:$E$11,MATCH(1,'Debt Payoff'!$F$4:$F$11,0)),0))+('Debt Payoff'!$C$2)))))</f>
        <v>0</v>
      </c>
      <c r="C86" s="18">
        <f>IF(C85=0,0,MAX(0,C85*(1+(IFERROR(INDEX('Debt Payoff'!$D$4:$D$11,MATCH(2,'Debt Payoff'!$F$4:$F$11,0)),0))/12)-MIN(C85*(1+(IFERROR(INDEX('Debt Payoff'!$D$4:$D$11,MATCH(2,'Debt Payoff'!$F$4:$F$11,0)),0))/12),(IF(COUNTIF(B85:B85,"&gt;0")=0,(IFERROR(INDEX('Debt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86" s="18">
        <f>IF(D85=0,0,MAX(0,D85*(1+(IFERROR(INDEX('Debt Payoff'!$D$4:$D$11,MATCH(3,'Debt Payoff'!$F$4:$F$11,0)),0))/12)-MIN(D85*(1+(IFERROR(INDEX('Debt Payoff'!$D$4:$D$11,MATCH(3,'Debt Payoff'!$F$4:$F$11,0)),0))/12),(IF(COUNTIF(B85:C85,"&gt;0")=0,(IFERROR(INDEX('Debt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86" s="18">
        <f>IF(E85=0,0,MAX(0,E85*(1+(IFERROR(INDEX('Debt Payoff'!$D$4:$D$11,MATCH(4,'Debt Payoff'!$F$4:$F$11,0)),0))/12)-MIN(E85*(1+(IFERROR(INDEX('Debt Payoff'!$D$4:$D$11,MATCH(4,'Debt Payoff'!$F$4:$F$11,0)),0))/12),(IF(COUNTIF(B85:D85,"&gt;0")=0,(IFERROR(INDEX('Debt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86" s="18">
        <f>IF(F85=0,0,MAX(0,F85*(1+(IFERROR(INDEX('Debt Payoff'!$D$4:$D$11,MATCH(5,'Debt Payoff'!$F$4:$F$11,0)),0))/12)-MIN(F85*(1+(IFERROR(INDEX('Debt Payoff'!$D$4:$D$11,MATCH(5,'Debt Payoff'!$F$4:$F$11,0)),0))/12),(IF(COUNTIF(B85:E85,"&gt;0")=0,(IFERROR(INDEX('Debt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86" s="18">
        <f>IF(G85=0,0,MAX(0,G85*(1+(IFERROR(INDEX('Debt Payoff'!$D$4:$D$11,MATCH(6,'Debt Payoff'!$F$4:$F$11,0)),0))/12)-MIN(G85*(1+(IFERROR(INDEX('Debt Payoff'!$D$4:$D$11,MATCH(6,'Debt Payoff'!$F$4:$F$11,0)),0))/12),(IF(COUNTIF(B85:F85,"&gt;0")=0,(IFERROR(INDEX('Debt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86" s="18">
        <f>IF(H85=0,0,MAX(0,H85*(1+(IFERROR(INDEX('Debt Payoff'!$D$4:$D$11,MATCH(7,'Debt Payoff'!$F$4:$F$11,0)),0))/12)-MIN(H85*(1+(IFERROR(INDEX('Debt Payoff'!$D$4:$D$11,MATCH(7,'Debt Payoff'!$F$4:$F$11,0)),0))/12),(IF(COUNTIF(B85:G85,"&gt;0")=0,(IFERROR(INDEX('Debt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86" s="18">
        <f>IF(I85=0,0,MAX(0,I85*(1+(IFERROR(INDEX('Debt Payoff'!$D$4:$D$11,MATCH(8,'Debt Payoff'!$F$4:$F$11,0)),0))/12)-MIN(I85*(1+(IFERROR(INDEX('Debt Payoff'!$D$4:$D$11,MATCH(8,'Debt Payoff'!$F$4:$F$11,0)),0))/12),(IF(COUNTIF(B85:H85,"&gt;0")=0,(IFERROR(INDEX('Debt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86" s="18">
        <f>IF(B85=0,0,B85*(IFERROR(INDEX('Debt Payoff'!$D$4:$D$11,MATCH(1,'Debt Payoff'!$F$4:$F$11,0)),0))/12)</f>
        <v>0</v>
      </c>
      <c r="K86" s="18">
        <f>IF(C85=0,0,C85*(IFERROR(INDEX('Debt Payoff'!$D$4:$D$11,MATCH(2,'Debt Payoff'!$F$4:$F$11,0)),0))/12)</f>
        <v>0</v>
      </c>
      <c r="L86" s="18">
        <f>IF(D85=0,0,D85*(IFERROR(INDEX('Debt Payoff'!$D$4:$D$11,MATCH(3,'Debt Payoff'!$F$4:$F$11,0)),0))/12)</f>
        <v>0</v>
      </c>
      <c r="M86" s="18">
        <f>IF(E85=0,0,E85*(IFERROR(INDEX('Debt Payoff'!$D$4:$D$11,MATCH(4,'Debt Payoff'!$F$4:$F$11,0)),0))/12)</f>
        <v>0</v>
      </c>
      <c r="N86" s="18">
        <f>IF(F85=0,0,F85*(IFERROR(INDEX('Debt Payoff'!$D$4:$D$11,MATCH(5,'Debt Payoff'!$F$4:$F$11,0)),0))/12)</f>
        <v>0</v>
      </c>
      <c r="O86" s="18">
        <f>IF(G85=0,0,G85*(IFERROR(INDEX('Debt Payoff'!$D$4:$D$11,MATCH(6,'Debt Payoff'!$F$4:$F$11,0)),0))/12)</f>
        <v>0</v>
      </c>
      <c r="P86" s="18">
        <f>IF(H85=0,0,H85*(IFERROR(INDEX('Debt Payoff'!$D$4:$D$11,MATCH(7,'Debt Payoff'!$F$4:$F$11,0)),0))/12)</f>
        <v>0</v>
      </c>
      <c r="Q86" s="18">
        <f>IF(I85=0,0,I85*(IFERROR(INDEX('Debt Payoff'!$D$4:$D$11,MATCH(8,'Debt Payoff'!$F$4:$F$11,0)),0))/12)</f>
        <v>0</v>
      </c>
    </row>
    <row r="87" spans="1:17" x14ac:dyDescent="0.25">
      <c r="A87">
        <v>85</v>
      </c>
      <c r="B87" s="18">
        <f>IF(B86=0,0,MAX(0,B86*(1+(IFERROR(INDEX('Debt Payoff'!$D$4:$D$11,MATCH(1,'Debt Payoff'!$F$4:$F$11,0)),0))/12)-MIN(B86*(1+(IFERROR(INDEX('Debt Payoff'!$D$4:$D$11,MATCH(1,'Debt Payoff'!$F$4:$F$11,0)),0))/12),((IFERROR(INDEX('Debt Payoff'!$E$4:$E$11,MATCH(1,'Debt Payoff'!$F$4:$F$11,0)),0))+('Debt Payoff'!$C$2)))))</f>
        <v>0</v>
      </c>
      <c r="C87" s="18">
        <f>IF(C86=0,0,MAX(0,C86*(1+(IFERROR(INDEX('Debt Payoff'!$D$4:$D$11,MATCH(2,'Debt Payoff'!$F$4:$F$11,0)),0))/12)-MIN(C86*(1+(IFERROR(INDEX('Debt Payoff'!$D$4:$D$11,MATCH(2,'Debt Payoff'!$F$4:$F$11,0)),0))/12),(IF(COUNTIF(B86:B86,"&gt;0")=0,(IFERROR(INDEX('Debt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87" s="18">
        <f>IF(D86=0,0,MAX(0,D86*(1+(IFERROR(INDEX('Debt Payoff'!$D$4:$D$11,MATCH(3,'Debt Payoff'!$F$4:$F$11,0)),0))/12)-MIN(D86*(1+(IFERROR(INDEX('Debt Payoff'!$D$4:$D$11,MATCH(3,'Debt Payoff'!$F$4:$F$11,0)),0))/12),(IF(COUNTIF(B86:C86,"&gt;0")=0,(IFERROR(INDEX('Debt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87" s="18">
        <f>IF(E86=0,0,MAX(0,E86*(1+(IFERROR(INDEX('Debt Payoff'!$D$4:$D$11,MATCH(4,'Debt Payoff'!$F$4:$F$11,0)),0))/12)-MIN(E86*(1+(IFERROR(INDEX('Debt Payoff'!$D$4:$D$11,MATCH(4,'Debt Payoff'!$F$4:$F$11,0)),0))/12),(IF(COUNTIF(B86:D86,"&gt;0")=0,(IFERROR(INDEX('Debt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87" s="18">
        <f>IF(F86=0,0,MAX(0,F86*(1+(IFERROR(INDEX('Debt Payoff'!$D$4:$D$11,MATCH(5,'Debt Payoff'!$F$4:$F$11,0)),0))/12)-MIN(F86*(1+(IFERROR(INDEX('Debt Payoff'!$D$4:$D$11,MATCH(5,'Debt Payoff'!$F$4:$F$11,0)),0))/12),(IF(COUNTIF(B86:E86,"&gt;0")=0,(IFERROR(INDEX('Debt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87" s="18">
        <f>IF(G86=0,0,MAX(0,G86*(1+(IFERROR(INDEX('Debt Payoff'!$D$4:$D$11,MATCH(6,'Debt Payoff'!$F$4:$F$11,0)),0))/12)-MIN(G86*(1+(IFERROR(INDEX('Debt Payoff'!$D$4:$D$11,MATCH(6,'Debt Payoff'!$F$4:$F$11,0)),0))/12),(IF(COUNTIF(B86:F86,"&gt;0")=0,(IFERROR(INDEX('Debt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87" s="18">
        <f>IF(H86=0,0,MAX(0,H86*(1+(IFERROR(INDEX('Debt Payoff'!$D$4:$D$11,MATCH(7,'Debt Payoff'!$F$4:$F$11,0)),0))/12)-MIN(H86*(1+(IFERROR(INDEX('Debt Payoff'!$D$4:$D$11,MATCH(7,'Debt Payoff'!$F$4:$F$11,0)),0))/12),(IF(COUNTIF(B86:G86,"&gt;0")=0,(IFERROR(INDEX('Debt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87" s="18">
        <f>IF(I86=0,0,MAX(0,I86*(1+(IFERROR(INDEX('Debt Payoff'!$D$4:$D$11,MATCH(8,'Debt Payoff'!$F$4:$F$11,0)),0))/12)-MIN(I86*(1+(IFERROR(INDEX('Debt Payoff'!$D$4:$D$11,MATCH(8,'Debt Payoff'!$F$4:$F$11,0)),0))/12),(IF(COUNTIF(B86:H86,"&gt;0")=0,(IFERROR(INDEX('Debt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87" s="18">
        <f>IF(B86=0,0,B86*(IFERROR(INDEX('Debt Payoff'!$D$4:$D$11,MATCH(1,'Debt Payoff'!$F$4:$F$11,0)),0))/12)</f>
        <v>0</v>
      </c>
      <c r="K87" s="18">
        <f>IF(C86=0,0,C86*(IFERROR(INDEX('Debt Payoff'!$D$4:$D$11,MATCH(2,'Debt Payoff'!$F$4:$F$11,0)),0))/12)</f>
        <v>0</v>
      </c>
      <c r="L87" s="18">
        <f>IF(D86=0,0,D86*(IFERROR(INDEX('Debt Payoff'!$D$4:$D$11,MATCH(3,'Debt Payoff'!$F$4:$F$11,0)),0))/12)</f>
        <v>0</v>
      </c>
      <c r="M87" s="18">
        <f>IF(E86=0,0,E86*(IFERROR(INDEX('Debt Payoff'!$D$4:$D$11,MATCH(4,'Debt Payoff'!$F$4:$F$11,0)),0))/12)</f>
        <v>0</v>
      </c>
      <c r="N87" s="18">
        <f>IF(F86=0,0,F86*(IFERROR(INDEX('Debt Payoff'!$D$4:$D$11,MATCH(5,'Debt Payoff'!$F$4:$F$11,0)),0))/12)</f>
        <v>0</v>
      </c>
      <c r="O87" s="18">
        <f>IF(G86=0,0,G86*(IFERROR(INDEX('Debt Payoff'!$D$4:$D$11,MATCH(6,'Debt Payoff'!$F$4:$F$11,0)),0))/12)</f>
        <v>0</v>
      </c>
      <c r="P87" s="18">
        <f>IF(H86=0,0,H86*(IFERROR(INDEX('Debt Payoff'!$D$4:$D$11,MATCH(7,'Debt Payoff'!$F$4:$F$11,0)),0))/12)</f>
        <v>0</v>
      </c>
      <c r="Q87" s="18">
        <f>IF(I86=0,0,I86*(IFERROR(INDEX('Debt Payoff'!$D$4:$D$11,MATCH(8,'Debt Payoff'!$F$4:$F$11,0)),0))/12)</f>
        <v>0</v>
      </c>
    </row>
    <row r="88" spans="1:17" x14ac:dyDescent="0.25">
      <c r="A88">
        <v>86</v>
      </c>
      <c r="B88" s="18">
        <f>IF(B87=0,0,MAX(0,B87*(1+(IFERROR(INDEX('Debt Payoff'!$D$4:$D$11,MATCH(1,'Debt Payoff'!$F$4:$F$11,0)),0))/12)-MIN(B87*(1+(IFERROR(INDEX('Debt Payoff'!$D$4:$D$11,MATCH(1,'Debt Payoff'!$F$4:$F$11,0)),0))/12),((IFERROR(INDEX('Debt Payoff'!$E$4:$E$11,MATCH(1,'Debt Payoff'!$F$4:$F$11,0)),0))+('Debt Payoff'!$C$2)))))</f>
        <v>0</v>
      </c>
      <c r="C88" s="18">
        <f>IF(C87=0,0,MAX(0,C87*(1+(IFERROR(INDEX('Debt Payoff'!$D$4:$D$11,MATCH(2,'Debt Payoff'!$F$4:$F$11,0)),0))/12)-MIN(C87*(1+(IFERROR(INDEX('Debt Payoff'!$D$4:$D$11,MATCH(2,'Debt Payoff'!$F$4:$F$11,0)),0))/12),(IF(COUNTIF(B87:B87,"&gt;0")=0,(IFERROR(INDEX('Debt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88" s="18">
        <f>IF(D87=0,0,MAX(0,D87*(1+(IFERROR(INDEX('Debt Payoff'!$D$4:$D$11,MATCH(3,'Debt Payoff'!$F$4:$F$11,0)),0))/12)-MIN(D87*(1+(IFERROR(INDEX('Debt Payoff'!$D$4:$D$11,MATCH(3,'Debt Payoff'!$F$4:$F$11,0)),0))/12),(IF(COUNTIF(B87:C87,"&gt;0")=0,(IFERROR(INDEX('Debt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88" s="18">
        <f>IF(E87=0,0,MAX(0,E87*(1+(IFERROR(INDEX('Debt Payoff'!$D$4:$D$11,MATCH(4,'Debt Payoff'!$F$4:$F$11,0)),0))/12)-MIN(E87*(1+(IFERROR(INDEX('Debt Payoff'!$D$4:$D$11,MATCH(4,'Debt Payoff'!$F$4:$F$11,0)),0))/12),(IF(COUNTIF(B87:D87,"&gt;0")=0,(IFERROR(INDEX('Debt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88" s="18">
        <f>IF(F87=0,0,MAX(0,F87*(1+(IFERROR(INDEX('Debt Payoff'!$D$4:$D$11,MATCH(5,'Debt Payoff'!$F$4:$F$11,0)),0))/12)-MIN(F87*(1+(IFERROR(INDEX('Debt Payoff'!$D$4:$D$11,MATCH(5,'Debt Payoff'!$F$4:$F$11,0)),0))/12),(IF(COUNTIF(B87:E87,"&gt;0")=0,(IFERROR(INDEX('Debt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88" s="18">
        <f>IF(G87=0,0,MAX(0,G87*(1+(IFERROR(INDEX('Debt Payoff'!$D$4:$D$11,MATCH(6,'Debt Payoff'!$F$4:$F$11,0)),0))/12)-MIN(G87*(1+(IFERROR(INDEX('Debt Payoff'!$D$4:$D$11,MATCH(6,'Debt Payoff'!$F$4:$F$11,0)),0))/12),(IF(COUNTIF(B87:F87,"&gt;0")=0,(IFERROR(INDEX('Debt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88" s="18">
        <f>IF(H87=0,0,MAX(0,H87*(1+(IFERROR(INDEX('Debt Payoff'!$D$4:$D$11,MATCH(7,'Debt Payoff'!$F$4:$F$11,0)),0))/12)-MIN(H87*(1+(IFERROR(INDEX('Debt Payoff'!$D$4:$D$11,MATCH(7,'Debt Payoff'!$F$4:$F$11,0)),0))/12),(IF(COUNTIF(B87:G87,"&gt;0")=0,(IFERROR(INDEX('Debt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88" s="18">
        <f>IF(I87=0,0,MAX(0,I87*(1+(IFERROR(INDEX('Debt Payoff'!$D$4:$D$11,MATCH(8,'Debt Payoff'!$F$4:$F$11,0)),0))/12)-MIN(I87*(1+(IFERROR(INDEX('Debt Payoff'!$D$4:$D$11,MATCH(8,'Debt Payoff'!$F$4:$F$11,0)),0))/12),(IF(COUNTIF(B87:H87,"&gt;0")=0,(IFERROR(INDEX('Debt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88" s="18">
        <f>IF(B87=0,0,B87*(IFERROR(INDEX('Debt Payoff'!$D$4:$D$11,MATCH(1,'Debt Payoff'!$F$4:$F$11,0)),0))/12)</f>
        <v>0</v>
      </c>
      <c r="K88" s="18">
        <f>IF(C87=0,0,C87*(IFERROR(INDEX('Debt Payoff'!$D$4:$D$11,MATCH(2,'Debt Payoff'!$F$4:$F$11,0)),0))/12)</f>
        <v>0</v>
      </c>
      <c r="L88" s="18">
        <f>IF(D87=0,0,D87*(IFERROR(INDEX('Debt Payoff'!$D$4:$D$11,MATCH(3,'Debt Payoff'!$F$4:$F$11,0)),0))/12)</f>
        <v>0</v>
      </c>
      <c r="M88" s="18">
        <f>IF(E87=0,0,E87*(IFERROR(INDEX('Debt Payoff'!$D$4:$D$11,MATCH(4,'Debt Payoff'!$F$4:$F$11,0)),0))/12)</f>
        <v>0</v>
      </c>
      <c r="N88" s="18">
        <f>IF(F87=0,0,F87*(IFERROR(INDEX('Debt Payoff'!$D$4:$D$11,MATCH(5,'Debt Payoff'!$F$4:$F$11,0)),0))/12)</f>
        <v>0</v>
      </c>
      <c r="O88" s="18">
        <f>IF(G87=0,0,G87*(IFERROR(INDEX('Debt Payoff'!$D$4:$D$11,MATCH(6,'Debt Payoff'!$F$4:$F$11,0)),0))/12)</f>
        <v>0</v>
      </c>
      <c r="P88" s="18">
        <f>IF(H87=0,0,H87*(IFERROR(INDEX('Debt Payoff'!$D$4:$D$11,MATCH(7,'Debt Payoff'!$F$4:$F$11,0)),0))/12)</f>
        <v>0</v>
      </c>
      <c r="Q88" s="18">
        <f>IF(I87=0,0,I87*(IFERROR(INDEX('Debt Payoff'!$D$4:$D$11,MATCH(8,'Debt Payoff'!$F$4:$F$11,0)),0))/12)</f>
        <v>0</v>
      </c>
    </row>
    <row r="89" spans="1:17" x14ac:dyDescent="0.25">
      <c r="A89">
        <v>87</v>
      </c>
      <c r="B89" s="18">
        <f>IF(B88=0,0,MAX(0,B88*(1+(IFERROR(INDEX('Debt Payoff'!$D$4:$D$11,MATCH(1,'Debt Payoff'!$F$4:$F$11,0)),0))/12)-MIN(B88*(1+(IFERROR(INDEX('Debt Payoff'!$D$4:$D$11,MATCH(1,'Debt Payoff'!$F$4:$F$11,0)),0))/12),((IFERROR(INDEX('Debt Payoff'!$E$4:$E$11,MATCH(1,'Debt Payoff'!$F$4:$F$11,0)),0))+('Debt Payoff'!$C$2)))))</f>
        <v>0</v>
      </c>
      <c r="C89" s="18">
        <f>IF(C88=0,0,MAX(0,C88*(1+(IFERROR(INDEX('Debt Payoff'!$D$4:$D$11,MATCH(2,'Debt Payoff'!$F$4:$F$11,0)),0))/12)-MIN(C88*(1+(IFERROR(INDEX('Debt Payoff'!$D$4:$D$11,MATCH(2,'Debt Payoff'!$F$4:$F$11,0)),0))/12),(IF(COUNTIF(B88:B88,"&gt;0")=0,(IFERROR(INDEX('Debt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89" s="18">
        <f>IF(D88=0,0,MAX(0,D88*(1+(IFERROR(INDEX('Debt Payoff'!$D$4:$D$11,MATCH(3,'Debt Payoff'!$F$4:$F$11,0)),0))/12)-MIN(D88*(1+(IFERROR(INDEX('Debt Payoff'!$D$4:$D$11,MATCH(3,'Debt Payoff'!$F$4:$F$11,0)),0))/12),(IF(COUNTIF(B88:C88,"&gt;0")=0,(IFERROR(INDEX('Debt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89" s="18">
        <f>IF(E88=0,0,MAX(0,E88*(1+(IFERROR(INDEX('Debt Payoff'!$D$4:$D$11,MATCH(4,'Debt Payoff'!$F$4:$F$11,0)),0))/12)-MIN(E88*(1+(IFERROR(INDEX('Debt Payoff'!$D$4:$D$11,MATCH(4,'Debt Payoff'!$F$4:$F$11,0)),0))/12),(IF(COUNTIF(B88:D88,"&gt;0")=0,(IFERROR(INDEX('Debt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89" s="18">
        <f>IF(F88=0,0,MAX(0,F88*(1+(IFERROR(INDEX('Debt Payoff'!$D$4:$D$11,MATCH(5,'Debt Payoff'!$F$4:$F$11,0)),0))/12)-MIN(F88*(1+(IFERROR(INDEX('Debt Payoff'!$D$4:$D$11,MATCH(5,'Debt Payoff'!$F$4:$F$11,0)),0))/12),(IF(COUNTIF(B88:E88,"&gt;0")=0,(IFERROR(INDEX('Debt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89" s="18">
        <f>IF(G88=0,0,MAX(0,G88*(1+(IFERROR(INDEX('Debt Payoff'!$D$4:$D$11,MATCH(6,'Debt Payoff'!$F$4:$F$11,0)),0))/12)-MIN(G88*(1+(IFERROR(INDEX('Debt Payoff'!$D$4:$D$11,MATCH(6,'Debt Payoff'!$F$4:$F$11,0)),0))/12),(IF(COUNTIF(B88:F88,"&gt;0")=0,(IFERROR(INDEX('Debt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89" s="18">
        <f>IF(H88=0,0,MAX(0,H88*(1+(IFERROR(INDEX('Debt Payoff'!$D$4:$D$11,MATCH(7,'Debt Payoff'!$F$4:$F$11,0)),0))/12)-MIN(H88*(1+(IFERROR(INDEX('Debt Payoff'!$D$4:$D$11,MATCH(7,'Debt Payoff'!$F$4:$F$11,0)),0))/12),(IF(COUNTIF(B88:G88,"&gt;0")=0,(IFERROR(INDEX('Debt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89" s="18">
        <f>IF(I88=0,0,MAX(0,I88*(1+(IFERROR(INDEX('Debt Payoff'!$D$4:$D$11,MATCH(8,'Debt Payoff'!$F$4:$F$11,0)),0))/12)-MIN(I88*(1+(IFERROR(INDEX('Debt Payoff'!$D$4:$D$11,MATCH(8,'Debt Payoff'!$F$4:$F$11,0)),0))/12),(IF(COUNTIF(B88:H88,"&gt;0")=0,(IFERROR(INDEX('Debt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89" s="18">
        <f>IF(B88=0,0,B88*(IFERROR(INDEX('Debt Payoff'!$D$4:$D$11,MATCH(1,'Debt Payoff'!$F$4:$F$11,0)),0))/12)</f>
        <v>0</v>
      </c>
      <c r="K89" s="18">
        <f>IF(C88=0,0,C88*(IFERROR(INDEX('Debt Payoff'!$D$4:$D$11,MATCH(2,'Debt Payoff'!$F$4:$F$11,0)),0))/12)</f>
        <v>0</v>
      </c>
      <c r="L89" s="18">
        <f>IF(D88=0,0,D88*(IFERROR(INDEX('Debt Payoff'!$D$4:$D$11,MATCH(3,'Debt Payoff'!$F$4:$F$11,0)),0))/12)</f>
        <v>0</v>
      </c>
      <c r="M89" s="18">
        <f>IF(E88=0,0,E88*(IFERROR(INDEX('Debt Payoff'!$D$4:$D$11,MATCH(4,'Debt Payoff'!$F$4:$F$11,0)),0))/12)</f>
        <v>0</v>
      </c>
      <c r="N89" s="18">
        <f>IF(F88=0,0,F88*(IFERROR(INDEX('Debt Payoff'!$D$4:$D$11,MATCH(5,'Debt Payoff'!$F$4:$F$11,0)),0))/12)</f>
        <v>0</v>
      </c>
      <c r="O89" s="18">
        <f>IF(G88=0,0,G88*(IFERROR(INDEX('Debt Payoff'!$D$4:$D$11,MATCH(6,'Debt Payoff'!$F$4:$F$11,0)),0))/12)</f>
        <v>0</v>
      </c>
      <c r="P89" s="18">
        <f>IF(H88=0,0,H88*(IFERROR(INDEX('Debt Payoff'!$D$4:$D$11,MATCH(7,'Debt Payoff'!$F$4:$F$11,0)),0))/12)</f>
        <v>0</v>
      </c>
      <c r="Q89" s="18">
        <f>IF(I88=0,0,I88*(IFERROR(INDEX('Debt Payoff'!$D$4:$D$11,MATCH(8,'Debt Payoff'!$F$4:$F$11,0)),0))/12)</f>
        <v>0</v>
      </c>
    </row>
    <row r="90" spans="1:17" x14ac:dyDescent="0.25">
      <c r="A90">
        <v>88</v>
      </c>
      <c r="B90" s="18">
        <f>IF(B89=0,0,MAX(0,B89*(1+(IFERROR(INDEX('Debt Payoff'!$D$4:$D$11,MATCH(1,'Debt Payoff'!$F$4:$F$11,0)),0))/12)-MIN(B89*(1+(IFERROR(INDEX('Debt Payoff'!$D$4:$D$11,MATCH(1,'Debt Payoff'!$F$4:$F$11,0)),0))/12),((IFERROR(INDEX('Debt Payoff'!$E$4:$E$11,MATCH(1,'Debt Payoff'!$F$4:$F$11,0)),0))+('Debt Payoff'!$C$2)))))</f>
        <v>0</v>
      </c>
      <c r="C90" s="18">
        <f>IF(C89=0,0,MAX(0,C89*(1+(IFERROR(INDEX('Debt Payoff'!$D$4:$D$11,MATCH(2,'Debt Payoff'!$F$4:$F$11,0)),0))/12)-MIN(C89*(1+(IFERROR(INDEX('Debt Payoff'!$D$4:$D$11,MATCH(2,'Debt Payoff'!$F$4:$F$11,0)),0))/12),(IF(COUNTIF(B89:B89,"&gt;0")=0,(IFERROR(INDEX('Debt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90" s="18">
        <f>IF(D89=0,0,MAX(0,D89*(1+(IFERROR(INDEX('Debt Payoff'!$D$4:$D$11,MATCH(3,'Debt Payoff'!$F$4:$F$11,0)),0))/12)-MIN(D89*(1+(IFERROR(INDEX('Debt Payoff'!$D$4:$D$11,MATCH(3,'Debt Payoff'!$F$4:$F$11,0)),0))/12),(IF(COUNTIF(B89:C89,"&gt;0")=0,(IFERROR(INDEX('Debt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90" s="18">
        <f>IF(E89=0,0,MAX(0,E89*(1+(IFERROR(INDEX('Debt Payoff'!$D$4:$D$11,MATCH(4,'Debt Payoff'!$F$4:$F$11,0)),0))/12)-MIN(E89*(1+(IFERROR(INDEX('Debt Payoff'!$D$4:$D$11,MATCH(4,'Debt Payoff'!$F$4:$F$11,0)),0))/12),(IF(COUNTIF(B89:D89,"&gt;0")=0,(IFERROR(INDEX('Debt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90" s="18">
        <f>IF(F89=0,0,MAX(0,F89*(1+(IFERROR(INDEX('Debt Payoff'!$D$4:$D$11,MATCH(5,'Debt Payoff'!$F$4:$F$11,0)),0))/12)-MIN(F89*(1+(IFERROR(INDEX('Debt Payoff'!$D$4:$D$11,MATCH(5,'Debt Payoff'!$F$4:$F$11,0)),0))/12),(IF(COUNTIF(B89:E89,"&gt;0")=0,(IFERROR(INDEX('Debt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90" s="18">
        <f>IF(G89=0,0,MAX(0,G89*(1+(IFERROR(INDEX('Debt Payoff'!$D$4:$D$11,MATCH(6,'Debt Payoff'!$F$4:$F$11,0)),0))/12)-MIN(G89*(1+(IFERROR(INDEX('Debt Payoff'!$D$4:$D$11,MATCH(6,'Debt Payoff'!$F$4:$F$11,0)),0))/12),(IF(COUNTIF(B89:F89,"&gt;0")=0,(IFERROR(INDEX('Debt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90" s="18">
        <f>IF(H89=0,0,MAX(0,H89*(1+(IFERROR(INDEX('Debt Payoff'!$D$4:$D$11,MATCH(7,'Debt Payoff'!$F$4:$F$11,0)),0))/12)-MIN(H89*(1+(IFERROR(INDEX('Debt Payoff'!$D$4:$D$11,MATCH(7,'Debt Payoff'!$F$4:$F$11,0)),0))/12),(IF(COUNTIF(B89:G89,"&gt;0")=0,(IFERROR(INDEX('Debt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90" s="18">
        <f>IF(I89=0,0,MAX(0,I89*(1+(IFERROR(INDEX('Debt Payoff'!$D$4:$D$11,MATCH(8,'Debt Payoff'!$F$4:$F$11,0)),0))/12)-MIN(I89*(1+(IFERROR(INDEX('Debt Payoff'!$D$4:$D$11,MATCH(8,'Debt Payoff'!$F$4:$F$11,0)),0))/12),(IF(COUNTIF(B89:H89,"&gt;0")=0,(IFERROR(INDEX('Debt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90" s="18">
        <f>IF(B89=0,0,B89*(IFERROR(INDEX('Debt Payoff'!$D$4:$D$11,MATCH(1,'Debt Payoff'!$F$4:$F$11,0)),0))/12)</f>
        <v>0</v>
      </c>
      <c r="K90" s="18">
        <f>IF(C89=0,0,C89*(IFERROR(INDEX('Debt Payoff'!$D$4:$D$11,MATCH(2,'Debt Payoff'!$F$4:$F$11,0)),0))/12)</f>
        <v>0</v>
      </c>
      <c r="L90" s="18">
        <f>IF(D89=0,0,D89*(IFERROR(INDEX('Debt Payoff'!$D$4:$D$11,MATCH(3,'Debt Payoff'!$F$4:$F$11,0)),0))/12)</f>
        <v>0</v>
      </c>
      <c r="M90" s="18">
        <f>IF(E89=0,0,E89*(IFERROR(INDEX('Debt Payoff'!$D$4:$D$11,MATCH(4,'Debt Payoff'!$F$4:$F$11,0)),0))/12)</f>
        <v>0</v>
      </c>
      <c r="N90" s="18">
        <f>IF(F89=0,0,F89*(IFERROR(INDEX('Debt Payoff'!$D$4:$D$11,MATCH(5,'Debt Payoff'!$F$4:$F$11,0)),0))/12)</f>
        <v>0</v>
      </c>
      <c r="O90" s="18">
        <f>IF(G89=0,0,G89*(IFERROR(INDEX('Debt Payoff'!$D$4:$D$11,MATCH(6,'Debt Payoff'!$F$4:$F$11,0)),0))/12)</f>
        <v>0</v>
      </c>
      <c r="P90" s="18">
        <f>IF(H89=0,0,H89*(IFERROR(INDEX('Debt Payoff'!$D$4:$D$11,MATCH(7,'Debt Payoff'!$F$4:$F$11,0)),0))/12)</f>
        <v>0</v>
      </c>
      <c r="Q90" s="18">
        <f>IF(I89=0,0,I89*(IFERROR(INDEX('Debt Payoff'!$D$4:$D$11,MATCH(8,'Debt Payoff'!$F$4:$F$11,0)),0))/12)</f>
        <v>0</v>
      </c>
    </row>
    <row r="91" spans="1:17" x14ac:dyDescent="0.25">
      <c r="A91">
        <v>89</v>
      </c>
      <c r="B91" s="18">
        <f>IF(B90=0,0,MAX(0,B90*(1+(IFERROR(INDEX('Debt Payoff'!$D$4:$D$11,MATCH(1,'Debt Payoff'!$F$4:$F$11,0)),0))/12)-MIN(B90*(1+(IFERROR(INDEX('Debt Payoff'!$D$4:$D$11,MATCH(1,'Debt Payoff'!$F$4:$F$11,0)),0))/12),((IFERROR(INDEX('Debt Payoff'!$E$4:$E$11,MATCH(1,'Debt Payoff'!$F$4:$F$11,0)),0))+('Debt Payoff'!$C$2)))))</f>
        <v>0</v>
      </c>
      <c r="C91" s="18">
        <f>IF(C90=0,0,MAX(0,C90*(1+(IFERROR(INDEX('Debt Payoff'!$D$4:$D$11,MATCH(2,'Debt Payoff'!$F$4:$F$11,0)),0))/12)-MIN(C90*(1+(IFERROR(INDEX('Debt Payoff'!$D$4:$D$11,MATCH(2,'Debt Payoff'!$F$4:$F$11,0)),0))/12),(IF(COUNTIF(B90:B90,"&gt;0")=0,(IFERROR(INDEX('Debt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91" s="18">
        <f>IF(D90=0,0,MAX(0,D90*(1+(IFERROR(INDEX('Debt Payoff'!$D$4:$D$11,MATCH(3,'Debt Payoff'!$F$4:$F$11,0)),0))/12)-MIN(D90*(1+(IFERROR(INDEX('Debt Payoff'!$D$4:$D$11,MATCH(3,'Debt Payoff'!$F$4:$F$11,0)),0))/12),(IF(COUNTIF(B90:C90,"&gt;0")=0,(IFERROR(INDEX('Debt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91" s="18">
        <f>IF(E90=0,0,MAX(0,E90*(1+(IFERROR(INDEX('Debt Payoff'!$D$4:$D$11,MATCH(4,'Debt Payoff'!$F$4:$F$11,0)),0))/12)-MIN(E90*(1+(IFERROR(INDEX('Debt Payoff'!$D$4:$D$11,MATCH(4,'Debt Payoff'!$F$4:$F$11,0)),0))/12),(IF(COUNTIF(B90:D90,"&gt;0")=0,(IFERROR(INDEX('Debt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91" s="18">
        <f>IF(F90=0,0,MAX(0,F90*(1+(IFERROR(INDEX('Debt Payoff'!$D$4:$D$11,MATCH(5,'Debt Payoff'!$F$4:$F$11,0)),0))/12)-MIN(F90*(1+(IFERROR(INDEX('Debt Payoff'!$D$4:$D$11,MATCH(5,'Debt Payoff'!$F$4:$F$11,0)),0))/12),(IF(COUNTIF(B90:E90,"&gt;0")=0,(IFERROR(INDEX('Debt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91" s="18">
        <f>IF(G90=0,0,MAX(0,G90*(1+(IFERROR(INDEX('Debt Payoff'!$D$4:$D$11,MATCH(6,'Debt Payoff'!$F$4:$F$11,0)),0))/12)-MIN(G90*(1+(IFERROR(INDEX('Debt Payoff'!$D$4:$D$11,MATCH(6,'Debt Payoff'!$F$4:$F$11,0)),0))/12),(IF(COUNTIF(B90:F90,"&gt;0")=0,(IFERROR(INDEX('Debt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91" s="18">
        <f>IF(H90=0,0,MAX(0,H90*(1+(IFERROR(INDEX('Debt Payoff'!$D$4:$D$11,MATCH(7,'Debt Payoff'!$F$4:$F$11,0)),0))/12)-MIN(H90*(1+(IFERROR(INDEX('Debt Payoff'!$D$4:$D$11,MATCH(7,'Debt Payoff'!$F$4:$F$11,0)),0))/12),(IF(COUNTIF(B90:G90,"&gt;0")=0,(IFERROR(INDEX('Debt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91" s="18">
        <f>IF(I90=0,0,MAX(0,I90*(1+(IFERROR(INDEX('Debt Payoff'!$D$4:$D$11,MATCH(8,'Debt Payoff'!$F$4:$F$11,0)),0))/12)-MIN(I90*(1+(IFERROR(INDEX('Debt Payoff'!$D$4:$D$11,MATCH(8,'Debt Payoff'!$F$4:$F$11,0)),0))/12),(IF(COUNTIF(B90:H90,"&gt;0")=0,(IFERROR(INDEX('Debt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91" s="18">
        <f>IF(B90=0,0,B90*(IFERROR(INDEX('Debt Payoff'!$D$4:$D$11,MATCH(1,'Debt Payoff'!$F$4:$F$11,0)),0))/12)</f>
        <v>0</v>
      </c>
      <c r="K91" s="18">
        <f>IF(C90=0,0,C90*(IFERROR(INDEX('Debt Payoff'!$D$4:$D$11,MATCH(2,'Debt Payoff'!$F$4:$F$11,0)),0))/12)</f>
        <v>0</v>
      </c>
      <c r="L91" s="18">
        <f>IF(D90=0,0,D90*(IFERROR(INDEX('Debt Payoff'!$D$4:$D$11,MATCH(3,'Debt Payoff'!$F$4:$F$11,0)),0))/12)</f>
        <v>0</v>
      </c>
      <c r="M91" s="18">
        <f>IF(E90=0,0,E90*(IFERROR(INDEX('Debt Payoff'!$D$4:$D$11,MATCH(4,'Debt Payoff'!$F$4:$F$11,0)),0))/12)</f>
        <v>0</v>
      </c>
      <c r="N91" s="18">
        <f>IF(F90=0,0,F90*(IFERROR(INDEX('Debt Payoff'!$D$4:$D$11,MATCH(5,'Debt Payoff'!$F$4:$F$11,0)),0))/12)</f>
        <v>0</v>
      </c>
      <c r="O91" s="18">
        <f>IF(G90=0,0,G90*(IFERROR(INDEX('Debt Payoff'!$D$4:$D$11,MATCH(6,'Debt Payoff'!$F$4:$F$11,0)),0))/12)</f>
        <v>0</v>
      </c>
      <c r="P91" s="18">
        <f>IF(H90=0,0,H90*(IFERROR(INDEX('Debt Payoff'!$D$4:$D$11,MATCH(7,'Debt Payoff'!$F$4:$F$11,0)),0))/12)</f>
        <v>0</v>
      </c>
      <c r="Q91" s="18">
        <f>IF(I90=0,0,I90*(IFERROR(INDEX('Debt Payoff'!$D$4:$D$11,MATCH(8,'Debt Payoff'!$F$4:$F$11,0)),0))/12)</f>
        <v>0</v>
      </c>
    </row>
    <row r="92" spans="1:17" x14ac:dyDescent="0.25">
      <c r="A92">
        <v>90</v>
      </c>
      <c r="B92" s="18">
        <f>IF(B91=0,0,MAX(0,B91*(1+(IFERROR(INDEX('Debt Payoff'!$D$4:$D$11,MATCH(1,'Debt Payoff'!$F$4:$F$11,0)),0))/12)-MIN(B91*(1+(IFERROR(INDEX('Debt Payoff'!$D$4:$D$11,MATCH(1,'Debt Payoff'!$F$4:$F$11,0)),0))/12),((IFERROR(INDEX('Debt Payoff'!$E$4:$E$11,MATCH(1,'Debt Payoff'!$F$4:$F$11,0)),0))+('Debt Payoff'!$C$2)))))</f>
        <v>0</v>
      </c>
      <c r="C92" s="18">
        <f>IF(C91=0,0,MAX(0,C91*(1+(IFERROR(INDEX('Debt Payoff'!$D$4:$D$11,MATCH(2,'Debt Payoff'!$F$4:$F$11,0)),0))/12)-MIN(C91*(1+(IFERROR(INDEX('Debt Payoff'!$D$4:$D$11,MATCH(2,'Debt Payoff'!$F$4:$F$11,0)),0))/12),(IF(COUNTIF(B91:B91,"&gt;0")=0,(IFERROR(INDEX('Debt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92" s="18">
        <f>IF(D91=0,0,MAX(0,D91*(1+(IFERROR(INDEX('Debt Payoff'!$D$4:$D$11,MATCH(3,'Debt Payoff'!$F$4:$F$11,0)),0))/12)-MIN(D91*(1+(IFERROR(INDEX('Debt Payoff'!$D$4:$D$11,MATCH(3,'Debt Payoff'!$F$4:$F$11,0)),0))/12),(IF(COUNTIF(B91:C91,"&gt;0")=0,(IFERROR(INDEX('Debt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92" s="18">
        <f>IF(E91=0,0,MAX(0,E91*(1+(IFERROR(INDEX('Debt Payoff'!$D$4:$D$11,MATCH(4,'Debt Payoff'!$F$4:$F$11,0)),0))/12)-MIN(E91*(1+(IFERROR(INDEX('Debt Payoff'!$D$4:$D$11,MATCH(4,'Debt Payoff'!$F$4:$F$11,0)),0))/12),(IF(COUNTIF(B91:D91,"&gt;0")=0,(IFERROR(INDEX('Debt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92" s="18">
        <f>IF(F91=0,0,MAX(0,F91*(1+(IFERROR(INDEX('Debt Payoff'!$D$4:$D$11,MATCH(5,'Debt Payoff'!$F$4:$F$11,0)),0))/12)-MIN(F91*(1+(IFERROR(INDEX('Debt Payoff'!$D$4:$D$11,MATCH(5,'Debt Payoff'!$F$4:$F$11,0)),0))/12),(IF(COUNTIF(B91:E91,"&gt;0")=0,(IFERROR(INDEX('Debt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92" s="18">
        <f>IF(G91=0,0,MAX(0,G91*(1+(IFERROR(INDEX('Debt Payoff'!$D$4:$D$11,MATCH(6,'Debt Payoff'!$F$4:$F$11,0)),0))/12)-MIN(G91*(1+(IFERROR(INDEX('Debt Payoff'!$D$4:$D$11,MATCH(6,'Debt Payoff'!$F$4:$F$11,0)),0))/12),(IF(COUNTIF(B91:F91,"&gt;0")=0,(IFERROR(INDEX('Debt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92" s="18">
        <f>IF(H91=0,0,MAX(0,H91*(1+(IFERROR(INDEX('Debt Payoff'!$D$4:$D$11,MATCH(7,'Debt Payoff'!$F$4:$F$11,0)),0))/12)-MIN(H91*(1+(IFERROR(INDEX('Debt Payoff'!$D$4:$D$11,MATCH(7,'Debt Payoff'!$F$4:$F$11,0)),0))/12),(IF(COUNTIF(B91:G91,"&gt;0")=0,(IFERROR(INDEX('Debt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92" s="18">
        <f>IF(I91=0,0,MAX(0,I91*(1+(IFERROR(INDEX('Debt Payoff'!$D$4:$D$11,MATCH(8,'Debt Payoff'!$F$4:$F$11,0)),0))/12)-MIN(I91*(1+(IFERROR(INDEX('Debt Payoff'!$D$4:$D$11,MATCH(8,'Debt Payoff'!$F$4:$F$11,0)),0))/12),(IF(COUNTIF(B91:H91,"&gt;0")=0,(IFERROR(INDEX('Debt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92" s="18">
        <f>IF(B91=0,0,B91*(IFERROR(INDEX('Debt Payoff'!$D$4:$D$11,MATCH(1,'Debt Payoff'!$F$4:$F$11,0)),0))/12)</f>
        <v>0</v>
      </c>
      <c r="K92" s="18">
        <f>IF(C91=0,0,C91*(IFERROR(INDEX('Debt Payoff'!$D$4:$D$11,MATCH(2,'Debt Payoff'!$F$4:$F$11,0)),0))/12)</f>
        <v>0</v>
      </c>
      <c r="L92" s="18">
        <f>IF(D91=0,0,D91*(IFERROR(INDEX('Debt Payoff'!$D$4:$D$11,MATCH(3,'Debt Payoff'!$F$4:$F$11,0)),0))/12)</f>
        <v>0</v>
      </c>
      <c r="M92" s="18">
        <f>IF(E91=0,0,E91*(IFERROR(INDEX('Debt Payoff'!$D$4:$D$11,MATCH(4,'Debt Payoff'!$F$4:$F$11,0)),0))/12)</f>
        <v>0</v>
      </c>
      <c r="N92" s="18">
        <f>IF(F91=0,0,F91*(IFERROR(INDEX('Debt Payoff'!$D$4:$D$11,MATCH(5,'Debt Payoff'!$F$4:$F$11,0)),0))/12)</f>
        <v>0</v>
      </c>
      <c r="O92" s="18">
        <f>IF(G91=0,0,G91*(IFERROR(INDEX('Debt Payoff'!$D$4:$D$11,MATCH(6,'Debt Payoff'!$F$4:$F$11,0)),0))/12)</f>
        <v>0</v>
      </c>
      <c r="P92" s="18">
        <f>IF(H91=0,0,H91*(IFERROR(INDEX('Debt Payoff'!$D$4:$D$11,MATCH(7,'Debt Payoff'!$F$4:$F$11,0)),0))/12)</f>
        <v>0</v>
      </c>
      <c r="Q92" s="18">
        <f>IF(I91=0,0,I91*(IFERROR(INDEX('Debt Payoff'!$D$4:$D$11,MATCH(8,'Debt Payoff'!$F$4:$F$11,0)),0))/12)</f>
        <v>0</v>
      </c>
    </row>
    <row r="93" spans="1:17" x14ac:dyDescent="0.25">
      <c r="A93">
        <v>91</v>
      </c>
      <c r="B93" s="18">
        <f>IF(B92=0,0,MAX(0,B92*(1+(IFERROR(INDEX('Debt Payoff'!$D$4:$D$11,MATCH(1,'Debt Payoff'!$F$4:$F$11,0)),0))/12)-MIN(B92*(1+(IFERROR(INDEX('Debt Payoff'!$D$4:$D$11,MATCH(1,'Debt Payoff'!$F$4:$F$11,0)),0))/12),((IFERROR(INDEX('Debt Payoff'!$E$4:$E$11,MATCH(1,'Debt Payoff'!$F$4:$F$11,0)),0))+('Debt Payoff'!$C$2)))))</f>
        <v>0</v>
      </c>
      <c r="C93" s="18">
        <f>IF(C92=0,0,MAX(0,C92*(1+(IFERROR(INDEX('Debt Payoff'!$D$4:$D$11,MATCH(2,'Debt Payoff'!$F$4:$F$11,0)),0))/12)-MIN(C92*(1+(IFERROR(INDEX('Debt Payoff'!$D$4:$D$11,MATCH(2,'Debt Payoff'!$F$4:$F$11,0)),0))/12),(IF(COUNTIF(B92:B92,"&gt;0")=0,(IFERROR(INDEX('Debt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93" s="18">
        <f>IF(D92=0,0,MAX(0,D92*(1+(IFERROR(INDEX('Debt Payoff'!$D$4:$D$11,MATCH(3,'Debt Payoff'!$F$4:$F$11,0)),0))/12)-MIN(D92*(1+(IFERROR(INDEX('Debt Payoff'!$D$4:$D$11,MATCH(3,'Debt Payoff'!$F$4:$F$11,0)),0))/12),(IF(COUNTIF(B92:C92,"&gt;0")=0,(IFERROR(INDEX('Debt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93" s="18">
        <f>IF(E92=0,0,MAX(0,E92*(1+(IFERROR(INDEX('Debt Payoff'!$D$4:$D$11,MATCH(4,'Debt Payoff'!$F$4:$F$11,0)),0))/12)-MIN(E92*(1+(IFERROR(INDEX('Debt Payoff'!$D$4:$D$11,MATCH(4,'Debt Payoff'!$F$4:$F$11,0)),0))/12),(IF(COUNTIF(B92:D92,"&gt;0")=0,(IFERROR(INDEX('Debt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93" s="18">
        <f>IF(F92=0,0,MAX(0,F92*(1+(IFERROR(INDEX('Debt Payoff'!$D$4:$D$11,MATCH(5,'Debt Payoff'!$F$4:$F$11,0)),0))/12)-MIN(F92*(1+(IFERROR(INDEX('Debt Payoff'!$D$4:$D$11,MATCH(5,'Debt Payoff'!$F$4:$F$11,0)),0))/12),(IF(COUNTIF(B92:E92,"&gt;0")=0,(IFERROR(INDEX('Debt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93" s="18">
        <f>IF(G92=0,0,MAX(0,G92*(1+(IFERROR(INDEX('Debt Payoff'!$D$4:$D$11,MATCH(6,'Debt Payoff'!$F$4:$F$11,0)),0))/12)-MIN(G92*(1+(IFERROR(INDEX('Debt Payoff'!$D$4:$D$11,MATCH(6,'Debt Payoff'!$F$4:$F$11,0)),0))/12),(IF(COUNTIF(B92:F92,"&gt;0")=0,(IFERROR(INDEX('Debt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93" s="18">
        <f>IF(H92=0,0,MAX(0,H92*(1+(IFERROR(INDEX('Debt Payoff'!$D$4:$D$11,MATCH(7,'Debt Payoff'!$F$4:$F$11,0)),0))/12)-MIN(H92*(1+(IFERROR(INDEX('Debt Payoff'!$D$4:$D$11,MATCH(7,'Debt Payoff'!$F$4:$F$11,0)),0))/12),(IF(COUNTIF(B92:G92,"&gt;0")=0,(IFERROR(INDEX('Debt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93" s="18">
        <f>IF(I92=0,0,MAX(0,I92*(1+(IFERROR(INDEX('Debt Payoff'!$D$4:$D$11,MATCH(8,'Debt Payoff'!$F$4:$F$11,0)),0))/12)-MIN(I92*(1+(IFERROR(INDEX('Debt Payoff'!$D$4:$D$11,MATCH(8,'Debt Payoff'!$F$4:$F$11,0)),0))/12),(IF(COUNTIF(B92:H92,"&gt;0")=0,(IFERROR(INDEX('Debt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93" s="18">
        <f>IF(B92=0,0,B92*(IFERROR(INDEX('Debt Payoff'!$D$4:$D$11,MATCH(1,'Debt Payoff'!$F$4:$F$11,0)),0))/12)</f>
        <v>0</v>
      </c>
      <c r="K93" s="18">
        <f>IF(C92=0,0,C92*(IFERROR(INDEX('Debt Payoff'!$D$4:$D$11,MATCH(2,'Debt Payoff'!$F$4:$F$11,0)),0))/12)</f>
        <v>0</v>
      </c>
      <c r="L93" s="18">
        <f>IF(D92=0,0,D92*(IFERROR(INDEX('Debt Payoff'!$D$4:$D$11,MATCH(3,'Debt Payoff'!$F$4:$F$11,0)),0))/12)</f>
        <v>0</v>
      </c>
      <c r="M93" s="18">
        <f>IF(E92=0,0,E92*(IFERROR(INDEX('Debt Payoff'!$D$4:$D$11,MATCH(4,'Debt Payoff'!$F$4:$F$11,0)),0))/12)</f>
        <v>0</v>
      </c>
      <c r="N93" s="18">
        <f>IF(F92=0,0,F92*(IFERROR(INDEX('Debt Payoff'!$D$4:$D$11,MATCH(5,'Debt Payoff'!$F$4:$F$11,0)),0))/12)</f>
        <v>0</v>
      </c>
      <c r="O93" s="18">
        <f>IF(G92=0,0,G92*(IFERROR(INDEX('Debt Payoff'!$D$4:$D$11,MATCH(6,'Debt Payoff'!$F$4:$F$11,0)),0))/12)</f>
        <v>0</v>
      </c>
      <c r="P93" s="18">
        <f>IF(H92=0,0,H92*(IFERROR(INDEX('Debt Payoff'!$D$4:$D$11,MATCH(7,'Debt Payoff'!$F$4:$F$11,0)),0))/12)</f>
        <v>0</v>
      </c>
      <c r="Q93" s="18">
        <f>IF(I92=0,0,I92*(IFERROR(INDEX('Debt Payoff'!$D$4:$D$11,MATCH(8,'Debt Payoff'!$F$4:$F$11,0)),0))/12)</f>
        <v>0</v>
      </c>
    </row>
    <row r="94" spans="1:17" x14ac:dyDescent="0.25">
      <c r="A94">
        <v>92</v>
      </c>
      <c r="B94" s="18">
        <f>IF(B93=0,0,MAX(0,B93*(1+(IFERROR(INDEX('Debt Payoff'!$D$4:$D$11,MATCH(1,'Debt Payoff'!$F$4:$F$11,0)),0))/12)-MIN(B93*(1+(IFERROR(INDEX('Debt Payoff'!$D$4:$D$11,MATCH(1,'Debt Payoff'!$F$4:$F$11,0)),0))/12),((IFERROR(INDEX('Debt Payoff'!$E$4:$E$11,MATCH(1,'Debt Payoff'!$F$4:$F$11,0)),0))+('Debt Payoff'!$C$2)))))</f>
        <v>0</v>
      </c>
      <c r="C94" s="18">
        <f>IF(C93=0,0,MAX(0,C93*(1+(IFERROR(INDEX('Debt Payoff'!$D$4:$D$11,MATCH(2,'Debt Payoff'!$F$4:$F$11,0)),0))/12)-MIN(C93*(1+(IFERROR(INDEX('Debt Payoff'!$D$4:$D$11,MATCH(2,'Debt Payoff'!$F$4:$F$11,0)),0))/12),(IF(COUNTIF(B93:B93,"&gt;0")=0,(IFERROR(INDEX('Debt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94" s="18">
        <f>IF(D93=0,0,MAX(0,D93*(1+(IFERROR(INDEX('Debt Payoff'!$D$4:$D$11,MATCH(3,'Debt Payoff'!$F$4:$F$11,0)),0))/12)-MIN(D93*(1+(IFERROR(INDEX('Debt Payoff'!$D$4:$D$11,MATCH(3,'Debt Payoff'!$F$4:$F$11,0)),0))/12),(IF(COUNTIF(B93:C93,"&gt;0")=0,(IFERROR(INDEX('Debt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94" s="18">
        <f>IF(E93=0,0,MAX(0,E93*(1+(IFERROR(INDEX('Debt Payoff'!$D$4:$D$11,MATCH(4,'Debt Payoff'!$F$4:$F$11,0)),0))/12)-MIN(E93*(1+(IFERROR(INDEX('Debt Payoff'!$D$4:$D$11,MATCH(4,'Debt Payoff'!$F$4:$F$11,0)),0))/12),(IF(COUNTIF(B93:D93,"&gt;0")=0,(IFERROR(INDEX('Debt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94" s="18">
        <f>IF(F93=0,0,MAX(0,F93*(1+(IFERROR(INDEX('Debt Payoff'!$D$4:$D$11,MATCH(5,'Debt Payoff'!$F$4:$F$11,0)),0))/12)-MIN(F93*(1+(IFERROR(INDEX('Debt Payoff'!$D$4:$D$11,MATCH(5,'Debt Payoff'!$F$4:$F$11,0)),0))/12),(IF(COUNTIF(B93:E93,"&gt;0")=0,(IFERROR(INDEX('Debt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94" s="18">
        <f>IF(G93=0,0,MAX(0,G93*(1+(IFERROR(INDEX('Debt Payoff'!$D$4:$D$11,MATCH(6,'Debt Payoff'!$F$4:$F$11,0)),0))/12)-MIN(G93*(1+(IFERROR(INDEX('Debt Payoff'!$D$4:$D$11,MATCH(6,'Debt Payoff'!$F$4:$F$11,0)),0))/12),(IF(COUNTIF(B93:F93,"&gt;0")=0,(IFERROR(INDEX('Debt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94" s="18">
        <f>IF(H93=0,0,MAX(0,H93*(1+(IFERROR(INDEX('Debt Payoff'!$D$4:$D$11,MATCH(7,'Debt Payoff'!$F$4:$F$11,0)),0))/12)-MIN(H93*(1+(IFERROR(INDEX('Debt Payoff'!$D$4:$D$11,MATCH(7,'Debt Payoff'!$F$4:$F$11,0)),0))/12),(IF(COUNTIF(B93:G93,"&gt;0")=0,(IFERROR(INDEX('Debt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94" s="18">
        <f>IF(I93=0,0,MAX(0,I93*(1+(IFERROR(INDEX('Debt Payoff'!$D$4:$D$11,MATCH(8,'Debt Payoff'!$F$4:$F$11,0)),0))/12)-MIN(I93*(1+(IFERROR(INDEX('Debt Payoff'!$D$4:$D$11,MATCH(8,'Debt Payoff'!$F$4:$F$11,0)),0))/12),(IF(COUNTIF(B93:H93,"&gt;0")=0,(IFERROR(INDEX('Debt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94" s="18">
        <f>IF(B93=0,0,B93*(IFERROR(INDEX('Debt Payoff'!$D$4:$D$11,MATCH(1,'Debt Payoff'!$F$4:$F$11,0)),0))/12)</f>
        <v>0</v>
      </c>
      <c r="K94" s="18">
        <f>IF(C93=0,0,C93*(IFERROR(INDEX('Debt Payoff'!$D$4:$D$11,MATCH(2,'Debt Payoff'!$F$4:$F$11,0)),0))/12)</f>
        <v>0</v>
      </c>
      <c r="L94" s="18">
        <f>IF(D93=0,0,D93*(IFERROR(INDEX('Debt Payoff'!$D$4:$D$11,MATCH(3,'Debt Payoff'!$F$4:$F$11,0)),0))/12)</f>
        <v>0</v>
      </c>
      <c r="M94" s="18">
        <f>IF(E93=0,0,E93*(IFERROR(INDEX('Debt Payoff'!$D$4:$D$11,MATCH(4,'Debt Payoff'!$F$4:$F$11,0)),0))/12)</f>
        <v>0</v>
      </c>
      <c r="N94" s="18">
        <f>IF(F93=0,0,F93*(IFERROR(INDEX('Debt Payoff'!$D$4:$D$11,MATCH(5,'Debt Payoff'!$F$4:$F$11,0)),0))/12)</f>
        <v>0</v>
      </c>
      <c r="O94" s="18">
        <f>IF(G93=0,0,G93*(IFERROR(INDEX('Debt Payoff'!$D$4:$D$11,MATCH(6,'Debt Payoff'!$F$4:$F$11,0)),0))/12)</f>
        <v>0</v>
      </c>
      <c r="P94" s="18">
        <f>IF(H93=0,0,H93*(IFERROR(INDEX('Debt Payoff'!$D$4:$D$11,MATCH(7,'Debt Payoff'!$F$4:$F$11,0)),0))/12)</f>
        <v>0</v>
      </c>
      <c r="Q94" s="18">
        <f>IF(I93=0,0,I93*(IFERROR(INDEX('Debt Payoff'!$D$4:$D$11,MATCH(8,'Debt Payoff'!$F$4:$F$11,0)),0))/12)</f>
        <v>0</v>
      </c>
    </row>
    <row r="95" spans="1:17" x14ac:dyDescent="0.25">
      <c r="A95">
        <v>93</v>
      </c>
      <c r="B95" s="18">
        <f>IF(B94=0,0,MAX(0,B94*(1+(IFERROR(INDEX('Debt Payoff'!$D$4:$D$11,MATCH(1,'Debt Payoff'!$F$4:$F$11,0)),0))/12)-MIN(B94*(1+(IFERROR(INDEX('Debt Payoff'!$D$4:$D$11,MATCH(1,'Debt Payoff'!$F$4:$F$11,0)),0))/12),((IFERROR(INDEX('Debt Payoff'!$E$4:$E$11,MATCH(1,'Debt Payoff'!$F$4:$F$11,0)),0))+('Debt Payoff'!$C$2)))))</f>
        <v>0</v>
      </c>
      <c r="C95" s="18">
        <f>IF(C94=0,0,MAX(0,C94*(1+(IFERROR(INDEX('Debt Payoff'!$D$4:$D$11,MATCH(2,'Debt Payoff'!$F$4:$F$11,0)),0))/12)-MIN(C94*(1+(IFERROR(INDEX('Debt Payoff'!$D$4:$D$11,MATCH(2,'Debt Payoff'!$F$4:$F$11,0)),0))/12),(IF(COUNTIF(B94:B94,"&gt;0")=0,(IFERROR(INDEX('Debt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95" s="18">
        <f>IF(D94=0,0,MAX(0,D94*(1+(IFERROR(INDEX('Debt Payoff'!$D$4:$D$11,MATCH(3,'Debt Payoff'!$F$4:$F$11,0)),0))/12)-MIN(D94*(1+(IFERROR(INDEX('Debt Payoff'!$D$4:$D$11,MATCH(3,'Debt Payoff'!$F$4:$F$11,0)),0))/12),(IF(COUNTIF(B94:C94,"&gt;0")=0,(IFERROR(INDEX('Debt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95" s="18">
        <f>IF(E94=0,0,MAX(0,E94*(1+(IFERROR(INDEX('Debt Payoff'!$D$4:$D$11,MATCH(4,'Debt Payoff'!$F$4:$F$11,0)),0))/12)-MIN(E94*(1+(IFERROR(INDEX('Debt Payoff'!$D$4:$D$11,MATCH(4,'Debt Payoff'!$F$4:$F$11,0)),0))/12),(IF(COUNTIF(B94:D94,"&gt;0")=0,(IFERROR(INDEX('Debt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95" s="18">
        <f>IF(F94=0,0,MAX(0,F94*(1+(IFERROR(INDEX('Debt Payoff'!$D$4:$D$11,MATCH(5,'Debt Payoff'!$F$4:$F$11,0)),0))/12)-MIN(F94*(1+(IFERROR(INDEX('Debt Payoff'!$D$4:$D$11,MATCH(5,'Debt Payoff'!$F$4:$F$11,0)),0))/12),(IF(COUNTIF(B94:E94,"&gt;0")=0,(IFERROR(INDEX('Debt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95" s="18">
        <f>IF(G94=0,0,MAX(0,G94*(1+(IFERROR(INDEX('Debt Payoff'!$D$4:$D$11,MATCH(6,'Debt Payoff'!$F$4:$F$11,0)),0))/12)-MIN(G94*(1+(IFERROR(INDEX('Debt Payoff'!$D$4:$D$11,MATCH(6,'Debt Payoff'!$F$4:$F$11,0)),0))/12),(IF(COUNTIF(B94:F94,"&gt;0")=0,(IFERROR(INDEX('Debt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95" s="18">
        <f>IF(H94=0,0,MAX(0,H94*(1+(IFERROR(INDEX('Debt Payoff'!$D$4:$D$11,MATCH(7,'Debt Payoff'!$F$4:$F$11,0)),0))/12)-MIN(H94*(1+(IFERROR(INDEX('Debt Payoff'!$D$4:$D$11,MATCH(7,'Debt Payoff'!$F$4:$F$11,0)),0))/12),(IF(COUNTIF(B94:G94,"&gt;0")=0,(IFERROR(INDEX('Debt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95" s="18">
        <f>IF(I94=0,0,MAX(0,I94*(1+(IFERROR(INDEX('Debt Payoff'!$D$4:$D$11,MATCH(8,'Debt Payoff'!$F$4:$F$11,0)),0))/12)-MIN(I94*(1+(IFERROR(INDEX('Debt Payoff'!$D$4:$D$11,MATCH(8,'Debt Payoff'!$F$4:$F$11,0)),0))/12),(IF(COUNTIF(B94:H94,"&gt;0")=0,(IFERROR(INDEX('Debt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95" s="18">
        <f>IF(B94=0,0,B94*(IFERROR(INDEX('Debt Payoff'!$D$4:$D$11,MATCH(1,'Debt Payoff'!$F$4:$F$11,0)),0))/12)</f>
        <v>0</v>
      </c>
      <c r="K95" s="18">
        <f>IF(C94=0,0,C94*(IFERROR(INDEX('Debt Payoff'!$D$4:$D$11,MATCH(2,'Debt Payoff'!$F$4:$F$11,0)),0))/12)</f>
        <v>0</v>
      </c>
      <c r="L95" s="18">
        <f>IF(D94=0,0,D94*(IFERROR(INDEX('Debt Payoff'!$D$4:$D$11,MATCH(3,'Debt Payoff'!$F$4:$F$11,0)),0))/12)</f>
        <v>0</v>
      </c>
      <c r="M95" s="18">
        <f>IF(E94=0,0,E94*(IFERROR(INDEX('Debt Payoff'!$D$4:$D$11,MATCH(4,'Debt Payoff'!$F$4:$F$11,0)),0))/12)</f>
        <v>0</v>
      </c>
      <c r="N95" s="18">
        <f>IF(F94=0,0,F94*(IFERROR(INDEX('Debt Payoff'!$D$4:$D$11,MATCH(5,'Debt Payoff'!$F$4:$F$11,0)),0))/12)</f>
        <v>0</v>
      </c>
      <c r="O95" s="18">
        <f>IF(G94=0,0,G94*(IFERROR(INDEX('Debt Payoff'!$D$4:$D$11,MATCH(6,'Debt Payoff'!$F$4:$F$11,0)),0))/12)</f>
        <v>0</v>
      </c>
      <c r="P95" s="18">
        <f>IF(H94=0,0,H94*(IFERROR(INDEX('Debt Payoff'!$D$4:$D$11,MATCH(7,'Debt Payoff'!$F$4:$F$11,0)),0))/12)</f>
        <v>0</v>
      </c>
      <c r="Q95" s="18">
        <f>IF(I94=0,0,I94*(IFERROR(INDEX('Debt Payoff'!$D$4:$D$11,MATCH(8,'Debt Payoff'!$F$4:$F$11,0)),0))/12)</f>
        <v>0</v>
      </c>
    </row>
    <row r="96" spans="1:17" x14ac:dyDescent="0.25">
      <c r="A96">
        <v>94</v>
      </c>
      <c r="B96" s="18">
        <f>IF(B95=0,0,MAX(0,B95*(1+(IFERROR(INDEX('Debt Payoff'!$D$4:$D$11,MATCH(1,'Debt Payoff'!$F$4:$F$11,0)),0))/12)-MIN(B95*(1+(IFERROR(INDEX('Debt Payoff'!$D$4:$D$11,MATCH(1,'Debt Payoff'!$F$4:$F$11,0)),0))/12),((IFERROR(INDEX('Debt Payoff'!$E$4:$E$11,MATCH(1,'Debt Payoff'!$F$4:$F$11,0)),0))+('Debt Payoff'!$C$2)))))</f>
        <v>0</v>
      </c>
      <c r="C96" s="18">
        <f>IF(C95=0,0,MAX(0,C95*(1+(IFERROR(INDEX('Debt Payoff'!$D$4:$D$11,MATCH(2,'Debt Payoff'!$F$4:$F$11,0)),0))/12)-MIN(C95*(1+(IFERROR(INDEX('Debt Payoff'!$D$4:$D$11,MATCH(2,'Debt Payoff'!$F$4:$F$11,0)),0))/12),(IF(COUNTIF(B95:B95,"&gt;0")=0,(IFERROR(INDEX('Debt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96" s="18">
        <f>IF(D95=0,0,MAX(0,D95*(1+(IFERROR(INDEX('Debt Payoff'!$D$4:$D$11,MATCH(3,'Debt Payoff'!$F$4:$F$11,0)),0))/12)-MIN(D95*(1+(IFERROR(INDEX('Debt Payoff'!$D$4:$D$11,MATCH(3,'Debt Payoff'!$F$4:$F$11,0)),0))/12),(IF(COUNTIF(B95:C95,"&gt;0")=0,(IFERROR(INDEX('Debt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96" s="18">
        <f>IF(E95=0,0,MAX(0,E95*(1+(IFERROR(INDEX('Debt Payoff'!$D$4:$D$11,MATCH(4,'Debt Payoff'!$F$4:$F$11,0)),0))/12)-MIN(E95*(1+(IFERROR(INDEX('Debt Payoff'!$D$4:$D$11,MATCH(4,'Debt Payoff'!$F$4:$F$11,0)),0))/12),(IF(COUNTIF(B95:D95,"&gt;0")=0,(IFERROR(INDEX('Debt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96" s="18">
        <f>IF(F95=0,0,MAX(0,F95*(1+(IFERROR(INDEX('Debt Payoff'!$D$4:$D$11,MATCH(5,'Debt Payoff'!$F$4:$F$11,0)),0))/12)-MIN(F95*(1+(IFERROR(INDEX('Debt Payoff'!$D$4:$D$11,MATCH(5,'Debt Payoff'!$F$4:$F$11,0)),0))/12),(IF(COUNTIF(B95:E95,"&gt;0")=0,(IFERROR(INDEX('Debt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96" s="18">
        <f>IF(G95=0,0,MAX(0,G95*(1+(IFERROR(INDEX('Debt Payoff'!$D$4:$D$11,MATCH(6,'Debt Payoff'!$F$4:$F$11,0)),0))/12)-MIN(G95*(1+(IFERROR(INDEX('Debt Payoff'!$D$4:$D$11,MATCH(6,'Debt Payoff'!$F$4:$F$11,0)),0))/12),(IF(COUNTIF(B95:F95,"&gt;0")=0,(IFERROR(INDEX('Debt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96" s="18">
        <f>IF(H95=0,0,MAX(0,H95*(1+(IFERROR(INDEX('Debt Payoff'!$D$4:$D$11,MATCH(7,'Debt Payoff'!$F$4:$F$11,0)),0))/12)-MIN(H95*(1+(IFERROR(INDEX('Debt Payoff'!$D$4:$D$11,MATCH(7,'Debt Payoff'!$F$4:$F$11,0)),0))/12),(IF(COUNTIF(B95:G95,"&gt;0")=0,(IFERROR(INDEX('Debt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96" s="18">
        <f>IF(I95=0,0,MAX(0,I95*(1+(IFERROR(INDEX('Debt Payoff'!$D$4:$D$11,MATCH(8,'Debt Payoff'!$F$4:$F$11,0)),0))/12)-MIN(I95*(1+(IFERROR(INDEX('Debt Payoff'!$D$4:$D$11,MATCH(8,'Debt Payoff'!$F$4:$F$11,0)),0))/12),(IF(COUNTIF(B95:H95,"&gt;0")=0,(IFERROR(INDEX('Debt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96" s="18">
        <f>IF(B95=0,0,B95*(IFERROR(INDEX('Debt Payoff'!$D$4:$D$11,MATCH(1,'Debt Payoff'!$F$4:$F$11,0)),0))/12)</f>
        <v>0</v>
      </c>
      <c r="K96" s="18">
        <f>IF(C95=0,0,C95*(IFERROR(INDEX('Debt Payoff'!$D$4:$D$11,MATCH(2,'Debt Payoff'!$F$4:$F$11,0)),0))/12)</f>
        <v>0</v>
      </c>
      <c r="L96" s="18">
        <f>IF(D95=0,0,D95*(IFERROR(INDEX('Debt Payoff'!$D$4:$D$11,MATCH(3,'Debt Payoff'!$F$4:$F$11,0)),0))/12)</f>
        <v>0</v>
      </c>
      <c r="M96" s="18">
        <f>IF(E95=0,0,E95*(IFERROR(INDEX('Debt Payoff'!$D$4:$D$11,MATCH(4,'Debt Payoff'!$F$4:$F$11,0)),0))/12)</f>
        <v>0</v>
      </c>
      <c r="N96" s="18">
        <f>IF(F95=0,0,F95*(IFERROR(INDEX('Debt Payoff'!$D$4:$D$11,MATCH(5,'Debt Payoff'!$F$4:$F$11,0)),0))/12)</f>
        <v>0</v>
      </c>
      <c r="O96" s="18">
        <f>IF(G95=0,0,G95*(IFERROR(INDEX('Debt Payoff'!$D$4:$D$11,MATCH(6,'Debt Payoff'!$F$4:$F$11,0)),0))/12)</f>
        <v>0</v>
      </c>
      <c r="P96" s="18">
        <f>IF(H95=0,0,H95*(IFERROR(INDEX('Debt Payoff'!$D$4:$D$11,MATCH(7,'Debt Payoff'!$F$4:$F$11,0)),0))/12)</f>
        <v>0</v>
      </c>
      <c r="Q96" s="18">
        <f>IF(I95=0,0,I95*(IFERROR(INDEX('Debt Payoff'!$D$4:$D$11,MATCH(8,'Debt Payoff'!$F$4:$F$11,0)),0))/12)</f>
        <v>0</v>
      </c>
    </row>
    <row r="97" spans="1:17" x14ac:dyDescent="0.25">
      <c r="A97">
        <v>95</v>
      </c>
      <c r="B97" s="18">
        <f>IF(B96=0,0,MAX(0,B96*(1+(IFERROR(INDEX('Debt Payoff'!$D$4:$D$11,MATCH(1,'Debt Payoff'!$F$4:$F$11,0)),0))/12)-MIN(B96*(1+(IFERROR(INDEX('Debt Payoff'!$D$4:$D$11,MATCH(1,'Debt Payoff'!$F$4:$F$11,0)),0))/12),((IFERROR(INDEX('Debt Payoff'!$E$4:$E$11,MATCH(1,'Debt Payoff'!$F$4:$F$11,0)),0))+('Debt Payoff'!$C$2)))))</f>
        <v>0</v>
      </c>
      <c r="C97" s="18">
        <f>IF(C96=0,0,MAX(0,C96*(1+(IFERROR(INDEX('Debt Payoff'!$D$4:$D$11,MATCH(2,'Debt Payoff'!$F$4:$F$11,0)),0))/12)-MIN(C96*(1+(IFERROR(INDEX('Debt Payoff'!$D$4:$D$11,MATCH(2,'Debt Payoff'!$F$4:$F$11,0)),0))/12),(IF(COUNTIF(B96:B96,"&gt;0")=0,(IFERROR(INDEX('Debt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97" s="18">
        <f>IF(D96=0,0,MAX(0,D96*(1+(IFERROR(INDEX('Debt Payoff'!$D$4:$D$11,MATCH(3,'Debt Payoff'!$F$4:$F$11,0)),0))/12)-MIN(D96*(1+(IFERROR(INDEX('Debt Payoff'!$D$4:$D$11,MATCH(3,'Debt Payoff'!$F$4:$F$11,0)),0))/12),(IF(COUNTIF(B96:C96,"&gt;0")=0,(IFERROR(INDEX('Debt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97" s="18">
        <f>IF(E96=0,0,MAX(0,E96*(1+(IFERROR(INDEX('Debt Payoff'!$D$4:$D$11,MATCH(4,'Debt Payoff'!$F$4:$F$11,0)),0))/12)-MIN(E96*(1+(IFERROR(INDEX('Debt Payoff'!$D$4:$D$11,MATCH(4,'Debt Payoff'!$F$4:$F$11,0)),0))/12),(IF(COUNTIF(B96:D96,"&gt;0")=0,(IFERROR(INDEX('Debt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97" s="18">
        <f>IF(F96=0,0,MAX(0,F96*(1+(IFERROR(INDEX('Debt Payoff'!$D$4:$D$11,MATCH(5,'Debt Payoff'!$F$4:$F$11,0)),0))/12)-MIN(F96*(1+(IFERROR(INDEX('Debt Payoff'!$D$4:$D$11,MATCH(5,'Debt Payoff'!$F$4:$F$11,0)),0))/12),(IF(COUNTIF(B96:E96,"&gt;0")=0,(IFERROR(INDEX('Debt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97" s="18">
        <f>IF(G96=0,0,MAX(0,G96*(1+(IFERROR(INDEX('Debt Payoff'!$D$4:$D$11,MATCH(6,'Debt Payoff'!$F$4:$F$11,0)),0))/12)-MIN(G96*(1+(IFERROR(INDEX('Debt Payoff'!$D$4:$D$11,MATCH(6,'Debt Payoff'!$F$4:$F$11,0)),0))/12),(IF(COUNTIF(B96:F96,"&gt;0")=0,(IFERROR(INDEX('Debt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97" s="18">
        <f>IF(H96=0,0,MAX(0,H96*(1+(IFERROR(INDEX('Debt Payoff'!$D$4:$D$11,MATCH(7,'Debt Payoff'!$F$4:$F$11,0)),0))/12)-MIN(H96*(1+(IFERROR(INDEX('Debt Payoff'!$D$4:$D$11,MATCH(7,'Debt Payoff'!$F$4:$F$11,0)),0))/12),(IF(COUNTIF(B96:G96,"&gt;0")=0,(IFERROR(INDEX('Debt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97" s="18">
        <f>IF(I96=0,0,MAX(0,I96*(1+(IFERROR(INDEX('Debt Payoff'!$D$4:$D$11,MATCH(8,'Debt Payoff'!$F$4:$F$11,0)),0))/12)-MIN(I96*(1+(IFERROR(INDEX('Debt Payoff'!$D$4:$D$11,MATCH(8,'Debt Payoff'!$F$4:$F$11,0)),0))/12),(IF(COUNTIF(B96:H96,"&gt;0")=0,(IFERROR(INDEX('Debt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97" s="18">
        <f>IF(B96=0,0,B96*(IFERROR(INDEX('Debt Payoff'!$D$4:$D$11,MATCH(1,'Debt Payoff'!$F$4:$F$11,0)),0))/12)</f>
        <v>0</v>
      </c>
      <c r="K97" s="18">
        <f>IF(C96=0,0,C96*(IFERROR(INDEX('Debt Payoff'!$D$4:$D$11,MATCH(2,'Debt Payoff'!$F$4:$F$11,0)),0))/12)</f>
        <v>0</v>
      </c>
      <c r="L97" s="18">
        <f>IF(D96=0,0,D96*(IFERROR(INDEX('Debt Payoff'!$D$4:$D$11,MATCH(3,'Debt Payoff'!$F$4:$F$11,0)),0))/12)</f>
        <v>0</v>
      </c>
      <c r="M97" s="18">
        <f>IF(E96=0,0,E96*(IFERROR(INDEX('Debt Payoff'!$D$4:$D$11,MATCH(4,'Debt Payoff'!$F$4:$F$11,0)),0))/12)</f>
        <v>0</v>
      </c>
      <c r="N97" s="18">
        <f>IF(F96=0,0,F96*(IFERROR(INDEX('Debt Payoff'!$D$4:$D$11,MATCH(5,'Debt Payoff'!$F$4:$F$11,0)),0))/12)</f>
        <v>0</v>
      </c>
      <c r="O97" s="18">
        <f>IF(G96=0,0,G96*(IFERROR(INDEX('Debt Payoff'!$D$4:$D$11,MATCH(6,'Debt Payoff'!$F$4:$F$11,0)),0))/12)</f>
        <v>0</v>
      </c>
      <c r="P97" s="18">
        <f>IF(H96=0,0,H96*(IFERROR(INDEX('Debt Payoff'!$D$4:$D$11,MATCH(7,'Debt Payoff'!$F$4:$F$11,0)),0))/12)</f>
        <v>0</v>
      </c>
      <c r="Q97" s="18">
        <f>IF(I96=0,0,I96*(IFERROR(INDEX('Debt Payoff'!$D$4:$D$11,MATCH(8,'Debt Payoff'!$F$4:$F$11,0)),0))/12)</f>
        <v>0</v>
      </c>
    </row>
    <row r="98" spans="1:17" x14ac:dyDescent="0.25">
      <c r="A98">
        <v>96</v>
      </c>
      <c r="B98" s="18">
        <f>IF(B97=0,0,MAX(0,B97*(1+(IFERROR(INDEX('Debt Payoff'!$D$4:$D$11,MATCH(1,'Debt Payoff'!$F$4:$F$11,0)),0))/12)-MIN(B97*(1+(IFERROR(INDEX('Debt Payoff'!$D$4:$D$11,MATCH(1,'Debt Payoff'!$F$4:$F$11,0)),0))/12),((IFERROR(INDEX('Debt Payoff'!$E$4:$E$11,MATCH(1,'Debt Payoff'!$F$4:$F$11,0)),0))+('Debt Payoff'!$C$2)))))</f>
        <v>0</v>
      </c>
      <c r="C98" s="18">
        <f>IF(C97=0,0,MAX(0,C97*(1+(IFERROR(INDEX('Debt Payoff'!$D$4:$D$11,MATCH(2,'Debt Payoff'!$F$4:$F$11,0)),0))/12)-MIN(C97*(1+(IFERROR(INDEX('Debt Payoff'!$D$4:$D$11,MATCH(2,'Debt Payoff'!$F$4:$F$11,0)),0))/12),(IF(COUNTIF(B97:B97,"&gt;0")=0,(IFERROR(INDEX('Debt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98" s="18">
        <f>IF(D97=0,0,MAX(0,D97*(1+(IFERROR(INDEX('Debt Payoff'!$D$4:$D$11,MATCH(3,'Debt Payoff'!$F$4:$F$11,0)),0))/12)-MIN(D97*(1+(IFERROR(INDEX('Debt Payoff'!$D$4:$D$11,MATCH(3,'Debt Payoff'!$F$4:$F$11,0)),0))/12),(IF(COUNTIF(B97:C97,"&gt;0")=0,(IFERROR(INDEX('Debt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98" s="18">
        <f>IF(E97=0,0,MAX(0,E97*(1+(IFERROR(INDEX('Debt Payoff'!$D$4:$D$11,MATCH(4,'Debt Payoff'!$F$4:$F$11,0)),0))/12)-MIN(E97*(1+(IFERROR(INDEX('Debt Payoff'!$D$4:$D$11,MATCH(4,'Debt Payoff'!$F$4:$F$11,0)),0))/12),(IF(COUNTIF(B97:D97,"&gt;0")=0,(IFERROR(INDEX('Debt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98" s="18">
        <f>IF(F97=0,0,MAX(0,F97*(1+(IFERROR(INDEX('Debt Payoff'!$D$4:$D$11,MATCH(5,'Debt Payoff'!$F$4:$F$11,0)),0))/12)-MIN(F97*(1+(IFERROR(INDEX('Debt Payoff'!$D$4:$D$11,MATCH(5,'Debt Payoff'!$F$4:$F$11,0)),0))/12),(IF(COUNTIF(B97:E97,"&gt;0")=0,(IFERROR(INDEX('Debt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98" s="18">
        <f>IF(G97=0,0,MAX(0,G97*(1+(IFERROR(INDEX('Debt Payoff'!$D$4:$D$11,MATCH(6,'Debt Payoff'!$F$4:$F$11,0)),0))/12)-MIN(G97*(1+(IFERROR(INDEX('Debt Payoff'!$D$4:$D$11,MATCH(6,'Debt Payoff'!$F$4:$F$11,0)),0))/12),(IF(COUNTIF(B97:F97,"&gt;0")=0,(IFERROR(INDEX('Debt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98" s="18">
        <f>IF(H97=0,0,MAX(0,H97*(1+(IFERROR(INDEX('Debt Payoff'!$D$4:$D$11,MATCH(7,'Debt Payoff'!$F$4:$F$11,0)),0))/12)-MIN(H97*(1+(IFERROR(INDEX('Debt Payoff'!$D$4:$D$11,MATCH(7,'Debt Payoff'!$F$4:$F$11,0)),0))/12),(IF(COUNTIF(B97:G97,"&gt;0")=0,(IFERROR(INDEX('Debt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98" s="18">
        <f>IF(I97=0,0,MAX(0,I97*(1+(IFERROR(INDEX('Debt Payoff'!$D$4:$D$11,MATCH(8,'Debt Payoff'!$F$4:$F$11,0)),0))/12)-MIN(I97*(1+(IFERROR(INDEX('Debt Payoff'!$D$4:$D$11,MATCH(8,'Debt Payoff'!$F$4:$F$11,0)),0))/12),(IF(COUNTIF(B97:H97,"&gt;0")=0,(IFERROR(INDEX('Debt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98" s="18">
        <f>IF(B97=0,0,B97*(IFERROR(INDEX('Debt Payoff'!$D$4:$D$11,MATCH(1,'Debt Payoff'!$F$4:$F$11,0)),0))/12)</f>
        <v>0</v>
      </c>
      <c r="K98" s="18">
        <f>IF(C97=0,0,C97*(IFERROR(INDEX('Debt Payoff'!$D$4:$D$11,MATCH(2,'Debt Payoff'!$F$4:$F$11,0)),0))/12)</f>
        <v>0</v>
      </c>
      <c r="L98" s="18">
        <f>IF(D97=0,0,D97*(IFERROR(INDEX('Debt Payoff'!$D$4:$D$11,MATCH(3,'Debt Payoff'!$F$4:$F$11,0)),0))/12)</f>
        <v>0</v>
      </c>
      <c r="M98" s="18">
        <f>IF(E97=0,0,E97*(IFERROR(INDEX('Debt Payoff'!$D$4:$D$11,MATCH(4,'Debt Payoff'!$F$4:$F$11,0)),0))/12)</f>
        <v>0</v>
      </c>
      <c r="N98" s="18">
        <f>IF(F97=0,0,F97*(IFERROR(INDEX('Debt Payoff'!$D$4:$D$11,MATCH(5,'Debt Payoff'!$F$4:$F$11,0)),0))/12)</f>
        <v>0</v>
      </c>
      <c r="O98" s="18">
        <f>IF(G97=0,0,G97*(IFERROR(INDEX('Debt Payoff'!$D$4:$D$11,MATCH(6,'Debt Payoff'!$F$4:$F$11,0)),0))/12)</f>
        <v>0</v>
      </c>
      <c r="P98" s="18">
        <f>IF(H97=0,0,H97*(IFERROR(INDEX('Debt Payoff'!$D$4:$D$11,MATCH(7,'Debt Payoff'!$F$4:$F$11,0)),0))/12)</f>
        <v>0</v>
      </c>
      <c r="Q98" s="18">
        <f>IF(I97=0,0,I97*(IFERROR(INDEX('Debt Payoff'!$D$4:$D$11,MATCH(8,'Debt Payoff'!$F$4:$F$11,0)),0))/12)</f>
        <v>0</v>
      </c>
    </row>
    <row r="99" spans="1:17" x14ac:dyDescent="0.25">
      <c r="A99">
        <v>97</v>
      </c>
      <c r="B99" s="18">
        <f>IF(B98=0,0,MAX(0,B98*(1+(IFERROR(INDEX('Debt Payoff'!$D$4:$D$11,MATCH(1,'Debt Payoff'!$F$4:$F$11,0)),0))/12)-MIN(B98*(1+(IFERROR(INDEX('Debt Payoff'!$D$4:$D$11,MATCH(1,'Debt Payoff'!$F$4:$F$11,0)),0))/12),((IFERROR(INDEX('Debt Payoff'!$E$4:$E$11,MATCH(1,'Debt Payoff'!$F$4:$F$11,0)),0))+('Debt Payoff'!$C$2)))))</f>
        <v>0</v>
      </c>
      <c r="C99" s="18">
        <f>IF(C98=0,0,MAX(0,C98*(1+(IFERROR(INDEX('Debt Payoff'!$D$4:$D$11,MATCH(2,'Debt Payoff'!$F$4:$F$11,0)),0))/12)-MIN(C98*(1+(IFERROR(INDEX('Debt Payoff'!$D$4:$D$11,MATCH(2,'Debt Payoff'!$F$4:$F$11,0)),0))/12),(IF(COUNTIF(B98:B98,"&gt;0")=0,(IFERROR(INDEX('Debt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99" s="18">
        <f>IF(D98=0,0,MAX(0,D98*(1+(IFERROR(INDEX('Debt Payoff'!$D$4:$D$11,MATCH(3,'Debt Payoff'!$F$4:$F$11,0)),0))/12)-MIN(D98*(1+(IFERROR(INDEX('Debt Payoff'!$D$4:$D$11,MATCH(3,'Debt Payoff'!$F$4:$F$11,0)),0))/12),(IF(COUNTIF(B98:C98,"&gt;0")=0,(IFERROR(INDEX('Debt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99" s="18">
        <f>IF(E98=0,0,MAX(0,E98*(1+(IFERROR(INDEX('Debt Payoff'!$D$4:$D$11,MATCH(4,'Debt Payoff'!$F$4:$F$11,0)),0))/12)-MIN(E98*(1+(IFERROR(INDEX('Debt Payoff'!$D$4:$D$11,MATCH(4,'Debt Payoff'!$F$4:$F$11,0)),0))/12),(IF(COUNTIF(B98:D98,"&gt;0")=0,(IFERROR(INDEX('Debt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99" s="18">
        <f>IF(F98=0,0,MAX(0,F98*(1+(IFERROR(INDEX('Debt Payoff'!$D$4:$D$11,MATCH(5,'Debt Payoff'!$F$4:$F$11,0)),0))/12)-MIN(F98*(1+(IFERROR(INDEX('Debt Payoff'!$D$4:$D$11,MATCH(5,'Debt Payoff'!$F$4:$F$11,0)),0))/12),(IF(COUNTIF(B98:E98,"&gt;0")=0,(IFERROR(INDEX('Debt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99" s="18">
        <f>IF(G98=0,0,MAX(0,G98*(1+(IFERROR(INDEX('Debt Payoff'!$D$4:$D$11,MATCH(6,'Debt Payoff'!$F$4:$F$11,0)),0))/12)-MIN(G98*(1+(IFERROR(INDEX('Debt Payoff'!$D$4:$D$11,MATCH(6,'Debt Payoff'!$F$4:$F$11,0)),0))/12),(IF(COUNTIF(B98:F98,"&gt;0")=0,(IFERROR(INDEX('Debt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99" s="18">
        <f>IF(H98=0,0,MAX(0,H98*(1+(IFERROR(INDEX('Debt Payoff'!$D$4:$D$11,MATCH(7,'Debt Payoff'!$F$4:$F$11,0)),0))/12)-MIN(H98*(1+(IFERROR(INDEX('Debt Payoff'!$D$4:$D$11,MATCH(7,'Debt Payoff'!$F$4:$F$11,0)),0))/12),(IF(COUNTIF(B98:G98,"&gt;0")=0,(IFERROR(INDEX('Debt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99" s="18">
        <f>IF(I98=0,0,MAX(0,I98*(1+(IFERROR(INDEX('Debt Payoff'!$D$4:$D$11,MATCH(8,'Debt Payoff'!$F$4:$F$11,0)),0))/12)-MIN(I98*(1+(IFERROR(INDEX('Debt Payoff'!$D$4:$D$11,MATCH(8,'Debt Payoff'!$F$4:$F$11,0)),0))/12),(IF(COUNTIF(B98:H98,"&gt;0")=0,(IFERROR(INDEX('Debt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99" s="18">
        <f>IF(B98=0,0,B98*(IFERROR(INDEX('Debt Payoff'!$D$4:$D$11,MATCH(1,'Debt Payoff'!$F$4:$F$11,0)),0))/12)</f>
        <v>0</v>
      </c>
      <c r="K99" s="18">
        <f>IF(C98=0,0,C98*(IFERROR(INDEX('Debt Payoff'!$D$4:$D$11,MATCH(2,'Debt Payoff'!$F$4:$F$11,0)),0))/12)</f>
        <v>0</v>
      </c>
      <c r="L99" s="18">
        <f>IF(D98=0,0,D98*(IFERROR(INDEX('Debt Payoff'!$D$4:$D$11,MATCH(3,'Debt Payoff'!$F$4:$F$11,0)),0))/12)</f>
        <v>0</v>
      </c>
      <c r="M99" s="18">
        <f>IF(E98=0,0,E98*(IFERROR(INDEX('Debt Payoff'!$D$4:$D$11,MATCH(4,'Debt Payoff'!$F$4:$F$11,0)),0))/12)</f>
        <v>0</v>
      </c>
      <c r="N99" s="18">
        <f>IF(F98=0,0,F98*(IFERROR(INDEX('Debt Payoff'!$D$4:$D$11,MATCH(5,'Debt Payoff'!$F$4:$F$11,0)),0))/12)</f>
        <v>0</v>
      </c>
      <c r="O99" s="18">
        <f>IF(G98=0,0,G98*(IFERROR(INDEX('Debt Payoff'!$D$4:$D$11,MATCH(6,'Debt Payoff'!$F$4:$F$11,0)),0))/12)</f>
        <v>0</v>
      </c>
      <c r="P99" s="18">
        <f>IF(H98=0,0,H98*(IFERROR(INDEX('Debt Payoff'!$D$4:$D$11,MATCH(7,'Debt Payoff'!$F$4:$F$11,0)),0))/12)</f>
        <v>0</v>
      </c>
      <c r="Q99" s="18">
        <f>IF(I98=0,0,I98*(IFERROR(INDEX('Debt Payoff'!$D$4:$D$11,MATCH(8,'Debt Payoff'!$F$4:$F$11,0)),0))/12)</f>
        <v>0</v>
      </c>
    </row>
    <row r="100" spans="1:17" x14ac:dyDescent="0.25">
      <c r="A100">
        <v>98</v>
      </c>
      <c r="B100" s="18">
        <f>IF(B99=0,0,MAX(0,B99*(1+(IFERROR(INDEX('Debt Payoff'!$D$4:$D$11,MATCH(1,'Debt Payoff'!$F$4:$F$11,0)),0))/12)-MIN(B99*(1+(IFERROR(INDEX('Debt Payoff'!$D$4:$D$11,MATCH(1,'Debt Payoff'!$F$4:$F$11,0)),0))/12),((IFERROR(INDEX('Debt Payoff'!$E$4:$E$11,MATCH(1,'Debt Payoff'!$F$4:$F$11,0)),0))+('Debt Payoff'!$C$2)))))</f>
        <v>0</v>
      </c>
      <c r="C100" s="18">
        <f>IF(C99=0,0,MAX(0,C99*(1+(IFERROR(INDEX('Debt Payoff'!$D$4:$D$11,MATCH(2,'Debt Payoff'!$F$4:$F$11,0)),0))/12)-MIN(C99*(1+(IFERROR(INDEX('Debt Payoff'!$D$4:$D$11,MATCH(2,'Debt Payoff'!$F$4:$F$11,0)),0))/12),(IF(COUNTIF(B99:B99,"&gt;0")=0,(IFERROR(INDEX('Debt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00" s="18">
        <f>IF(D99=0,0,MAX(0,D99*(1+(IFERROR(INDEX('Debt Payoff'!$D$4:$D$11,MATCH(3,'Debt Payoff'!$F$4:$F$11,0)),0))/12)-MIN(D99*(1+(IFERROR(INDEX('Debt Payoff'!$D$4:$D$11,MATCH(3,'Debt Payoff'!$F$4:$F$11,0)),0))/12),(IF(COUNTIF(B99:C99,"&gt;0")=0,(IFERROR(INDEX('Debt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00" s="18">
        <f>IF(E99=0,0,MAX(0,E99*(1+(IFERROR(INDEX('Debt Payoff'!$D$4:$D$11,MATCH(4,'Debt Payoff'!$F$4:$F$11,0)),0))/12)-MIN(E99*(1+(IFERROR(INDEX('Debt Payoff'!$D$4:$D$11,MATCH(4,'Debt Payoff'!$F$4:$F$11,0)),0))/12),(IF(COUNTIF(B99:D99,"&gt;0")=0,(IFERROR(INDEX('Debt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00" s="18">
        <f>IF(F99=0,0,MAX(0,F99*(1+(IFERROR(INDEX('Debt Payoff'!$D$4:$D$11,MATCH(5,'Debt Payoff'!$F$4:$F$11,0)),0))/12)-MIN(F99*(1+(IFERROR(INDEX('Debt Payoff'!$D$4:$D$11,MATCH(5,'Debt Payoff'!$F$4:$F$11,0)),0))/12),(IF(COUNTIF(B99:E99,"&gt;0")=0,(IFERROR(INDEX('Debt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00" s="18">
        <f>IF(G99=0,0,MAX(0,G99*(1+(IFERROR(INDEX('Debt Payoff'!$D$4:$D$11,MATCH(6,'Debt Payoff'!$F$4:$F$11,0)),0))/12)-MIN(G99*(1+(IFERROR(INDEX('Debt Payoff'!$D$4:$D$11,MATCH(6,'Debt Payoff'!$F$4:$F$11,0)),0))/12),(IF(COUNTIF(B99:F99,"&gt;0")=0,(IFERROR(INDEX('Debt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00" s="18">
        <f>IF(H99=0,0,MAX(0,H99*(1+(IFERROR(INDEX('Debt Payoff'!$D$4:$D$11,MATCH(7,'Debt Payoff'!$F$4:$F$11,0)),0))/12)-MIN(H99*(1+(IFERROR(INDEX('Debt Payoff'!$D$4:$D$11,MATCH(7,'Debt Payoff'!$F$4:$F$11,0)),0))/12),(IF(COUNTIF(B99:G99,"&gt;0")=0,(IFERROR(INDEX('Debt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00" s="18">
        <f>IF(I99=0,0,MAX(0,I99*(1+(IFERROR(INDEX('Debt Payoff'!$D$4:$D$11,MATCH(8,'Debt Payoff'!$F$4:$F$11,0)),0))/12)-MIN(I99*(1+(IFERROR(INDEX('Debt Payoff'!$D$4:$D$11,MATCH(8,'Debt Payoff'!$F$4:$F$11,0)),0))/12),(IF(COUNTIF(B99:H99,"&gt;0")=0,(IFERROR(INDEX('Debt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00" s="18">
        <f>IF(B99=0,0,B99*(IFERROR(INDEX('Debt Payoff'!$D$4:$D$11,MATCH(1,'Debt Payoff'!$F$4:$F$11,0)),0))/12)</f>
        <v>0</v>
      </c>
      <c r="K100" s="18">
        <f>IF(C99=0,0,C99*(IFERROR(INDEX('Debt Payoff'!$D$4:$D$11,MATCH(2,'Debt Payoff'!$F$4:$F$11,0)),0))/12)</f>
        <v>0</v>
      </c>
      <c r="L100" s="18">
        <f>IF(D99=0,0,D99*(IFERROR(INDEX('Debt Payoff'!$D$4:$D$11,MATCH(3,'Debt Payoff'!$F$4:$F$11,0)),0))/12)</f>
        <v>0</v>
      </c>
      <c r="M100" s="18">
        <f>IF(E99=0,0,E99*(IFERROR(INDEX('Debt Payoff'!$D$4:$D$11,MATCH(4,'Debt Payoff'!$F$4:$F$11,0)),0))/12)</f>
        <v>0</v>
      </c>
      <c r="N100" s="18">
        <f>IF(F99=0,0,F99*(IFERROR(INDEX('Debt Payoff'!$D$4:$D$11,MATCH(5,'Debt Payoff'!$F$4:$F$11,0)),0))/12)</f>
        <v>0</v>
      </c>
      <c r="O100" s="18">
        <f>IF(G99=0,0,G99*(IFERROR(INDEX('Debt Payoff'!$D$4:$D$11,MATCH(6,'Debt Payoff'!$F$4:$F$11,0)),0))/12)</f>
        <v>0</v>
      </c>
      <c r="P100" s="18">
        <f>IF(H99=0,0,H99*(IFERROR(INDEX('Debt Payoff'!$D$4:$D$11,MATCH(7,'Debt Payoff'!$F$4:$F$11,0)),0))/12)</f>
        <v>0</v>
      </c>
      <c r="Q100" s="18">
        <f>IF(I99=0,0,I99*(IFERROR(INDEX('Debt Payoff'!$D$4:$D$11,MATCH(8,'Debt Payoff'!$F$4:$F$11,0)),0))/12)</f>
        <v>0</v>
      </c>
    </row>
    <row r="101" spans="1:17" x14ac:dyDescent="0.25">
      <c r="A101">
        <v>99</v>
      </c>
      <c r="B101" s="18">
        <f>IF(B100=0,0,MAX(0,B100*(1+(IFERROR(INDEX('Debt Payoff'!$D$4:$D$11,MATCH(1,'Debt Payoff'!$F$4:$F$11,0)),0))/12)-MIN(B100*(1+(IFERROR(INDEX('Debt Payoff'!$D$4:$D$11,MATCH(1,'Debt Payoff'!$F$4:$F$11,0)),0))/12),((IFERROR(INDEX('Debt Payoff'!$E$4:$E$11,MATCH(1,'Debt Payoff'!$F$4:$F$11,0)),0))+('Debt Payoff'!$C$2)))))</f>
        <v>0</v>
      </c>
      <c r="C101" s="18">
        <f>IF(C100=0,0,MAX(0,C100*(1+(IFERROR(INDEX('Debt Payoff'!$D$4:$D$11,MATCH(2,'Debt Payoff'!$F$4:$F$11,0)),0))/12)-MIN(C100*(1+(IFERROR(INDEX('Debt Payoff'!$D$4:$D$11,MATCH(2,'Debt Payoff'!$F$4:$F$11,0)),0))/12),(IF(COUNTIF(B100:B100,"&gt;0")=0,(IFERROR(INDEX('Debt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01" s="18">
        <f>IF(D100=0,0,MAX(0,D100*(1+(IFERROR(INDEX('Debt Payoff'!$D$4:$D$11,MATCH(3,'Debt Payoff'!$F$4:$F$11,0)),0))/12)-MIN(D100*(1+(IFERROR(INDEX('Debt Payoff'!$D$4:$D$11,MATCH(3,'Debt Payoff'!$F$4:$F$11,0)),0))/12),(IF(COUNTIF(B100:C100,"&gt;0")=0,(IFERROR(INDEX('Debt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01" s="18">
        <f>IF(E100=0,0,MAX(0,E100*(1+(IFERROR(INDEX('Debt Payoff'!$D$4:$D$11,MATCH(4,'Debt Payoff'!$F$4:$F$11,0)),0))/12)-MIN(E100*(1+(IFERROR(INDEX('Debt Payoff'!$D$4:$D$11,MATCH(4,'Debt Payoff'!$F$4:$F$11,0)),0))/12),(IF(COUNTIF(B100:D100,"&gt;0")=0,(IFERROR(INDEX('Debt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01" s="18">
        <f>IF(F100=0,0,MAX(0,F100*(1+(IFERROR(INDEX('Debt Payoff'!$D$4:$D$11,MATCH(5,'Debt Payoff'!$F$4:$F$11,0)),0))/12)-MIN(F100*(1+(IFERROR(INDEX('Debt Payoff'!$D$4:$D$11,MATCH(5,'Debt Payoff'!$F$4:$F$11,0)),0))/12),(IF(COUNTIF(B100:E100,"&gt;0")=0,(IFERROR(INDEX('Debt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01" s="18">
        <f>IF(G100=0,0,MAX(0,G100*(1+(IFERROR(INDEX('Debt Payoff'!$D$4:$D$11,MATCH(6,'Debt Payoff'!$F$4:$F$11,0)),0))/12)-MIN(G100*(1+(IFERROR(INDEX('Debt Payoff'!$D$4:$D$11,MATCH(6,'Debt Payoff'!$F$4:$F$11,0)),0))/12),(IF(COUNTIF(B100:F100,"&gt;0")=0,(IFERROR(INDEX('Debt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01" s="18">
        <f>IF(H100=0,0,MAX(0,H100*(1+(IFERROR(INDEX('Debt Payoff'!$D$4:$D$11,MATCH(7,'Debt Payoff'!$F$4:$F$11,0)),0))/12)-MIN(H100*(1+(IFERROR(INDEX('Debt Payoff'!$D$4:$D$11,MATCH(7,'Debt Payoff'!$F$4:$F$11,0)),0))/12),(IF(COUNTIF(B100:G100,"&gt;0")=0,(IFERROR(INDEX('Debt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01" s="18">
        <f>IF(I100=0,0,MAX(0,I100*(1+(IFERROR(INDEX('Debt Payoff'!$D$4:$D$11,MATCH(8,'Debt Payoff'!$F$4:$F$11,0)),0))/12)-MIN(I100*(1+(IFERROR(INDEX('Debt Payoff'!$D$4:$D$11,MATCH(8,'Debt Payoff'!$F$4:$F$11,0)),0))/12),(IF(COUNTIF(B100:H100,"&gt;0")=0,(IFERROR(INDEX('Debt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01" s="18">
        <f>IF(B100=0,0,B100*(IFERROR(INDEX('Debt Payoff'!$D$4:$D$11,MATCH(1,'Debt Payoff'!$F$4:$F$11,0)),0))/12)</f>
        <v>0</v>
      </c>
      <c r="K101" s="18">
        <f>IF(C100=0,0,C100*(IFERROR(INDEX('Debt Payoff'!$D$4:$D$11,MATCH(2,'Debt Payoff'!$F$4:$F$11,0)),0))/12)</f>
        <v>0</v>
      </c>
      <c r="L101" s="18">
        <f>IF(D100=0,0,D100*(IFERROR(INDEX('Debt Payoff'!$D$4:$D$11,MATCH(3,'Debt Payoff'!$F$4:$F$11,0)),0))/12)</f>
        <v>0</v>
      </c>
      <c r="M101" s="18">
        <f>IF(E100=0,0,E100*(IFERROR(INDEX('Debt Payoff'!$D$4:$D$11,MATCH(4,'Debt Payoff'!$F$4:$F$11,0)),0))/12)</f>
        <v>0</v>
      </c>
      <c r="N101" s="18">
        <f>IF(F100=0,0,F100*(IFERROR(INDEX('Debt Payoff'!$D$4:$D$11,MATCH(5,'Debt Payoff'!$F$4:$F$11,0)),0))/12)</f>
        <v>0</v>
      </c>
      <c r="O101" s="18">
        <f>IF(G100=0,0,G100*(IFERROR(INDEX('Debt Payoff'!$D$4:$D$11,MATCH(6,'Debt Payoff'!$F$4:$F$11,0)),0))/12)</f>
        <v>0</v>
      </c>
      <c r="P101" s="18">
        <f>IF(H100=0,0,H100*(IFERROR(INDEX('Debt Payoff'!$D$4:$D$11,MATCH(7,'Debt Payoff'!$F$4:$F$11,0)),0))/12)</f>
        <v>0</v>
      </c>
      <c r="Q101" s="18">
        <f>IF(I100=0,0,I100*(IFERROR(INDEX('Debt Payoff'!$D$4:$D$11,MATCH(8,'Debt Payoff'!$F$4:$F$11,0)),0))/12)</f>
        <v>0</v>
      </c>
    </row>
    <row r="102" spans="1:17" x14ac:dyDescent="0.25">
      <c r="A102">
        <v>100</v>
      </c>
      <c r="B102" s="18">
        <f>IF(B101=0,0,MAX(0,B101*(1+(IFERROR(INDEX('Debt Payoff'!$D$4:$D$11,MATCH(1,'Debt Payoff'!$F$4:$F$11,0)),0))/12)-MIN(B101*(1+(IFERROR(INDEX('Debt Payoff'!$D$4:$D$11,MATCH(1,'Debt Payoff'!$F$4:$F$11,0)),0))/12),((IFERROR(INDEX('Debt Payoff'!$E$4:$E$11,MATCH(1,'Debt Payoff'!$F$4:$F$11,0)),0))+('Debt Payoff'!$C$2)))))</f>
        <v>0</v>
      </c>
      <c r="C102" s="18">
        <f>IF(C101=0,0,MAX(0,C101*(1+(IFERROR(INDEX('Debt Payoff'!$D$4:$D$11,MATCH(2,'Debt Payoff'!$F$4:$F$11,0)),0))/12)-MIN(C101*(1+(IFERROR(INDEX('Debt Payoff'!$D$4:$D$11,MATCH(2,'Debt Payoff'!$F$4:$F$11,0)),0))/12),(IF(COUNTIF(B101:B101,"&gt;0")=0,(IFERROR(INDEX('Debt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02" s="18">
        <f>IF(D101=0,0,MAX(0,D101*(1+(IFERROR(INDEX('Debt Payoff'!$D$4:$D$11,MATCH(3,'Debt Payoff'!$F$4:$F$11,0)),0))/12)-MIN(D101*(1+(IFERROR(INDEX('Debt Payoff'!$D$4:$D$11,MATCH(3,'Debt Payoff'!$F$4:$F$11,0)),0))/12),(IF(COUNTIF(B101:C101,"&gt;0")=0,(IFERROR(INDEX('Debt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02" s="18">
        <f>IF(E101=0,0,MAX(0,E101*(1+(IFERROR(INDEX('Debt Payoff'!$D$4:$D$11,MATCH(4,'Debt Payoff'!$F$4:$F$11,0)),0))/12)-MIN(E101*(1+(IFERROR(INDEX('Debt Payoff'!$D$4:$D$11,MATCH(4,'Debt Payoff'!$F$4:$F$11,0)),0))/12),(IF(COUNTIF(B101:D101,"&gt;0")=0,(IFERROR(INDEX('Debt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02" s="18">
        <f>IF(F101=0,0,MAX(0,F101*(1+(IFERROR(INDEX('Debt Payoff'!$D$4:$D$11,MATCH(5,'Debt Payoff'!$F$4:$F$11,0)),0))/12)-MIN(F101*(1+(IFERROR(INDEX('Debt Payoff'!$D$4:$D$11,MATCH(5,'Debt Payoff'!$F$4:$F$11,0)),0))/12),(IF(COUNTIF(B101:E101,"&gt;0")=0,(IFERROR(INDEX('Debt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02" s="18">
        <f>IF(G101=0,0,MAX(0,G101*(1+(IFERROR(INDEX('Debt Payoff'!$D$4:$D$11,MATCH(6,'Debt Payoff'!$F$4:$F$11,0)),0))/12)-MIN(G101*(1+(IFERROR(INDEX('Debt Payoff'!$D$4:$D$11,MATCH(6,'Debt Payoff'!$F$4:$F$11,0)),0))/12),(IF(COUNTIF(B101:F101,"&gt;0")=0,(IFERROR(INDEX('Debt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02" s="18">
        <f>IF(H101=0,0,MAX(0,H101*(1+(IFERROR(INDEX('Debt Payoff'!$D$4:$D$11,MATCH(7,'Debt Payoff'!$F$4:$F$11,0)),0))/12)-MIN(H101*(1+(IFERROR(INDEX('Debt Payoff'!$D$4:$D$11,MATCH(7,'Debt Payoff'!$F$4:$F$11,0)),0))/12),(IF(COUNTIF(B101:G101,"&gt;0")=0,(IFERROR(INDEX('Debt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02" s="18">
        <f>IF(I101=0,0,MAX(0,I101*(1+(IFERROR(INDEX('Debt Payoff'!$D$4:$D$11,MATCH(8,'Debt Payoff'!$F$4:$F$11,0)),0))/12)-MIN(I101*(1+(IFERROR(INDEX('Debt Payoff'!$D$4:$D$11,MATCH(8,'Debt Payoff'!$F$4:$F$11,0)),0))/12),(IF(COUNTIF(B101:H101,"&gt;0")=0,(IFERROR(INDEX('Debt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02" s="18">
        <f>IF(B101=0,0,B101*(IFERROR(INDEX('Debt Payoff'!$D$4:$D$11,MATCH(1,'Debt Payoff'!$F$4:$F$11,0)),0))/12)</f>
        <v>0</v>
      </c>
      <c r="K102" s="18">
        <f>IF(C101=0,0,C101*(IFERROR(INDEX('Debt Payoff'!$D$4:$D$11,MATCH(2,'Debt Payoff'!$F$4:$F$11,0)),0))/12)</f>
        <v>0</v>
      </c>
      <c r="L102" s="18">
        <f>IF(D101=0,0,D101*(IFERROR(INDEX('Debt Payoff'!$D$4:$D$11,MATCH(3,'Debt Payoff'!$F$4:$F$11,0)),0))/12)</f>
        <v>0</v>
      </c>
      <c r="M102" s="18">
        <f>IF(E101=0,0,E101*(IFERROR(INDEX('Debt Payoff'!$D$4:$D$11,MATCH(4,'Debt Payoff'!$F$4:$F$11,0)),0))/12)</f>
        <v>0</v>
      </c>
      <c r="N102" s="18">
        <f>IF(F101=0,0,F101*(IFERROR(INDEX('Debt Payoff'!$D$4:$D$11,MATCH(5,'Debt Payoff'!$F$4:$F$11,0)),0))/12)</f>
        <v>0</v>
      </c>
      <c r="O102" s="18">
        <f>IF(G101=0,0,G101*(IFERROR(INDEX('Debt Payoff'!$D$4:$D$11,MATCH(6,'Debt Payoff'!$F$4:$F$11,0)),0))/12)</f>
        <v>0</v>
      </c>
      <c r="P102" s="18">
        <f>IF(H101=0,0,H101*(IFERROR(INDEX('Debt Payoff'!$D$4:$D$11,MATCH(7,'Debt Payoff'!$F$4:$F$11,0)),0))/12)</f>
        <v>0</v>
      </c>
      <c r="Q102" s="18">
        <f>IF(I101=0,0,I101*(IFERROR(INDEX('Debt Payoff'!$D$4:$D$11,MATCH(8,'Debt Payoff'!$F$4:$F$11,0)),0))/12)</f>
        <v>0</v>
      </c>
    </row>
    <row r="103" spans="1:17" x14ac:dyDescent="0.25">
      <c r="A103">
        <v>101</v>
      </c>
      <c r="B103" s="18">
        <f>IF(B102=0,0,MAX(0,B102*(1+(IFERROR(INDEX('Debt Payoff'!$D$4:$D$11,MATCH(1,'Debt Payoff'!$F$4:$F$11,0)),0))/12)-MIN(B102*(1+(IFERROR(INDEX('Debt Payoff'!$D$4:$D$11,MATCH(1,'Debt Payoff'!$F$4:$F$11,0)),0))/12),((IFERROR(INDEX('Debt Payoff'!$E$4:$E$11,MATCH(1,'Debt Payoff'!$F$4:$F$11,0)),0))+('Debt Payoff'!$C$2)))))</f>
        <v>0</v>
      </c>
      <c r="C103" s="18">
        <f>IF(C102=0,0,MAX(0,C102*(1+(IFERROR(INDEX('Debt Payoff'!$D$4:$D$11,MATCH(2,'Debt Payoff'!$F$4:$F$11,0)),0))/12)-MIN(C102*(1+(IFERROR(INDEX('Debt Payoff'!$D$4:$D$11,MATCH(2,'Debt Payoff'!$F$4:$F$11,0)),0))/12),(IF(COUNTIF(B102:B102,"&gt;0")=0,(IFERROR(INDEX('Debt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03" s="18">
        <f>IF(D102=0,0,MAX(0,D102*(1+(IFERROR(INDEX('Debt Payoff'!$D$4:$D$11,MATCH(3,'Debt Payoff'!$F$4:$F$11,0)),0))/12)-MIN(D102*(1+(IFERROR(INDEX('Debt Payoff'!$D$4:$D$11,MATCH(3,'Debt Payoff'!$F$4:$F$11,0)),0))/12),(IF(COUNTIF(B102:C102,"&gt;0")=0,(IFERROR(INDEX('Debt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03" s="18">
        <f>IF(E102=0,0,MAX(0,E102*(1+(IFERROR(INDEX('Debt Payoff'!$D$4:$D$11,MATCH(4,'Debt Payoff'!$F$4:$F$11,0)),0))/12)-MIN(E102*(1+(IFERROR(INDEX('Debt Payoff'!$D$4:$D$11,MATCH(4,'Debt Payoff'!$F$4:$F$11,0)),0))/12),(IF(COUNTIF(B102:D102,"&gt;0")=0,(IFERROR(INDEX('Debt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03" s="18">
        <f>IF(F102=0,0,MAX(0,F102*(1+(IFERROR(INDEX('Debt Payoff'!$D$4:$D$11,MATCH(5,'Debt Payoff'!$F$4:$F$11,0)),0))/12)-MIN(F102*(1+(IFERROR(INDEX('Debt Payoff'!$D$4:$D$11,MATCH(5,'Debt Payoff'!$F$4:$F$11,0)),0))/12),(IF(COUNTIF(B102:E102,"&gt;0")=0,(IFERROR(INDEX('Debt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03" s="18">
        <f>IF(G102=0,0,MAX(0,G102*(1+(IFERROR(INDEX('Debt Payoff'!$D$4:$D$11,MATCH(6,'Debt Payoff'!$F$4:$F$11,0)),0))/12)-MIN(G102*(1+(IFERROR(INDEX('Debt Payoff'!$D$4:$D$11,MATCH(6,'Debt Payoff'!$F$4:$F$11,0)),0))/12),(IF(COUNTIF(B102:F102,"&gt;0")=0,(IFERROR(INDEX('Debt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03" s="18">
        <f>IF(H102=0,0,MAX(0,H102*(1+(IFERROR(INDEX('Debt Payoff'!$D$4:$D$11,MATCH(7,'Debt Payoff'!$F$4:$F$11,0)),0))/12)-MIN(H102*(1+(IFERROR(INDEX('Debt Payoff'!$D$4:$D$11,MATCH(7,'Debt Payoff'!$F$4:$F$11,0)),0))/12),(IF(COUNTIF(B102:G102,"&gt;0")=0,(IFERROR(INDEX('Debt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03" s="18">
        <f>IF(I102=0,0,MAX(0,I102*(1+(IFERROR(INDEX('Debt Payoff'!$D$4:$D$11,MATCH(8,'Debt Payoff'!$F$4:$F$11,0)),0))/12)-MIN(I102*(1+(IFERROR(INDEX('Debt Payoff'!$D$4:$D$11,MATCH(8,'Debt Payoff'!$F$4:$F$11,0)),0))/12),(IF(COUNTIF(B102:H102,"&gt;0")=0,(IFERROR(INDEX('Debt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03" s="18">
        <f>IF(B102=0,0,B102*(IFERROR(INDEX('Debt Payoff'!$D$4:$D$11,MATCH(1,'Debt Payoff'!$F$4:$F$11,0)),0))/12)</f>
        <v>0</v>
      </c>
      <c r="K103" s="18">
        <f>IF(C102=0,0,C102*(IFERROR(INDEX('Debt Payoff'!$D$4:$D$11,MATCH(2,'Debt Payoff'!$F$4:$F$11,0)),0))/12)</f>
        <v>0</v>
      </c>
      <c r="L103" s="18">
        <f>IF(D102=0,0,D102*(IFERROR(INDEX('Debt Payoff'!$D$4:$D$11,MATCH(3,'Debt Payoff'!$F$4:$F$11,0)),0))/12)</f>
        <v>0</v>
      </c>
      <c r="M103" s="18">
        <f>IF(E102=0,0,E102*(IFERROR(INDEX('Debt Payoff'!$D$4:$D$11,MATCH(4,'Debt Payoff'!$F$4:$F$11,0)),0))/12)</f>
        <v>0</v>
      </c>
      <c r="N103" s="18">
        <f>IF(F102=0,0,F102*(IFERROR(INDEX('Debt Payoff'!$D$4:$D$11,MATCH(5,'Debt Payoff'!$F$4:$F$11,0)),0))/12)</f>
        <v>0</v>
      </c>
      <c r="O103" s="18">
        <f>IF(G102=0,0,G102*(IFERROR(INDEX('Debt Payoff'!$D$4:$D$11,MATCH(6,'Debt Payoff'!$F$4:$F$11,0)),0))/12)</f>
        <v>0</v>
      </c>
      <c r="P103" s="18">
        <f>IF(H102=0,0,H102*(IFERROR(INDEX('Debt Payoff'!$D$4:$D$11,MATCH(7,'Debt Payoff'!$F$4:$F$11,0)),0))/12)</f>
        <v>0</v>
      </c>
      <c r="Q103" s="18">
        <f>IF(I102=0,0,I102*(IFERROR(INDEX('Debt Payoff'!$D$4:$D$11,MATCH(8,'Debt Payoff'!$F$4:$F$11,0)),0))/12)</f>
        <v>0</v>
      </c>
    </row>
    <row r="104" spans="1:17" x14ac:dyDescent="0.25">
      <c r="A104">
        <v>102</v>
      </c>
      <c r="B104" s="18">
        <f>IF(B103=0,0,MAX(0,B103*(1+(IFERROR(INDEX('Debt Payoff'!$D$4:$D$11,MATCH(1,'Debt Payoff'!$F$4:$F$11,0)),0))/12)-MIN(B103*(1+(IFERROR(INDEX('Debt Payoff'!$D$4:$D$11,MATCH(1,'Debt Payoff'!$F$4:$F$11,0)),0))/12),((IFERROR(INDEX('Debt Payoff'!$E$4:$E$11,MATCH(1,'Debt Payoff'!$F$4:$F$11,0)),0))+('Debt Payoff'!$C$2)))))</f>
        <v>0</v>
      </c>
      <c r="C104" s="18">
        <f>IF(C103=0,0,MAX(0,C103*(1+(IFERROR(INDEX('Debt Payoff'!$D$4:$D$11,MATCH(2,'Debt Payoff'!$F$4:$F$11,0)),0))/12)-MIN(C103*(1+(IFERROR(INDEX('Debt Payoff'!$D$4:$D$11,MATCH(2,'Debt Payoff'!$F$4:$F$11,0)),0))/12),(IF(COUNTIF(B103:B103,"&gt;0")=0,(IFERROR(INDEX('Debt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04" s="18">
        <f>IF(D103=0,0,MAX(0,D103*(1+(IFERROR(INDEX('Debt Payoff'!$D$4:$D$11,MATCH(3,'Debt Payoff'!$F$4:$F$11,0)),0))/12)-MIN(D103*(1+(IFERROR(INDEX('Debt Payoff'!$D$4:$D$11,MATCH(3,'Debt Payoff'!$F$4:$F$11,0)),0))/12),(IF(COUNTIF(B103:C103,"&gt;0")=0,(IFERROR(INDEX('Debt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04" s="18">
        <f>IF(E103=0,0,MAX(0,E103*(1+(IFERROR(INDEX('Debt Payoff'!$D$4:$D$11,MATCH(4,'Debt Payoff'!$F$4:$F$11,0)),0))/12)-MIN(E103*(1+(IFERROR(INDEX('Debt Payoff'!$D$4:$D$11,MATCH(4,'Debt Payoff'!$F$4:$F$11,0)),0))/12),(IF(COUNTIF(B103:D103,"&gt;0")=0,(IFERROR(INDEX('Debt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04" s="18">
        <f>IF(F103=0,0,MAX(0,F103*(1+(IFERROR(INDEX('Debt Payoff'!$D$4:$D$11,MATCH(5,'Debt Payoff'!$F$4:$F$11,0)),0))/12)-MIN(F103*(1+(IFERROR(INDEX('Debt Payoff'!$D$4:$D$11,MATCH(5,'Debt Payoff'!$F$4:$F$11,0)),0))/12),(IF(COUNTIF(B103:E103,"&gt;0")=0,(IFERROR(INDEX('Debt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04" s="18">
        <f>IF(G103=0,0,MAX(0,G103*(1+(IFERROR(INDEX('Debt Payoff'!$D$4:$D$11,MATCH(6,'Debt Payoff'!$F$4:$F$11,0)),0))/12)-MIN(G103*(1+(IFERROR(INDEX('Debt Payoff'!$D$4:$D$11,MATCH(6,'Debt Payoff'!$F$4:$F$11,0)),0))/12),(IF(COUNTIF(B103:F103,"&gt;0")=0,(IFERROR(INDEX('Debt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04" s="18">
        <f>IF(H103=0,0,MAX(0,H103*(1+(IFERROR(INDEX('Debt Payoff'!$D$4:$D$11,MATCH(7,'Debt Payoff'!$F$4:$F$11,0)),0))/12)-MIN(H103*(1+(IFERROR(INDEX('Debt Payoff'!$D$4:$D$11,MATCH(7,'Debt Payoff'!$F$4:$F$11,0)),0))/12),(IF(COUNTIF(B103:G103,"&gt;0")=0,(IFERROR(INDEX('Debt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04" s="18">
        <f>IF(I103=0,0,MAX(0,I103*(1+(IFERROR(INDEX('Debt Payoff'!$D$4:$D$11,MATCH(8,'Debt Payoff'!$F$4:$F$11,0)),0))/12)-MIN(I103*(1+(IFERROR(INDEX('Debt Payoff'!$D$4:$D$11,MATCH(8,'Debt Payoff'!$F$4:$F$11,0)),0))/12),(IF(COUNTIF(B103:H103,"&gt;0")=0,(IFERROR(INDEX('Debt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04" s="18">
        <f>IF(B103=0,0,B103*(IFERROR(INDEX('Debt Payoff'!$D$4:$D$11,MATCH(1,'Debt Payoff'!$F$4:$F$11,0)),0))/12)</f>
        <v>0</v>
      </c>
      <c r="K104" s="18">
        <f>IF(C103=0,0,C103*(IFERROR(INDEX('Debt Payoff'!$D$4:$D$11,MATCH(2,'Debt Payoff'!$F$4:$F$11,0)),0))/12)</f>
        <v>0</v>
      </c>
      <c r="L104" s="18">
        <f>IF(D103=0,0,D103*(IFERROR(INDEX('Debt Payoff'!$D$4:$D$11,MATCH(3,'Debt Payoff'!$F$4:$F$11,0)),0))/12)</f>
        <v>0</v>
      </c>
      <c r="M104" s="18">
        <f>IF(E103=0,0,E103*(IFERROR(INDEX('Debt Payoff'!$D$4:$D$11,MATCH(4,'Debt Payoff'!$F$4:$F$11,0)),0))/12)</f>
        <v>0</v>
      </c>
      <c r="N104" s="18">
        <f>IF(F103=0,0,F103*(IFERROR(INDEX('Debt Payoff'!$D$4:$D$11,MATCH(5,'Debt Payoff'!$F$4:$F$11,0)),0))/12)</f>
        <v>0</v>
      </c>
      <c r="O104" s="18">
        <f>IF(G103=0,0,G103*(IFERROR(INDEX('Debt Payoff'!$D$4:$D$11,MATCH(6,'Debt Payoff'!$F$4:$F$11,0)),0))/12)</f>
        <v>0</v>
      </c>
      <c r="P104" s="18">
        <f>IF(H103=0,0,H103*(IFERROR(INDEX('Debt Payoff'!$D$4:$D$11,MATCH(7,'Debt Payoff'!$F$4:$F$11,0)),0))/12)</f>
        <v>0</v>
      </c>
      <c r="Q104" s="18">
        <f>IF(I103=0,0,I103*(IFERROR(INDEX('Debt Payoff'!$D$4:$D$11,MATCH(8,'Debt Payoff'!$F$4:$F$11,0)),0))/12)</f>
        <v>0</v>
      </c>
    </row>
    <row r="105" spans="1:17" x14ac:dyDescent="0.25">
      <c r="A105">
        <v>103</v>
      </c>
      <c r="B105" s="18">
        <f>IF(B104=0,0,MAX(0,B104*(1+(IFERROR(INDEX('Debt Payoff'!$D$4:$D$11,MATCH(1,'Debt Payoff'!$F$4:$F$11,0)),0))/12)-MIN(B104*(1+(IFERROR(INDEX('Debt Payoff'!$D$4:$D$11,MATCH(1,'Debt Payoff'!$F$4:$F$11,0)),0))/12),((IFERROR(INDEX('Debt Payoff'!$E$4:$E$11,MATCH(1,'Debt Payoff'!$F$4:$F$11,0)),0))+('Debt Payoff'!$C$2)))))</f>
        <v>0</v>
      </c>
      <c r="C105" s="18">
        <f>IF(C104=0,0,MAX(0,C104*(1+(IFERROR(INDEX('Debt Payoff'!$D$4:$D$11,MATCH(2,'Debt Payoff'!$F$4:$F$11,0)),0))/12)-MIN(C104*(1+(IFERROR(INDEX('Debt Payoff'!$D$4:$D$11,MATCH(2,'Debt Payoff'!$F$4:$F$11,0)),0))/12),(IF(COUNTIF(B104:B104,"&gt;0")=0,(IFERROR(INDEX('Debt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05" s="18">
        <f>IF(D104=0,0,MAX(0,D104*(1+(IFERROR(INDEX('Debt Payoff'!$D$4:$D$11,MATCH(3,'Debt Payoff'!$F$4:$F$11,0)),0))/12)-MIN(D104*(1+(IFERROR(INDEX('Debt Payoff'!$D$4:$D$11,MATCH(3,'Debt Payoff'!$F$4:$F$11,0)),0))/12),(IF(COUNTIF(B104:C104,"&gt;0")=0,(IFERROR(INDEX('Debt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05" s="18">
        <f>IF(E104=0,0,MAX(0,E104*(1+(IFERROR(INDEX('Debt Payoff'!$D$4:$D$11,MATCH(4,'Debt Payoff'!$F$4:$F$11,0)),0))/12)-MIN(E104*(1+(IFERROR(INDEX('Debt Payoff'!$D$4:$D$11,MATCH(4,'Debt Payoff'!$F$4:$F$11,0)),0))/12),(IF(COUNTIF(B104:D104,"&gt;0")=0,(IFERROR(INDEX('Debt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05" s="18">
        <f>IF(F104=0,0,MAX(0,F104*(1+(IFERROR(INDEX('Debt Payoff'!$D$4:$D$11,MATCH(5,'Debt Payoff'!$F$4:$F$11,0)),0))/12)-MIN(F104*(1+(IFERROR(INDEX('Debt Payoff'!$D$4:$D$11,MATCH(5,'Debt Payoff'!$F$4:$F$11,0)),0))/12),(IF(COUNTIF(B104:E104,"&gt;0")=0,(IFERROR(INDEX('Debt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05" s="18">
        <f>IF(G104=0,0,MAX(0,G104*(1+(IFERROR(INDEX('Debt Payoff'!$D$4:$D$11,MATCH(6,'Debt Payoff'!$F$4:$F$11,0)),0))/12)-MIN(G104*(1+(IFERROR(INDEX('Debt Payoff'!$D$4:$D$11,MATCH(6,'Debt Payoff'!$F$4:$F$11,0)),0))/12),(IF(COUNTIF(B104:F104,"&gt;0")=0,(IFERROR(INDEX('Debt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05" s="18">
        <f>IF(H104=0,0,MAX(0,H104*(1+(IFERROR(INDEX('Debt Payoff'!$D$4:$D$11,MATCH(7,'Debt Payoff'!$F$4:$F$11,0)),0))/12)-MIN(H104*(1+(IFERROR(INDEX('Debt Payoff'!$D$4:$D$11,MATCH(7,'Debt Payoff'!$F$4:$F$11,0)),0))/12),(IF(COUNTIF(B104:G104,"&gt;0")=0,(IFERROR(INDEX('Debt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05" s="18">
        <f>IF(I104=0,0,MAX(0,I104*(1+(IFERROR(INDEX('Debt Payoff'!$D$4:$D$11,MATCH(8,'Debt Payoff'!$F$4:$F$11,0)),0))/12)-MIN(I104*(1+(IFERROR(INDEX('Debt Payoff'!$D$4:$D$11,MATCH(8,'Debt Payoff'!$F$4:$F$11,0)),0))/12),(IF(COUNTIF(B104:H104,"&gt;0")=0,(IFERROR(INDEX('Debt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05" s="18">
        <f>IF(B104=0,0,B104*(IFERROR(INDEX('Debt Payoff'!$D$4:$D$11,MATCH(1,'Debt Payoff'!$F$4:$F$11,0)),0))/12)</f>
        <v>0</v>
      </c>
      <c r="K105" s="18">
        <f>IF(C104=0,0,C104*(IFERROR(INDEX('Debt Payoff'!$D$4:$D$11,MATCH(2,'Debt Payoff'!$F$4:$F$11,0)),0))/12)</f>
        <v>0</v>
      </c>
      <c r="L105" s="18">
        <f>IF(D104=0,0,D104*(IFERROR(INDEX('Debt Payoff'!$D$4:$D$11,MATCH(3,'Debt Payoff'!$F$4:$F$11,0)),0))/12)</f>
        <v>0</v>
      </c>
      <c r="M105" s="18">
        <f>IF(E104=0,0,E104*(IFERROR(INDEX('Debt Payoff'!$D$4:$D$11,MATCH(4,'Debt Payoff'!$F$4:$F$11,0)),0))/12)</f>
        <v>0</v>
      </c>
      <c r="N105" s="18">
        <f>IF(F104=0,0,F104*(IFERROR(INDEX('Debt Payoff'!$D$4:$D$11,MATCH(5,'Debt Payoff'!$F$4:$F$11,0)),0))/12)</f>
        <v>0</v>
      </c>
      <c r="O105" s="18">
        <f>IF(G104=0,0,G104*(IFERROR(INDEX('Debt Payoff'!$D$4:$D$11,MATCH(6,'Debt Payoff'!$F$4:$F$11,0)),0))/12)</f>
        <v>0</v>
      </c>
      <c r="P105" s="18">
        <f>IF(H104=0,0,H104*(IFERROR(INDEX('Debt Payoff'!$D$4:$D$11,MATCH(7,'Debt Payoff'!$F$4:$F$11,0)),0))/12)</f>
        <v>0</v>
      </c>
      <c r="Q105" s="18">
        <f>IF(I104=0,0,I104*(IFERROR(INDEX('Debt Payoff'!$D$4:$D$11,MATCH(8,'Debt Payoff'!$F$4:$F$11,0)),0))/12)</f>
        <v>0</v>
      </c>
    </row>
    <row r="106" spans="1:17" x14ac:dyDescent="0.25">
      <c r="A106">
        <v>104</v>
      </c>
      <c r="B106" s="18">
        <f>IF(B105=0,0,MAX(0,B105*(1+(IFERROR(INDEX('Debt Payoff'!$D$4:$D$11,MATCH(1,'Debt Payoff'!$F$4:$F$11,0)),0))/12)-MIN(B105*(1+(IFERROR(INDEX('Debt Payoff'!$D$4:$D$11,MATCH(1,'Debt Payoff'!$F$4:$F$11,0)),0))/12),((IFERROR(INDEX('Debt Payoff'!$E$4:$E$11,MATCH(1,'Debt Payoff'!$F$4:$F$11,0)),0))+('Debt Payoff'!$C$2)))))</f>
        <v>0</v>
      </c>
      <c r="C106" s="18">
        <f>IF(C105=0,0,MAX(0,C105*(1+(IFERROR(INDEX('Debt Payoff'!$D$4:$D$11,MATCH(2,'Debt Payoff'!$F$4:$F$11,0)),0))/12)-MIN(C105*(1+(IFERROR(INDEX('Debt Payoff'!$D$4:$D$11,MATCH(2,'Debt Payoff'!$F$4:$F$11,0)),0))/12),(IF(COUNTIF(B105:B105,"&gt;0")=0,(IFERROR(INDEX('Debt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06" s="18">
        <f>IF(D105=0,0,MAX(0,D105*(1+(IFERROR(INDEX('Debt Payoff'!$D$4:$D$11,MATCH(3,'Debt Payoff'!$F$4:$F$11,0)),0))/12)-MIN(D105*(1+(IFERROR(INDEX('Debt Payoff'!$D$4:$D$11,MATCH(3,'Debt Payoff'!$F$4:$F$11,0)),0))/12),(IF(COUNTIF(B105:C105,"&gt;0")=0,(IFERROR(INDEX('Debt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06" s="18">
        <f>IF(E105=0,0,MAX(0,E105*(1+(IFERROR(INDEX('Debt Payoff'!$D$4:$D$11,MATCH(4,'Debt Payoff'!$F$4:$F$11,0)),0))/12)-MIN(E105*(1+(IFERROR(INDEX('Debt Payoff'!$D$4:$D$11,MATCH(4,'Debt Payoff'!$F$4:$F$11,0)),0))/12),(IF(COUNTIF(B105:D105,"&gt;0")=0,(IFERROR(INDEX('Debt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06" s="18">
        <f>IF(F105=0,0,MAX(0,F105*(1+(IFERROR(INDEX('Debt Payoff'!$D$4:$D$11,MATCH(5,'Debt Payoff'!$F$4:$F$11,0)),0))/12)-MIN(F105*(1+(IFERROR(INDEX('Debt Payoff'!$D$4:$D$11,MATCH(5,'Debt Payoff'!$F$4:$F$11,0)),0))/12),(IF(COUNTIF(B105:E105,"&gt;0")=0,(IFERROR(INDEX('Debt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06" s="18">
        <f>IF(G105=0,0,MAX(0,G105*(1+(IFERROR(INDEX('Debt Payoff'!$D$4:$D$11,MATCH(6,'Debt Payoff'!$F$4:$F$11,0)),0))/12)-MIN(G105*(1+(IFERROR(INDEX('Debt Payoff'!$D$4:$D$11,MATCH(6,'Debt Payoff'!$F$4:$F$11,0)),0))/12),(IF(COUNTIF(B105:F105,"&gt;0")=0,(IFERROR(INDEX('Debt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06" s="18">
        <f>IF(H105=0,0,MAX(0,H105*(1+(IFERROR(INDEX('Debt Payoff'!$D$4:$D$11,MATCH(7,'Debt Payoff'!$F$4:$F$11,0)),0))/12)-MIN(H105*(1+(IFERROR(INDEX('Debt Payoff'!$D$4:$D$11,MATCH(7,'Debt Payoff'!$F$4:$F$11,0)),0))/12),(IF(COUNTIF(B105:G105,"&gt;0")=0,(IFERROR(INDEX('Debt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06" s="18">
        <f>IF(I105=0,0,MAX(0,I105*(1+(IFERROR(INDEX('Debt Payoff'!$D$4:$D$11,MATCH(8,'Debt Payoff'!$F$4:$F$11,0)),0))/12)-MIN(I105*(1+(IFERROR(INDEX('Debt Payoff'!$D$4:$D$11,MATCH(8,'Debt Payoff'!$F$4:$F$11,0)),0))/12),(IF(COUNTIF(B105:H105,"&gt;0")=0,(IFERROR(INDEX('Debt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06" s="18">
        <f>IF(B105=0,0,B105*(IFERROR(INDEX('Debt Payoff'!$D$4:$D$11,MATCH(1,'Debt Payoff'!$F$4:$F$11,0)),0))/12)</f>
        <v>0</v>
      </c>
      <c r="K106" s="18">
        <f>IF(C105=0,0,C105*(IFERROR(INDEX('Debt Payoff'!$D$4:$D$11,MATCH(2,'Debt Payoff'!$F$4:$F$11,0)),0))/12)</f>
        <v>0</v>
      </c>
      <c r="L106" s="18">
        <f>IF(D105=0,0,D105*(IFERROR(INDEX('Debt Payoff'!$D$4:$D$11,MATCH(3,'Debt Payoff'!$F$4:$F$11,0)),0))/12)</f>
        <v>0</v>
      </c>
      <c r="M106" s="18">
        <f>IF(E105=0,0,E105*(IFERROR(INDEX('Debt Payoff'!$D$4:$D$11,MATCH(4,'Debt Payoff'!$F$4:$F$11,0)),0))/12)</f>
        <v>0</v>
      </c>
      <c r="N106" s="18">
        <f>IF(F105=0,0,F105*(IFERROR(INDEX('Debt Payoff'!$D$4:$D$11,MATCH(5,'Debt Payoff'!$F$4:$F$11,0)),0))/12)</f>
        <v>0</v>
      </c>
      <c r="O106" s="18">
        <f>IF(G105=0,0,G105*(IFERROR(INDEX('Debt Payoff'!$D$4:$D$11,MATCH(6,'Debt Payoff'!$F$4:$F$11,0)),0))/12)</f>
        <v>0</v>
      </c>
      <c r="P106" s="18">
        <f>IF(H105=0,0,H105*(IFERROR(INDEX('Debt Payoff'!$D$4:$D$11,MATCH(7,'Debt Payoff'!$F$4:$F$11,0)),0))/12)</f>
        <v>0</v>
      </c>
      <c r="Q106" s="18">
        <f>IF(I105=0,0,I105*(IFERROR(INDEX('Debt Payoff'!$D$4:$D$11,MATCH(8,'Debt Payoff'!$F$4:$F$11,0)),0))/12)</f>
        <v>0</v>
      </c>
    </row>
    <row r="107" spans="1:17" x14ac:dyDescent="0.25">
      <c r="A107">
        <v>105</v>
      </c>
      <c r="B107" s="18">
        <f>IF(B106=0,0,MAX(0,B106*(1+(IFERROR(INDEX('Debt Payoff'!$D$4:$D$11,MATCH(1,'Debt Payoff'!$F$4:$F$11,0)),0))/12)-MIN(B106*(1+(IFERROR(INDEX('Debt Payoff'!$D$4:$D$11,MATCH(1,'Debt Payoff'!$F$4:$F$11,0)),0))/12),((IFERROR(INDEX('Debt Payoff'!$E$4:$E$11,MATCH(1,'Debt Payoff'!$F$4:$F$11,0)),0))+('Debt Payoff'!$C$2)))))</f>
        <v>0</v>
      </c>
      <c r="C107" s="18">
        <f>IF(C106=0,0,MAX(0,C106*(1+(IFERROR(INDEX('Debt Payoff'!$D$4:$D$11,MATCH(2,'Debt Payoff'!$F$4:$F$11,0)),0))/12)-MIN(C106*(1+(IFERROR(INDEX('Debt Payoff'!$D$4:$D$11,MATCH(2,'Debt Payoff'!$F$4:$F$11,0)),0))/12),(IF(COUNTIF(B106:B106,"&gt;0")=0,(IFERROR(INDEX('Debt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07" s="18">
        <f>IF(D106=0,0,MAX(0,D106*(1+(IFERROR(INDEX('Debt Payoff'!$D$4:$D$11,MATCH(3,'Debt Payoff'!$F$4:$F$11,0)),0))/12)-MIN(D106*(1+(IFERROR(INDEX('Debt Payoff'!$D$4:$D$11,MATCH(3,'Debt Payoff'!$F$4:$F$11,0)),0))/12),(IF(COUNTIF(B106:C106,"&gt;0")=0,(IFERROR(INDEX('Debt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07" s="18">
        <f>IF(E106=0,0,MAX(0,E106*(1+(IFERROR(INDEX('Debt Payoff'!$D$4:$D$11,MATCH(4,'Debt Payoff'!$F$4:$F$11,0)),0))/12)-MIN(E106*(1+(IFERROR(INDEX('Debt Payoff'!$D$4:$D$11,MATCH(4,'Debt Payoff'!$F$4:$F$11,0)),0))/12),(IF(COUNTIF(B106:D106,"&gt;0")=0,(IFERROR(INDEX('Debt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07" s="18">
        <f>IF(F106=0,0,MAX(0,F106*(1+(IFERROR(INDEX('Debt Payoff'!$D$4:$D$11,MATCH(5,'Debt Payoff'!$F$4:$F$11,0)),0))/12)-MIN(F106*(1+(IFERROR(INDEX('Debt Payoff'!$D$4:$D$11,MATCH(5,'Debt Payoff'!$F$4:$F$11,0)),0))/12),(IF(COUNTIF(B106:E106,"&gt;0")=0,(IFERROR(INDEX('Debt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07" s="18">
        <f>IF(G106=0,0,MAX(0,G106*(1+(IFERROR(INDEX('Debt Payoff'!$D$4:$D$11,MATCH(6,'Debt Payoff'!$F$4:$F$11,0)),0))/12)-MIN(G106*(1+(IFERROR(INDEX('Debt Payoff'!$D$4:$D$11,MATCH(6,'Debt Payoff'!$F$4:$F$11,0)),0))/12),(IF(COUNTIF(B106:F106,"&gt;0")=0,(IFERROR(INDEX('Debt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07" s="18">
        <f>IF(H106=0,0,MAX(0,H106*(1+(IFERROR(INDEX('Debt Payoff'!$D$4:$D$11,MATCH(7,'Debt Payoff'!$F$4:$F$11,0)),0))/12)-MIN(H106*(1+(IFERROR(INDEX('Debt Payoff'!$D$4:$D$11,MATCH(7,'Debt Payoff'!$F$4:$F$11,0)),0))/12),(IF(COUNTIF(B106:G106,"&gt;0")=0,(IFERROR(INDEX('Debt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07" s="18">
        <f>IF(I106=0,0,MAX(0,I106*(1+(IFERROR(INDEX('Debt Payoff'!$D$4:$D$11,MATCH(8,'Debt Payoff'!$F$4:$F$11,0)),0))/12)-MIN(I106*(1+(IFERROR(INDEX('Debt Payoff'!$D$4:$D$11,MATCH(8,'Debt Payoff'!$F$4:$F$11,0)),0))/12),(IF(COUNTIF(B106:H106,"&gt;0")=0,(IFERROR(INDEX('Debt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07" s="18">
        <f>IF(B106=0,0,B106*(IFERROR(INDEX('Debt Payoff'!$D$4:$D$11,MATCH(1,'Debt Payoff'!$F$4:$F$11,0)),0))/12)</f>
        <v>0</v>
      </c>
      <c r="K107" s="18">
        <f>IF(C106=0,0,C106*(IFERROR(INDEX('Debt Payoff'!$D$4:$D$11,MATCH(2,'Debt Payoff'!$F$4:$F$11,0)),0))/12)</f>
        <v>0</v>
      </c>
      <c r="L107" s="18">
        <f>IF(D106=0,0,D106*(IFERROR(INDEX('Debt Payoff'!$D$4:$D$11,MATCH(3,'Debt Payoff'!$F$4:$F$11,0)),0))/12)</f>
        <v>0</v>
      </c>
      <c r="M107" s="18">
        <f>IF(E106=0,0,E106*(IFERROR(INDEX('Debt Payoff'!$D$4:$D$11,MATCH(4,'Debt Payoff'!$F$4:$F$11,0)),0))/12)</f>
        <v>0</v>
      </c>
      <c r="N107" s="18">
        <f>IF(F106=0,0,F106*(IFERROR(INDEX('Debt Payoff'!$D$4:$D$11,MATCH(5,'Debt Payoff'!$F$4:$F$11,0)),0))/12)</f>
        <v>0</v>
      </c>
      <c r="O107" s="18">
        <f>IF(G106=0,0,G106*(IFERROR(INDEX('Debt Payoff'!$D$4:$D$11,MATCH(6,'Debt Payoff'!$F$4:$F$11,0)),0))/12)</f>
        <v>0</v>
      </c>
      <c r="P107" s="18">
        <f>IF(H106=0,0,H106*(IFERROR(INDEX('Debt Payoff'!$D$4:$D$11,MATCH(7,'Debt Payoff'!$F$4:$F$11,0)),0))/12)</f>
        <v>0</v>
      </c>
      <c r="Q107" s="18">
        <f>IF(I106=0,0,I106*(IFERROR(INDEX('Debt Payoff'!$D$4:$D$11,MATCH(8,'Debt Payoff'!$F$4:$F$11,0)),0))/12)</f>
        <v>0</v>
      </c>
    </row>
    <row r="108" spans="1:17" x14ac:dyDescent="0.25">
      <c r="A108">
        <v>106</v>
      </c>
      <c r="B108" s="18">
        <f>IF(B107=0,0,MAX(0,B107*(1+(IFERROR(INDEX('Debt Payoff'!$D$4:$D$11,MATCH(1,'Debt Payoff'!$F$4:$F$11,0)),0))/12)-MIN(B107*(1+(IFERROR(INDEX('Debt Payoff'!$D$4:$D$11,MATCH(1,'Debt Payoff'!$F$4:$F$11,0)),0))/12),((IFERROR(INDEX('Debt Payoff'!$E$4:$E$11,MATCH(1,'Debt Payoff'!$F$4:$F$11,0)),0))+('Debt Payoff'!$C$2)))))</f>
        <v>0</v>
      </c>
      <c r="C108" s="18">
        <f>IF(C107=0,0,MAX(0,C107*(1+(IFERROR(INDEX('Debt Payoff'!$D$4:$D$11,MATCH(2,'Debt Payoff'!$F$4:$F$11,0)),0))/12)-MIN(C107*(1+(IFERROR(INDEX('Debt Payoff'!$D$4:$D$11,MATCH(2,'Debt Payoff'!$F$4:$F$11,0)),0))/12),(IF(COUNTIF(B107:B107,"&gt;0")=0,(IFERROR(INDEX('Debt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08" s="18">
        <f>IF(D107=0,0,MAX(0,D107*(1+(IFERROR(INDEX('Debt Payoff'!$D$4:$D$11,MATCH(3,'Debt Payoff'!$F$4:$F$11,0)),0))/12)-MIN(D107*(1+(IFERROR(INDEX('Debt Payoff'!$D$4:$D$11,MATCH(3,'Debt Payoff'!$F$4:$F$11,0)),0))/12),(IF(COUNTIF(B107:C107,"&gt;0")=0,(IFERROR(INDEX('Debt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08" s="18">
        <f>IF(E107=0,0,MAX(0,E107*(1+(IFERROR(INDEX('Debt Payoff'!$D$4:$D$11,MATCH(4,'Debt Payoff'!$F$4:$F$11,0)),0))/12)-MIN(E107*(1+(IFERROR(INDEX('Debt Payoff'!$D$4:$D$11,MATCH(4,'Debt Payoff'!$F$4:$F$11,0)),0))/12),(IF(COUNTIF(B107:D107,"&gt;0")=0,(IFERROR(INDEX('Debt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08" s="18">
        <f>IF(F107=0,0,MAX(0,F107*(1+(IFERROR(INDEX('Debt Payoff'!$D$4:$D$11,MATCH(5,'Debt Payoff'!$F$4:$F$11,0)),0))/12)-MIN(F107*(1+(IFERROR(INDEX('Debt Payoff'!$D$4:$D$11,MATCH(5,'Debt Payoff'!$F$4:$F$11,0)),0))/12),(IF(COUNTIF(B107:E107,"&gt;0")=0,(IFERROR(INDEX('Debt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08" s="18">
        <f>IF(G107=0,0,MAX(0,G107*(1+(IFERROR(INDEX('Debt Payoff'!$D$4:$D$11,MATCH(6,'Debt Payoff'!$F$4:$F$11,0)),0))/12)-MIN(G107*(1+(IFERROR(INDEX('Debt Payoff'!$D$4:$D$11,MATCH(6,'Debt Payoff'!$F$4:$F$11,0)),0))/12),(IF(COUNTIF(B107:F107,"&gt;0")=0,(IFERROR(INDEX('Debt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08" s="18">
        <f>IF(H107=0,0,MAX(0,H107*(1+(IFERROR(INDEX('Debt Payoff'!$D$4:$D$11,MATCH(7,'Debt Payoff'!$F$4:$F$11,0)),0))/12)-MIN(H107*(1+(IFERROR(INDEX('Debt Payoff'!$D$4:$D$11,MATCH(7,'Debt Payoff'!$F$4:$F$11,0)),0))/12),(IF(COUNTIF(B107:G107,"&gt;0")=0,(IFERROR(INDEX('Debt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08" s="18">
        <f>IF(I107=0,0,MAX(0,I107*(1+(IFERROR(INDEX('Debt Payoff'!$D$4:$D$11,MATCH(8,'Debt Payoff'!$F$4:$F$11,0)),0))/12)-MIN(I107*(1+(IFERROR(INDEX('Debt Payoff'!$D$4:$D$11,MATCH(8,'Debt Payoff'!$F$4:$F$11,0)),0))/12),(IF(COUNTIF(B107:H107,"&gt;0")=0,(IFERROR(INDEX('Debt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08" s="18">
        <f>IF(B107=0,0,B107*(IFERROR(INDEX('Debt Payoff'!$D$4:$D$11,MATCH(1,'Debt Payoff'!$F$4:$F$11,0)),0))/12)</f>
        <v>0</v>
      </c>
      <c r="K108" s="18">
        <f>IF(C107=0,0,C107*(IFERROR(INDEX('Debt Payoff'!$D$4:$D$11,MATCH(2,'Debt Payoff'!$F$4:$F$11,0)),0))/12)</f>
        <v>0</v>
      </c>
      <c r="L108" s="18">
        <f>IF(D107=0,0,D107*(IFERROR(INDEX('Debt Payoff'!$D$4:$D$11,MATCH(3,'Debt Payoff'!$F$4:$F$11,0)),0))/12)</f>
        <v>0</v>
      </c>
      <c r="M108" s="18">
        <f>IF(E107=0,0,E107*(IFERROR(INDEX('Debt Payoff'!$D$4:$D$11,MATCH(4,'Debt Payoff'!$F$4:$F$11,0)),0))/12)</f>
        <v>0</v>
      </c>
      <c r="N108" s="18">
        <f>IF(F107=0,0,F107*(IFERROR(INDEX('Debt Payoff'!$D$4:$D$11,MATCH(5,'Debt Payoff'!$F$4:$F$11,0)),0))/12)</f>
        <v>0</v>
      </c>
      <c r="O108" s="18">
        <f>IF(G107=0,0,G107*(IFERROR(INDEX('Debt Payoff'!$D$4:$D$11,MATCH(6,'Debt Payoff'!$F$4:$F$11,0)),0))/12)</f>
        <v>0</v>
      </c>
      <c r="P108" s="18">
        <f>IF(H107=0,0,H107*(IFERROR(INDEX('Debt Payoff'!$D$4:$D$11,MATCH(7,'Debt Payoff'!$F$4:$F$11,0)),0))/12)</f>
        <v>0</v>
      </c>
      <c r="Q108" s="18">
        <f>IF(I107=0,0,I107*(IFERROR(INDEX('Debt Payoff'!$D$4:$D$11,MATCH(8,'Debt Payoff'!$F$4:$F$11,0)),0))/12)</f>
        <v>0</v>
      </c>
    </row>
    <row r="109" spans="1:17" x14ac:dyDescent="0.25">
      <c r="A109">
        <v>107</v>
      </c>
      <c r="B109" s="18">
        <f>IF(B108=0,0,MAX(0,B108*(1+(IFERROR(INDEX('Debt Payoff'!$D$4:$D$11,MATCH(1,'Debt Payoff'!$F$4:$F$11,0)),0))/12)-MIN(B108*(1+(IFERROR(INDEX('Debt Payoff'!$D$4:$D$11,MATCH(1,'Debt Payoff'!$F$4:$F$11,0)),0))/12),((IFERROR(INDEX('Debt Payoff'!$E$4:$E$11,MATCH(1,'Debt Payoff'!$F$4:$F$11,0)),0))+('Debt Payoff'!$C$2)))))</f>
        <v>0</v>
      </c>
      <c r="C109" s="18">
        <f>IF(C108=0,0,MAX(0,C108*(1+(IFERROR(INDEX('Debt Payoff'!$D$4:$D$11,MATCH(2,'Debt Payoff'!$F$4:$F$11,0)),0))/12)-MIN(C108*(1+(IFERROR(INDEX('Debt Payoff'!$D$4:$D$11,MATCH(2,'Debt Payoff'!$F$4:$F$11,0)),0))/12),(IF(COUNTIF(B108:B108,"&gt;0")=0,(IFERROR(INDEX('Debt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09" s="18">
        <f>IF(D108=0,0,MAX(0,D108*(1+(IFERROR(INDEX('Debt Payoff'!$D$4:$D$11,MATCH(3,'Debt Payoff'!$F$4:$F$11,0)),0))/12)-MIN(D108*(1+(IFERROR(INDEX('Debt Payoff'!$D$4:$D$11,MATCH(3,'Debt Payoff'!$F$4:$F$11,0)),0))/12),(IF(COUNTIF(B108:C108,"&gt;0")=0,(IFERROR(INDEX('Debt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09" s="18">
        <f>IF(E108=0,0,MAX(0,E108*(1+(IFERROR(INDEX('Debt Payoff'!$D$4:$D$11,MATCH(4,'Debt Payoff'!$F$4:$F$11,0)),0))/12)-MIN(E108*(1+(IFERROR(INDEX('Debt Payoff'!$D$4:$D$11,MATCH(4,'Debt Payoff'!$F$4:$F$11,0)),0))/12),(IF(COUNTIF(B108:D108,"&gt;0")=0,(IFERROR(INDEX('Debt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09" s="18">
        <f>IF(F108=0,0,MAX(0,F108*(1+(IFERROR(INDEX('Debt Payoff'!$D$4:$D$11,MATCH(5,'Debt Payoff'!$F$4:$F$11,0)),0))/12)-MIN(F108*(1+(IFERROR(INDEX('Debt Payoff'!$D$4:$D$11,MATCH(5,'Debt Payoff'!$F$4:$F$11,0)),0))/12),(IF(COUNTIF(B108:E108,"&gt;0")=0,(IFERROR(INDEX('Debt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09" s="18">
        <f>IF(G108=0,0,MAX(0,G108*(1+(IFERROR(INDEX('Debt Payoff'!$D$4:$D$11,MATCH(6,'Debt Payoff'!$F$4:$F$11,0)),0))/12)-MIN(G108*(1+(IFERROR(INDEX('Debt Payoff'!$D$4:$D$11,MATCH(6,'Debt Payoff'!$F$4:$F$11,0)),0))/12),(IF(COUNTIF(B108:F108,"&gt;0")=0,(IFERROR(INDEX('Debt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09" s="18">
        <f>IF(H108=0,0,MAX(0,H108*(1+(IFERROR(INDEX('Debt Payoff'!$D$4:$D$11,MATCH(7,'Debt Payoff'!$F$4:$F$11,0)),0))/12)-MIN(H108*(1+(IFERROR(INDEX('Debt Payoff'!$D$4:$D$11,MATCH(7,'Debt Payoff'!$F$4:$F$11,0)),0))/12),(IF(COUNTIF(B108:G108,"&gt;0")=0,(IFERROR(INDEX('Debt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09" s="18">
        <f>IF(I108=0,0,MAX(0,I108*(1+(IFERROR(INDEX('Debt Payoff'!$D$4:$D$11,MATCH(8,'Debt Payoff'!$F$4:$F$11,0)),0))/12)-MIN(I108*(1+(IFERROR(INDEX('Debt Payoff'!$D$4:$D$11,MATCH(8,'Debt Payoff'!$F$4:$F$11,0)),0))/12),(IF(COUNTIF(B108:H108,"&gt;0")=0,(IFERROR(INDEX('Debt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09" s="18">
        <f>IF(B108=0,0,B108*(IFERROR(INDEX('Debt Payoff'!$D$4:$D$11,MATCH(1,'Debt Payoff'!$F$4:$F$11,0)),0))/12)</f>
        <v>0</v>
      </c>
      <c r="K109" s="18">
        <f>IF(C108=0,0,C108*(IFERROR(INDEX('Debt Payoff'!$D$4:$D$11,MATCH(2,'Debt Payoff'!$F$4:$F$11,0)),0))/12)</f>
        <v>0</v>
      </c>
      <c r="L109" s="18">
        <f>IF(D108=0,0,D108*(IFERROR(INDEX('Debt Payoff'!$D$4:$D$11,MATCH(3,'Debt Payoff'!$F$4:$F$11,0)),0))/12)</f>
        <v>0</v>
      </c>
      <c r="M109" s="18">
        <f>IF(E108=0,0,E108*(IFERROR(INDEX('Debt Payoff'!$D$4:$D$11,MATCH(4,'Debt Payoff'!$F$4:$F$11,0)),0))/12)</f>
        <v>0</v>
      </c>
      <c r="N109" s="18">
        <f>IF(F108=0,0,F108*(IFERROR(INDEX('Debt Payoff'!$D$4:$D$11,MATCH(5,'Debt Payoff'!$F$4:$F$11,0)),0))/12)</f>
        <v>0</v>
      </c>
      <c r="O109" s="18">
        <f>IF(G108=0,0,G108*(IFERROR(INDEX('Debt Payoff'!$D$4:$D$11,MATCH(6,'Debt Payoff'!$F$4:$F$11,0)),0))/12)</f>
        <v>0</v>
      </c>
      <c r="P109" s="18">
        <f>IF(H108=0,0,H108*(IFERROR(INDEX('Debt Payoff'!$D$4:$D$11,MATCH(7,'Debt Payoff'!$F$4:$F$11,0)),0))/12)</f>
        <v>0</v>
      </c>
      <c r="Q109" s="18">
        <f>IF(I108=0,0,I108*(IFERROR(INDEX('Debt Payoff'!$D$4:$D$11,MATCH(8,'Debt Payoff'!$F$4:$F$11,0)),0))/12)</f>
        <v>0</v>
      </c>
    </row>
    <row r="110" spans="1:17" x14ac:dyDescent="0.25">
      <c r="A110">
        <v>108</v>
      </c>
      <c r="B110" s="18">
        <f>IF(B109=0,0,MAX(0,B109*(1+(IFERROR(INDEX('Debt Payoff'!$D$4:$D$11,MATCH(1,'Debt Payoff'!$F$4:$F$11,0)),0))/12)-MIN(B109*(1+(IFERROR(INDEX('Debt Payoff'!$D$4:$D$11,MATCH(1,'Debt Payoff'!$F$4:$F$11,0)),0))/12),((IFERROR(INDEX('Debt Payoff'!$E$4:$E$11,MATCH(1,'Debt Payoff'!$F$4:$F$11,0)),0))+('Debt Payoff'!$C$2)))))</f>
        <v>0</v>
      </c>
      <c r="C110" s="18">
        <f>IF(C109=0,0,MAX(0,C109*(1+(IFERROR(INDEX('Debt Payoff'!$D$4:$D$11,MATCH(2,'Debt Payoff'!$F$4:$F$11,0)),0))/12)-MIN(C109*(1+(IFERROR(INDEX('Debt Payoff'!$D$4:$D$11,MATCH(2,'Debt Payoff'!$F$4:$F$11,0)),0))/12),(IF(COUNTIF(B109:B109,"&gt;0")=0,(IFERROR(INDEX('Debt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10" s="18">
        <f>IF(D109=0,0,MAX(0,D109*(1+(IFERROR(INDEX('Debt Payoff'!$D$4:$D$11,MATCH(3,'Debt Payoff'!$F$4:$F$11,0)),0))/12)-MIN(D109*(1+(IFERROR(INDEX('Debt Payoff'!$D$4:$D$11,MATCH(3,'Debt Payoff'!$F$4:$F$11,0)),0))/12),(IF(COUNTIF(B109:C109,"&gt;0")=0,(IFERROR(INDEX('Debt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10" s="18">
        <f>IF(E109=0,0,MAX(0,E109*(1+(IFERROR(INDEX('Debt Payoff'!$D$4:$D$11,MATCH(4,'Debt Payoff'!$F$4:$F$11,0)),0))/12)-MIN(E109*(1+(IFERROR(INDEX('Debt Payoff'!$D$4:$D$11,MATCH(4,'Debt Payoff'!$F$4:$F$11,0)),0))/12),(IF(COUNTIF(B109:D109,"&gt;0")=0,(IFERROR(INDEX('Debt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10" s="18">
        <f>IF(F109=0,0,MAX(0,F109*(1+(IFERROR(INDEX('Debt Payoff'!$D$4:$D$11,MATCH(5,'Debt Payoff'!$F$4:$F$11,0)),0))/12)-MIN(F109*(1+(IFERROR(INDEX('Debt Payoff'!$D$4:$D$11,MATCH(5,'Debt Payoff'!$F$4:$F$11,0)),0))/12),(IF(COUNTIF(B109:E109,"&gt;0")=0,(IFERROR(INDEX('Debt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10" s="18">
        <f>IF(G109=0,0,MAX(0,G109*(1+(IFERROR(INDEX('Debt Payoff'!$D$4:$D$11,MATCH(6,'Debt Payoff'!$F$4:$F$11,0)),0))/12)-MIN(G109*(1+(IFERROR(INDEX('Debt Payoff'!$D$4:$D$11,MATCH(6,'Debt Payoff'!$F$4:$F$11,0)),0))/12),(IF(COUNTIF(B109:F109,"&gt;0")=0,(IFERROR(INDEX('Debt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10" s="18">
        <f>IF(H109=0,0,MAX(0,H109*(1+(IFERROR(INDEX('Debt Payoff'!$D$4:$D$11,MATCH(7,'Debt Payoff'!$F$4:$F$11,0)),0))/12)-MIN(H109*(1+(IFERROR(INDEX('Debt Payoff'!$D$4:$D$11,MATCH(7,'Debt Payoff'!$F$4:$F$11,0)),0))/12),(IF(COUNTIF(B109:G109,"&gt;0")=0,(IFERROR(INDEX('Debt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10" s="18">
        <f>IF(I109=0,0,MAX(0,I109*(1+(IFERROR(INDEX('Debt Payoff'!$D$4:$D$11,MATCH(8,'Debt Payoff'!$F$4:$F$11,0)),0))/12)-MIN(I109*(1+(IFERROR(INDEX('Debt Payoff'!$D$4:$D$11,MATCH(8,'Debt Payoff'!$F$4:$F$11,0)),0))/12),(IF(COUNTIF(B109:H109,"&gt;0")=0,(IFERROR(INDEX('Debt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10" s="18">
        <f>IF(B109=0,0,B109*(IFERROR(INDEX('Debt Payoff'!$D$4:$D$11,MATCH(1,'Debt Payoff'!$F$4:$F$11,0)),0))/12)</f>
        <v>0</v>
      </c>
      <c r="K110" s="18">
        <f>IF(C109=0,0,C109*(IFERROR(INDEX('Debt Payoff'!$D$4:$D$11,MATCH(2,'Debt Payoff'!$F$4:$F$11,0)),0))/12)</f>
        <v>0</v>
      </c>
      <c r="L110" s="18">
        <f>IF(D109=0,0,D109*(IFERROR(INDEX('Debt Payoff'!$D$4:$D$11,MATCH(3,'Debt Payoff'!$F$4:$F$11,0)),0))/12)</f>
        <v>0</v>
      </c>
      <c r="M110" s="18">
        <f>IF(E109=0,0,E109*(IFERROR(INDEX('Debt Payoff'!$D$4:$D$11,MATCH(4,'Debt Payoff'!$F$4:$F$11,0)),0))/12)</f>
        <v>0</v>
      </c>
      <c r="N110" s="18">
        <f>IF(F109=0,0,F109*(IFERROR(INDEX('Debt Payoff'!$D$4:$D$11,MATCH(5,'Debt Payoff'!$F$4:$F$11,0)),0))/12)</f>
        <v>0</v>
      </c>
      <c r="O110" s="18">
        <f>IF(G109=0,0,G109*(IFERROR(INDEX('Debt Payoff'!$D$4:$D$11,MATCH(6,'Debt Payoff'!$F$4:$F$11,0)),0))/12)</f>
        <v>0</v>
      </c>
      <c r="P110" s="18">
        <f>IF(H109=0,0,H109*(IFERROR(INDEX('Debt Payoff'!$D$4:$D$11,MATCH(7,'Debt Payoff'!$F$4:$F$11,0)),0))/12)</f>
        <v>0</v>
      </c>
      <c r="Q110" s="18">
        <f>IF(I109=0,0,I109*(IFERROR(INDEX('Debt Payoff'!$D$4:$D$11,MATCH(8,'Debt Payoff'!$F$4:$F$11,0)),0))/12)</f>
        <v>0</v>
      </c>
    </row>
    <row r="111" spans="1:17" x14ac:dyDescent="0.25">
      <c r="A111">
        <v>109</v>
      </c>
      <c r="B111" s="18">
        <f>IF(B110=0,0,MAX(0,B110*(1+(IFERROR(INDEX('Debt Payoff'!$D$4:$D$11,MATCH(1,'Debt Payoff'!$F$4:$F$11,0)),0))/12)-MIN(B110*(1+(IFERROR(INDEX('Debt Payoff'!$D$4:$D$11,MATCH(1,'Debt Payoff'!$F$4:$F$11,0)),0))/12),((IFERROR(INDEX('Debt Payoff'!$E$4:$E$11,MATCH(1,'Debt Payoff'!$F$4:$F$11,0)),0))+('Debt Payoff'!$C$2)))))</f>
        <v>0</v>
      </c>
      <c r="C111" s="18">
        <f>IF(C110=0,0,MAX(0,C110*(1+(IFERROR(INDEX('Debt Payoff'!$D$4:$D$11,MATCH(2,'Debt Payoff'!$F$4:$F$11,0)),0))/12)-MIN(C110*(1+(IFERROR(INDEX('Debt Payoff'!$D$4:$D$11,MATCH(2,'Debt Payoff'!$F$4:$F$11,0)),0))/12),(IF(COUNTIF(B110:B110,"&gt;0")=0,(IFERROR(INDEX('Debt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11" s="18">
        <f>IF(D110=0,0,MAX(0,D110*(1+(IFERROR(INDEX('Debt Payoff'!$D$4:$D$11,MATCH(3,'Debt Payoff'!$F$4:$F$11,0)),0))/12)-MIN(D110*(1+(IFERROR(INDEX('Debt Payoff'!$D$4:$D$11,MATCH(3,'Debt Payoff'!$F$4:$F$11,0)),0))/12),(IF(COUNTIF(B110:C110,"&gt;0")=0,(IFERROR(INDEX('Debt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11" s="18">
        <f>IF(E110=0,0,MAX(0,E110*(1+(IFERROR(INDEX('Debt Payoff'!$D$4:$D$11,MATCH(4,'Debt Payoff'!$F$4:$F$11,0)),0))/12)-MIN(E110*(1+(IFERROR(INDEX('Debt Payoff'!$D$4:$D$11,MATCH(4,'Debt Payoff'!$F$4:$F$11,0)),0))/12),(IF(COUNTIF(B110:D110,"&gt;0")=0,(IFERROR(INDEX('Debt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11" s="18">
        <f>IF(F110=0,0,MAX(0,F110*(1+(IFERROR(INDEX('Debt Payoff'!$D$4:$D$11,MATCH(5,'Debt Payoff'!$F$4:$F$11,0)),0))/12)-MIN(F110*(1+(IFERROR(INDEX('Debt Payoff'!$D$4:$D$11,MATCH(5,'Debt Payoff'!$F$4:$F$11,0)),0))/12),(IF(COUNTIF(B110:E110,"&gt;0")=0,(IFERROR(INDEX('Debt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11" s="18">
        <f>IF(G110=0,0,MAX(0,G110*(1+(IFERROR(INDEX('Debt Payoff'!$D$4:$D$11,MATCH(6,'Debt Payoff'!$F$4:$F$11,0)),0))/12)-MIN(G110*(1+(IFERROR(INDEX('Debt Payoff'!$D$4:$D$11,MATCH(6,'Debt Payoff'!$F$4:$F$11,0)),0))/12),(IF(COUNTIF(B110:F110,"&gt;0")=0,(IFERROR(INDEX('Debt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11" s="18">
        <f>IF(H110=0,0,MAX(0,H110*(1+(IFERROR(INDEX('Debt Payoff'!$D$4:$D$11,MATCH(7,'Debt Payoff'!$F$4:$F$11,0)),0))/12)-MIN(H110*(1+(IFERROR(INDEX('Debt Payoff'!$D$4:$D$11,MATCH(7,'Debt Payoff'!$F$4:$F$11,0)),0))/12),(IF(COUNTIF(B110:G110,"&gt;0")=0,(IFERROR(INDEX('Debt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11" s="18">
        <f>IF(I110=0,0,MAX(0,I110*(1+(IFERROR(INDEX('Debt Payoff'!$D$4:$D$11,MATCH(8,'Debt Payoff'!$F$4:$F$11,0)),0))/12)-MIN(I110*(1+(IFERROR(INDEX('Debt Payoff'!$D$4:$D$11,MATCH(8,'Debt Payoff'!$F$4:$F$11,0)),0))/12),(IF(COUNTIF(B110:H110,"&gt;0")=0,(IFERROR(INDEX('Debt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11" s="18">
        <f>IF(B110=0,0,B110*(IFERROR(INDEX('Debt Payoff'!$D$4:$D$11,MATCH(1,'Debt Payoff'!$F$4:$F$11,0)),0))/12)</f>
        <v>0</v>
      </c>
      <c r="K111" s="18">
        <f>IF(C110=0,0,C110*(IFERROR(INDEX('Debt Payoff'!$D$4:$D$11,MATCH(2,'Debt Payoff'!$F$4:$F$11,0)),0))/12)</f>
        <v>0</v>
      </c>
      <c r="L111" s="18">
        <f>IF(D110=0,0,D110*(IFERROR(INDEX('Debt Payoff'!$D$4:$D$11,MATCH(3,'Debt Payoff'!$F$4:$F$11,0)),0))/12)</f>
        <v>0</v>
      </c>
      <c r="M111" s="18">
        <f>IF(E110=0,0,E110*(IFERROR(INDEX('Debt Payoff'!$D$4:$D$11,MATCH(4,'Debt Payoff'!$F$4:$F$11,0)),0))/12)</f>
        <v>0</v>
      </c>
      <c r="N111" s="18">
        <f>IF(F110=0,0,F110*(IFERROR(INDEX('Debt Payoff'!$D$4:$D$11,MATCH(5,'Debt Payoff'!$F$4:$F$11,0)),0))/12)</f>
        <v>0</v>
      </c>
      <c r="O111" s="18">
        <f>IF(G110=0,0,G110*(IFERROR(INDEX('Debt Payoff'!$D$4:$D$11,MATCH(6,'Debt Payoff'!$F$4:$F$11,0)),0))/12)</f>
        <v>0</v>
      </c>
      <c r="P111" s="18">
        <f>IF(H110=0,0,H110*(IFERROR(INDEX('Debt Payoff'!$D$4:$D$11,MATCH(7,'Debt Payoff'!$F$4:$F$11,0)),0))/12)</f>
        <v>0</v>
      </c>
      <c r="Q111" s="18">
        <f>IF(I110=0,0,I110*(IFERROR(INDEX('Debt Payoff'!$D$4:$D$11,MATCH(8,'Debt Payoff'!$F$4:$F$11,0)),0))/12)</f>
        <v>0</v>
      </c>
    </row>
    <row r="112" spans="1:17" x14ac:dyDescent="0.25">
      <c r="A112">
        <v>110</v>
      </c>
      <c r="B112" s="18">
        <f>IF(B111=0,0,MAX(0,B111*(1+(IFERROR(INDEX('Debt Payoff'!$D$4:$D$11,MATCH(1,'Debt Payoff'!$F$4:$F$11,0)),0))/12)-MIN(B111*(1+(IFERROR(INDEX('Debt Payoff'!$D$4:$D$11,MATCH(1,'Debt Payoff'!$F$4:$F$11,0)),0))/12),((IFERROR(INDEX('Debt Payoff'!$E$4:$E$11,MATCH(1,'Debt Payoff'!$F$4:$F$11,0)),0))+('Debt Payoff'!$C$2)))))</f>
        <v>0</v>
      </c>
      <c r="C112" s="18">
        <f>IF(C111=0,0,MAX(0,C111*(1+(IFERROR(INDEX('Debt Payoff'!$D$4:$D$11,MATCH(2,'Debt Payoff'!$F$4:$F$11,0)),0))/12)-MIN(C111*(1+(IFERROR(INDEX('Debt Payoff'!$D$4:$D$11,MATCH(2,'Debt Payoff'!$F$4:$F$11,0)),0))/12),(IF(COUNTIF(B111:B111,"&gt;0")=0,(IFERROR(INDEX('Debt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12" s="18">
        <f>IF(D111=0,0,MAX(0,D111*(1+(IFERROR(INDEX('Debt Payoff'!$D$4:$D$11,MATCH(3,'Debt Payoff'!$F$4:$F$11,0)),0))/12)-MIN(D111*(1+(IFERROR(INDEX('Debt Payoff'!$D$4:$D$11,MATCH(3,'Debt Payoff'!$F$4:$F$11,0)),0))/12),(IF(COUNTIF(B111:C111,"&gt;0")=0,(IFERROR(INDEX('Debt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12" s="18">
        <f>IF(E111=0,0,MAX(0,E111*(1+(IFERROR(INDEX('Debt Payoff'!$D$4:$D$11,MATCH(4,'Debt Payoff'!$F$4:$F$11,0)),0))/12)-MIN(E111*(1+(IFERROR(INDEX('Debt Payoff'!$D$4:$D$11,MATCH(4,'Debt Payoff'!$F$4:$F$11,0)),0))/12),(IF(COUNTIF(B111:D111,"&gt;0")=0,(IFERROR(INDEX('Debt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12" s="18">
        <f>IF(F111=0,0,MAX(0,F111*(1+(IFERROR(INDEX('Debt Payoff'!$D$4:$D$11,MATCH(5,'Debt Payoff'!$F$4:$F$11,0)),0))/12)-MIN(F111*(1+(IFERROR(INDEX('Debt Payoff'!$D$4:$D$11,MATCH(5,'Debt Payoff'!$F$4:$F$11,0)),0))/12),(IF(COUNTIF(B111:E111,"&gt;0")=0,(IFERROR(INDEX('Debt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12" s="18">
        <f>IF(G111=0,0,MAX(0,G111*(1+(IFERROR(INDEX('Debt Payoff'!$D$4:$D$11,MATCH(6,'Debt Payoff'!$F$4:$F$11,0)),0))/12)-MIN(G111*(1+(IFERROR(INDEX('Debt Payoff'!$D$4:$D$11,MATCH(6,'Debt Payoff'!$F$4:$F$11,0)),0))/12),(IF(COUNTIF(B111:F111,"&gt;0")=0,(IFERROR(INDEX('Debt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12" s="18">
        <f>IF(H111=0,0,MAX(0,H111*(1+(IFERROR(INDEX('Debt Payoff'!$D$4:$D$11,MATCH(7,'Debt Payoff'!$F$4:$F$11,0)),0))/12)-MIN(H111*(1+(IFERROR(INDEX('Debt Payoff'!$D$4:$D$11,MATCH(7,'Debt Payoff'!$F$4:$F$11,0)),0))/12),(IF(COUNTIF(B111:G111,"&gt;0")=0,(IFERROR(INDEX('Debt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12" s="18">
        <f>IF(I111=0,0,MAX(0,I111*(1+(IFERROR(INDEX('Debt Payoff'!$D$4:$D$11,MATCH(8,'Debt Payoff'!$F$4:$F$11,0)),0))/12)-MIN(I111*(1+(IFERROR(INDEX('Debt Payoff'!$D$4:$D$11,MATCH(8,'Debt Payoff'!$F$4:$F$11,0)),0))/12),(IF(COUNTIF(B111:H111,"&gt;0")=0,(IFERROR(INDEX('Debt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12" s="18">
        <f>IF(B111=0,0,B111*(IFERROR(INDEX('Debt Payoff'!$D$4:$D$11,MATCH(1,'Debt Payoff'!$F$4:$F$11,0)),0))/12)</f>
        <v>0</v>
      </c>
      <c r="K112" s="18">
        <f>IF(C111=0,0,C111*(IFERROR(INDEX('Debt Payoff'!$D$4:$D$11,MATCH(2,'Debt Payoff'!$F$4:$F$11,0)),0))/12)</f>
        <v>0</v>
      </c>
      <c r="L112" s="18">
        <f>IF(D111=0,0,D111*(IFERROR(INDEX('Debt Payoff'!$D$4:$D$11,MATCH(3,'Debt Payoff'!$F$4:$F$11,0)),0))/12)</f>
        <v>0</v>
      </c>
      <c r="M112" s="18">
        <f>IF(E111=0,0,E111*(IFERROR(INDEX('Debt Payoff'!$D$4:$D$11,MATCH(4,'Debt Payoff'!$F$4:$F$11,0)),0))/12)</f>
        <v>0</v>
      </c>
      <c r="N112" s="18">
        <f>IF(F111=0,0,F111*(IFERROR(INDEX('Debt Payoff'!$D$4:$D$11,MATCH(5,'Debt Payoff'!$F$4:$F$11,0)),0))/12)</f>
        <v>0</v>
      </c>
      <c r="O112" s="18">
        <f>IF(G111=0,0,G111*(IFERROR(INDEX('Debt Payoff'!$D$4:$D$11,MATCH(6,'Debt Payoff'!$F$4:$F$11,0)),0))/12)</f>
        <v>0</v>
      </c>
      <c r="P112" s="18">
        <f>IF(H111=0,0,H111*(IFERROR(INDEX('Debt Payoff'!$D$4:$D$11,MATCH(7,'Debt Payoff'!$F$4:$F$11,0)),0))/12)</f>
        <v>0</v>
      </c>
      <c r="Q112" s="18">
        <f>IF(I111=0,0,I111*(IFERROR(INDEX('Debt Payoff'!$D$4:$D$11,MATCH(8,'Debt Payoff'!$F$4:$F$11,0)),0))/12)</f>
        <v>0</v>
      </c>
    </row>
    <row r="113" spans="1:17" x14ac:dyDescent="0.25">
      <c r="A113">
        <v>111</v>
      </c>
      <c r="B113" s="18">
        <f>IF(B112=0,0,MAX(0,B112*(1+(IFERROR(INDEX('Debt Payoff'!$D$4:$D$11,MATCH(1,'Debt Payoff'!$F$4:$F$11,0)),0))/12)-MIN(B112*(1+(IFERROR(INDEX('Debt Payoff'!$D$4:$D$11,MATCH(1,'Debt Payoff'!$F$4:$F$11,0)),0))/12),((IFERROR(INDEX('Debt Payoff'!$E$4:$E$11,MATCH(1,'Debt Payoff'!$F$4:$F$11,0)),0))+('Debt Payoff'!$C$2)))))</f>
        <v>0</v>
      </c>
      <c r="C113" s="18">
        <f>IF(C112=0,0,MAX(0,C112*(1+(IFERROR(INDEX('Debt Payoff'!$D$4:$D$11,MATCH(2,'Debt Payoff'!$F$4:$F$11,0)),0))/12)-MIN(C112*(1+(IFERROR(INDEX('Debt Payoff'!$D$4:$D$11,MATCH(2,'Debt Payoff'!$F$4:$F$11,0)),0))/12),(IF(COUNTIF(B112:B112,"&gt;0")=0,(IFERROR(INDEX('Debt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13" s="18">
        <f>IF(D112=0,0,MAX(0,D112*(1+(IFERROR(INDEX('Debt Payoff'!$D$4:$D$11,MATCH(3,'Debt Payoff'!$F$4:$F$11,0)),0))/12)-MIN(D112*(1+(IFERROR(INDEX('Debt Payoff'!$D$4:$D$11,MATCH(3,'Debt Payoff'!$F$4:$F$11,0)),0))/12),(IF(COUNTIF(B112:C112,"&gt;0")=0,(IFERROR(INDEX('Debt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13" s="18">
        <f>IF(E112=0,0,MAX(0,E112*(1+(IFERROR(INDEX('Debt Payoff'!$D$4:$D$11,MATCH(4,'Debt Payoff'!$F$4:$F$11,0)),0))/12)-MIN(E112*(1+(IFERROR(INDEX('Debt Payoff'!$D$4:$D$11,MATCH(4,'Debt Payoff'!$F$4:$F$11,0)),0))/12),(IF(COUNTIF(B112:D112,"&gt;0")=0,(IFERROR(INDEX('Debt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13" s="18">
        <f>IF(F112=0,0,MAX(0,F112*(1+(IFERROR(INDEX('Debt Payoff'!$D$4:$D$11,MATCH(5,'Debt Payoff'!$F$4:$F$11,0)),0))/12)-MIN(F112*(1+(IFERROR(INDEX('Debt Payoff'!$D$4:$D$11,MATCH(5,'Debt Payoff'!$F$4:$F$11,0)),0))/12),(IF(COUNTIF(B112:E112,"&gt;0")=0,(IFERROR(INDEX('Debt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13" s="18">
        <f>IF(G112=0,0,MAX(0,G112*(1+(IFERROR(INDEX('Debt Payoff'!$D$4:$D$11,MATCH(6,'Debt Payoff'!$F$4:$F$11,0)),0))/12)-MIN(G112*(1+(IFERROR(INDEX('Debt Payoff'!$D$4:$D$11,MATCH(6,'Debt Payoff'!$F$4:$F$11,0)),0))/12),(IF(COUNTIF(B112:F112,"&gt;0")=0,(IFERROR(INDEX('Debt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13" s="18">
        <f>IF(H112=0,0,MAX(0,H112*(1+(IFERROR(INDEX('Debt Payoff'!$D$4:$D$11,MATCH(7,'Debt Payoff'!$F$4:$F$11,0)),0))/12)-MIN(H112*(1+(IFERROR(INDEX('Debt Payoff'!$D$4:$D$11,MATCH(7,'Debt Payoff'!$F$4:$F$11,0)),0))/12),(IF(COUNTIF(B112:G112,"&gt;0")=0,(IFERROR(INDEX('Debt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13" s="18">
        <f>IF(I112=0,0,MAX(0,I112*(1+(IFERROR(INDEX('Debt Payoff'!$D$4:$D$11,MATCH(8,'Debt Payoff'!$F$4:$F$11,0)),0))/12)-MIN(I112*(1+(IFERROR(INDEX('Debt Payoff'!$D$4:$D$11,MATCH(8,'Debt Payoff'!$F$4:$F$11,0)),0))/12),(IF(COUNTIF(B112:H112,"&gt;0")=0,(IFERROR(INDEX('Debt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13" s="18">
        <f>IF(B112=0,0,B112*(IFERROR(INDEX('Debt Payoff'!$D$4:$D$11,MATCH(1,'Debt Payoff'!$F$4:$F$11,0)),0))/12)</f>
        <v>0</v>
      </c>
      <c r="K113" s="18">
        <f>IF(C112=0,0,C112*(IFERROR(INDEX('Debt Payoff'!$D$4:$D$11,MATCH(2,'Debt Payoff'!$F$4:$F$11,0)),0))/12)</f>
        <v>0</v>
      </c>
      <c r="L113" s="18">
        <f>IF(D112=0,0,D112*(IFERROR(INDEX('Debt Payoff'!$D$4:$D$11,MATCH(3,'Debt Payoff'!$F$4:$F$11,0)),0))/12)</f>
        <v>0</v>
      </c>
      <c r="M113" s="18">
        <f>IF(E112=0,0,E112*(IFERROR(INDEX('Debt Payoff'!$D$4:$D$11,MATCH(4,'Debt Payoff'!$F$4:$F$11,0)),0))/12)</f>
        <v>0</v>
      </c>
      <c r="N113" s="18">
        <f>IF(F112=0,0,F112*(IFERROR(INDEX('Debt Payoff'!$D$4:$D$11,MATCH(5,'Debt Payoff'!$F$4:$F$11,0)),0))/12)</f>
        <v>0</v>
      </c>
      <c r="O113" s="18">
        <f>IF(G112=0,0,G112*(IFERROR(INDEX('Debt Payoff'!$D$4:$D$11,MATCH(6,'Debt Payoff'!$F$4:$F$11,0)),0))/12)</f>
        <v>0</v>
      </c>
      <c r="P113" s="18">
        <f>IF(H112=0,0,H112*(IFERROR(INDEX('Debt Payoff'!$D$4:$D$11,MATCH(7,'Debt Payoff'!$F$4:$F$11,0)),0))/12)</f>
        <v>0</v>
      </c>
      <c r="Q113" s="18">
        <f>IF(I112=0,0,I112*(IFERROR(INDEX('Debt Payoff'!$D$4:$D$11,MATCH(8,'Debt Payoff'!$F$4:$F$11,0)),0))/12)</f>
        <v>0</v>
      </c>
    </row>
    <row r="114" spans="1:17" x14ac:dyDescent="0.25">
      <c r="A114">
        <v>112</v>
      </c>
      <c r="B114" s="18">
        <f>IF(B113=0,0,MAX(0,B113*(1+(IFERROR(INDEX('Debt Payoff'!$D$4:$D$11,MATCH(1,'Debt Payoff'!$F$4:$F$11,0)),0))/12)-MIN(B113*(1+(IFERROR(INDEX('Debt Payoff'!$D$4:$D$11,MATCH(1,'Debt Payoff'!$F$4:$F$11,0)),0))/12),((IFERROR(INDEX('Debt Payoff'!$E$4:$E$11,MATCH(1,'Debt Payoff'!$F$4:$F$11,0)),0))+('Debt Payoff'!$C$2)))))</f>
        <v>0</v>
      </c>
      <c r="C114" s="18">
        <f>IF(C113=0,0,MAX(0,C113*(1+(IFERROR(INDEX('Debt Payoff'!$D$4:$D$11,MATCH(2,'Debt Payoff'!$F$4:$F$11,0)),0))/12)-MIN(C113*(1+(IFERROR(INDEX('Debt Payoff'!$D$4:$D$11,MATCH(2,'Debt Payoff'!$F$4:$F$11,0)),0))/12),(IF(COUNTIF(B113:B113,"&gt;0")=0,(IFERROR(INDEX('Debt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14" s="18">
        <f>IF(D113=0,0,MAX(0,D113*(1+(IFERROR(INDEX('Debt Payoff'!$D$4:$D$11,MATCH(3,'Debt Payoff'!$F$4:$F$11,0)),0))/12)-MIN(D113*(1+(IFERROR(INDEX('Debt Payoff'!$D$4:$D$11,MATCH(3,'Debt Payoff'!$F$4:$F$11,0)),0))/12),(IF(COUNTIF(B113:C113,"&gt;0")=0,(IFERROR(INDEX('Debt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14" s="18">
        <f>IF(E113=0,0,MAX(0,E113*(1+(IFERROR(INDEX('Debt Payoff'!$D$4:$D$11,MATCH(4,'Debt Payoff'!$F$4:$F$11,0)),0))/12)-MIN(E113*(1+(IFERROR(INDEX('Debt Payoff'!$D$4:$D$11,MATCH(4,'Debt Payoff'!$F$4:$F$11,0)),0))/12),(IF(COUNTIF(B113:D113,"&gt;0")=0,(IFERROR(INDEX('Debt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14" s="18">
        <f>IF(F113=0,0,MAX(0,F113*(1+(IFERROR(INDEX('Debt Payoff'!$D$4:$D$11,MATCH(5,'Debt Payoff'!$F$4:$F$11,0)),0))/12)-MIN(F113*(1+(IFERROR(INDEX('Debt Payoff'!$D$4:$D$11,MATCH(5,'Debt Payoff'!$F$4:$F$11,0)),0))/12),(IF(COUNTIF(B113:E113,"&gt;0")=0,(IFERROR(INDEX('Debt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14" s="18">
        <f>IF(G113=0,0,MAX(0,G113*(1+(IFERROR(INDEX('Debt Payoff'!$D$4:$D$11,MATCH(6,'Debt Payoff'!$F$4:$F$11,0)),0))/12)-MIN(G113*(1+(IFERROR(INDEX('Debt Payoff'!$D$4:$D$11,MATCH(6,'Debt Payoff'!$F$4:$F$11,0)),0))/12),(IF(COUNTIF(B113:F113,"&gt;0")=0,(IFERROR(INDEX('Debt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14" s="18">
        <f>IF(H113=0,0,MAX(0,H113*(1+(IFERROR(INDEX('Debt Payoff'!$D$4:$D$11,MATCH(7,'Debt Payoff'!$F$4:$F$11,0)),0))/12)-MIN(H113*(1+(IFERROR(INDEX('Debt Payoff'!$D$4:$D$11,MATCH(7,'Debt Payoff'!$F$4:$F$11,0)),0))/12),(IF(COUNTIF(B113:G113,"&gt;0")=0,(IFERROR(INDEX('Debt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14" s="18">
        <f>IF(I113=0,0,MAX(0,I113*(1+(IFERROR(INDEX('Debt Payoff'!$D$4:$D$11,MATCH(8,'Debt Payoff'!$F$4:$F$11,0)),0))/12)-MIN(I113*(1+(IFERROR(INDEX('Debt Payoff'!$D$4:$D$11,MATCH(8,'Debt Payoff'!$F$4:$F$11,0)),0))/12),(IF(COUNTIF(B113:H113,"&gt;0")=0,(IFERROR(INDEX('Debt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14" s="18">
        <f>IF(B113=0,0,B113*(IFERROR(INDEX('Debt Payoff'!$D$4:$D$11,MATCH(1,'Debt Payoff'!$F$4:$F$11,0)),0))/12)</f>
        <v>0</v>
      </c>
      <c r="K114" s="18">
        <f>IF(C113=0,0,C113*(IFERROR(INDEX('Debt Payoff'!$D$4:$D$11,MATCH(2,'Debt Payoff'!$F$4:$F$11,0)),0))/12)</f>
        <v>0</v>
      </c>
      <c r="L114" s="18">
        <f>IF(D113=0,0,D113*(IFERROR(INDEX('Debt Payoff'!$D$4:$D$11,MATCH(3,'Debt Payoff'!$F$4:$F$11,0)),0))/12)</f>
        <v>0</v>
      </c>
      <c r="M114" s="18">
        <f>IF(E113=0,0,E113*(IFERROR(INDEX('Debt Payoff'!$D$4:$D$11,MATCH(4,'Debt Payoff'!$F$4:$F$11,0)),0))/12)</f>
        <v>0</v>
      </c>
      <c r="N114" s="18">
        <f>IF(F113=0,0,F113*(IFERROR(INDEX('Debt Payoff'!$D$4:$D$11,MATCH(5,'Debt Payoff'!$F$4:$F$11,0)),0))/12)</f>
        <v>0</v>
      </c>
      <c r="O114" s="18">
        <f>IF(G113=0,0,G113*(IFERROR(INDEX('Debt Payoff'!$D$4:$D$11,MATCH(6,'Debt Payoff'!$F$4:$F$11,0)),0))/12)</f>
        <v>0</v>
      </c>
      <c r="P114" s="18">
        <f>IF(H113=0,0,H113*(IFERROR(INDEX('Debt Payoff'!$D$4:$D$11,MATCH(7,'Debt Payoff'!$F$4:$F$11,0)),0))/12)</f>
        <v>0</v>
      </c>
      <c r="Q114" s="18">
        <f>IF(I113=0,0,I113*(IFERROR(INDEX('Debt Payoff'!$D$4:$D$11,MATCH(8,'Debt Payoff'!$F$4:$F$11,0)),0))/12)</f>
        <v>0</v>
      </c>
    </row>
    <row r="115" spans="1:17" x14ac:dyDescent="0.25">
      <c r="A115">
        <v>113</v>
      </c>
      <c r="B115" s="18">
        <f>IF(B114=0,0,MAX(0,B114*(1+(IFERROR(INDEX('Debt Payoff'!$D$4:$D$11,MATCH(1,'Debt Payoff'!$F$4:$F$11,0)),0))/12)-MIN(B114*(1+(IFERROR(INDEX('Debt Payoff'!$D$4:$D$11,MATCH(1,'Debt Payoff'!$F$4:$F$11,0)),0))/12),((IFERROR(INDEX('Debt Payoff'!$E$4:$E$11,MATCH(1,'Debt Payoff'!$F$4:$F$11,0)),0))+('Debt Payoff'!$C$2)))))</f>
        <v>0</v>
      </c>
      <c r="C115" s="18">
        <f>IF(C114=0,0,MAX(0,C114*(1+(IFERROR(INDEX('Debt Payoff'!$D$4:$D$11,MATCH(2,'Debt Payoff'!$F$4:$F$11,0)),0))/12)-MIN(C114*(1+(IFERROR(INDEX('Debt Payoff'!$D$4:$D$11,MATCH(2,'Debt Payoff'!$F$4:$F$11,0)),0))/12),(IF(COUNTIF(B114:B114,"&gt;0")=0,(IFERROR(INDEX('Debt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15" s="18">
        <f>IF(D114=0,0,MAX(0,D114*(1+(IFERROR(INDEX('Debt Payoff'!$D$4:$D$11,MATCH(3,'Debt Payoff'!$F$4:$F$11,0)),0))/12)-MIN(D114*(1+(IFERROR(INDEX('Debt Payoff'!$D$4:$D$11,MATCH(3,'Debt Payoff'!$F$4:$F$11,0)),0))/12),(IF(COUNTIF(B114:C114,"&gt;0")=0,(IFERROR(INDEX('Debt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15" s="18">
        <f>IF(E114=0,0,MAX(0,E114*(1+(IFERROR(INDEX('Debt Payoff'!$D$4:$D$11,MATCH(4,'Debt Payoff'!$F$4:$F$11,0)),0))/12)-MIN(E114*(1+(IFERROR(INDEX('Debt Payoff'!$D$4:$D$11,MATCH(4,'Debt Payoff'!$F$4:$F$11,0)),0))/12),(IF(COUNTIF(B114:D114,"&gt;0")=0,(IFERROR(INDEX('Debt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15" s="18">
        <f>IF(F114=0,0,MAX(0,F114*(1+(IFERROR(INDEX('Debt Payoff'!$D$4:$D$11,MATCH(5,'Debt Payoff'!$F$4:$F$11,0)),0))/12)-MIN(F114*(1+(IFERROR(INDEX('Debt Payoff'!$D$4:$D$11,MATCH(5,'Debt Payoff'!$F$4:$F$11,0)),0))/12),(IF(COUNTIF(B114:E114,"&gt;0")=0,(IFERROR(INDEX('Debt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15" s="18">
        <f>IF(G114=0,0,MAX(0,G114*(1+(IFERROR(INDEX('Debt Payoff'!$D$4:$D$11,MATCH(6,'Debt Payoff'!$F$4:$F$11,0)),0))/12)-MIN(G114*(1+(IFERROR(INDEX('Debt Payoff'!$D$4:$D$11,MATCH(6,'Debt Payoff'!$F$4:$F$11,0)),0))/12),(IF(COUNTIF(B114:F114,"&gt;0")=0,(IFERROR(INDEX('Debt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15" s="18">
        <f>IF(H114=0,0,MAX(0,H114*(1+(IFERROR(INDEX('Debt Payoff'!$D$4:$D$11,MATCH(7,'Debt Payoff'!$F$4:$F$11,0)),0))/12)-MIN(H114*(1+(IFERROR(INDEX('Debt Payoff'!$D$4:$D$11,MATCH(7,'Debt Payoff'!$F$4:$F$11,0)),0))/12),(IF(COUNTIF(B114:G114,"&gt;0")=0,(IFERROR(INDEX('Debt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15" s="18">
        <f>IF(I114=0,0,MAX(0,I114*(1+(IFERROR(INDEX('Debt Payoff'!$D$4:$D$11,MATCH(8,'Debt Payoff'!$F$4:$F$11,0)),0))/12)-MIN(I114*(1+(IFERROR(INDEX('Debt Payoff'!$D$4:$D$11,MATCH(8,'Debt Payoff'!$F$4:$F$11,0)),0))/12),(IF(COUNTIF(B114:H114,"&gt;0")=0,(IFERROR(INDEX('Debt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15" s="18">
        <f>IF(B114=0,0,B114*(IFERROR(INDEX('Debt Payoff'!$D$4:$D$11,MATCH(1,'Debt Payoff'!$F$4:$F$11,0)),0))/12)</f>
        <v>0</v>
      </c>
      <c r="K115" s="18">
        <f>IF(C114=0,0,C114*(IFERROR(INDEX('Debt Payoff'!$D$4:$D$11,MATCH(2,'Debt Payoff'!$F$4:$F$11,0)),0))/12)</f>
        <v>0</v>
      </c>
      <c r="L115" s="18">
        <f>IF(D114=0,0,D114*(IFERROR(INDEX('Debt Payoff'!$D$4:$D$11,MATCH(3,'Debt Payoff'!$F$4:$F$11,0)),0))/12)</f>
        <v>0</v>
      </c>
      <c r="M115" s="18">
        <f>IF(E114=0,0,E114*(IFERROR(INDEX('Debt Payoff'!$D$4:$D$11,MATCH(4,'Debt Payoff'!$F$4:$F$11,0)),0))/12)</f>
        <v>0</v>
      </c>
      <c r="N115" s="18">
        <f>IF(F114=0,0,F114*(IFERROR(INDEX('Debt Payoff'!$D$4:$D$11,MATCH(5,'Debt Payoff'!$F$4:$F$11,0)),0))/12)</f>
        <v>0</v>
      </c>
      <c r="O115" s="18">
        <f>IF(G114=0,0,G114*(IFERROR(INDEX('Debt Payoff'!$D$4:$D$11,MATCH(6,'Debt Payoff'!$F$4:$F$11,0)),0))/12)</f>
        <v>0</v>
      </c>
      <c r="P115" s="18">
        <f>IF(H114=0,0,H114*(IFERROR(INDEX('Debt Payoff'!$D$4:$D$11,MATCH(7,'Debt Payoff'!$F$4:$F$11,0)),0))/12)</f>
        <v>0</v>
      </c>
      <c r="Q115" s="18">
        <f>IF(I114=0,0,I114*(IFERROR(INDEX('Debt Payoff'!$D$4:$D$11,MATCH(8,'Debt Payoff'!$F$4:$F$11,0)),0))/12)</f>
        <v>0</v>
      </c>
    </row>
    <row r="116" spans="1:17" x14ac:dyDescent="0.25">
      <c r="A116">
        <v>114</v>
      </c>
      <c r="B116" s="18">
        <f>IF(B115=0,0,MAX(0,B115*(1+(IFERROR(INDEX('Debt Payoff'!$D$4:$D$11,MATCH(1,'Debt Payoff'!$F$4:$F$11,0)),0))/12)-MIN(B115*(1+(IFERROR(INDEX('Debt Payoff'!$D$4:$D$11,MATCH(1,'Debt Payoff'!$F$4:$F$11,0)),0))/12),((IFERROR(INDEX('Debt Payoff'!$E$4:$E$11,MATCH(1,'Debt Payoff'!$F$4:$F$11,0)),0))+('Debt Payoff'!$C$2)))))</f>
        <v>0</v>
      </c>
      <c r="C116" s="18">
        <f>IF(C115=0,0,MAX(0,C115*(1+(IFERROR(INDEX('Debt Payoff'!$D$4:$D$11,MATCH(2,'Debt Payoff'!$F$4:$F$11,0)),0))/12)-MIN(C115*(1+(IFERROR(INDEX('Debt Payoff'!$D$4:$D$11,MATCH(2,'Debt Payoff'!$F$4:$F$11,0)),0))/12),(IF(COUNTIF(B115:B115,"&gt;0")=0,(IFERROR(INDEX('Debt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16" s="18">
        <f>IF(D115=0,0,MAX(0,D115*(1+(IFERROR(INDEX('Debt Payoff'!$D$4:$D$11,MATCH(3,'Debt Payoff'!$F$4:$F$11,0)),0))/12)-MIN(D115*(1+(IFERROR(INDEX('Debt Payoff'!$D$4:$D$11,MATCH(3,'Debt Payoff'!$F$4:$F$11,0)),0))/12),(IF(COUNTIF(B115:C115,"&gt;0")=0,(IFERROR(INDEX('Debt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16" s="18">
        <f>IF(E115=0,0,MAX(0,E115*(1+(IFERROR(INDEX('Debt Payoff'!$D$4:$D$11,MATCH(4,'Debt Payoff'!$F$4:$F$11,0)),0))/12)-MIN(E115*(1+(IFERROR(INDEX('Debt Payoff'!$D$4:$D$11,MATCH(4,'Debt Payoff'!$F$4:$F$11,0)),0))/12),(IF(COUNTIF(B115:D115,"&gt;0")=0,(IFERROR(INDEX('Debt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16" s="18">
        <f>IF(F115=0,0,MAX(0,F115*(1+(IFERROR(INDEX('Debt Payoff'!$D$4:$D$11,MATCH(5,'Debt Payoff'!$F$4:$F$11,0)),0))/12)-MIN(F115*(1+(IFERROR(INDEX('Debt Payoff'!$D$4:$D$11,MATCH(5,'Debt Payoff'!$F$4:$F$11,0)),0))/12),(IF(COUNTIF(B115:E115,"&gt;0")=0,(IFERROR(INDEX('Debt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16" s="18">
        <f>IF(G115=0,0,MAX(0,G115*(1+(IFERROR(INDEX('Debt Payoff'!$D$4:$D$11,MATCH(6,'Debt Payoff'!$F$4:$F$11,0)),0))/12)-MIN(G115*(1+(IFERROR(INDEX('Debt Payoff'!$D$4:$D$11,MATCH(6,'Debt Payoff'!$F$4:$F$11,0)),0))/12),(IF(COUNTIF(B115:F115,"&gt;0")=0,(IFERROR(INDEX('Debt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16" s="18">
        <f>IF(H115=0,0,MAX(0,H115*(1+(IFERROR(INDEX('Debt Payoff'!$D$4:$D$11,MATCH(7,'Debt Payoff'!$F$4:$F$11,0)),0))/12)-MIN(H115*(1+(IFERROR(INDEX('Debt Payoff'!$D$4:$D$11,MATCH(7,'Debt Payoff'!$F$4:$F$11,0)),0))/12),(IF(COUNTIF(B115:G115,"&gt;0")=0,(IFERROR(INDEX('Debt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16" s="18">
        <f>IF(I115=0,0,MAX(0,I115*(1+(IFERROR(INDEX('Debt Payoff'!$D$4:$D$11,MATCH(8,'Debt Payoff'!$F$4:$F$11,0)),0))/12)-MIN(I115*(1+(IFERROR(INDEX('Debt Payoff'!$D$4:$D$11,MATCH(8,'Debt Payoff'!$F$4:$F$11,0)),0))/12),(IF(COUNTIF(B115:H115,"&gt;0")=0,(IFERROR(INDEX('Debt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16" s="18">
        <f>IF(B115=0,0,B115*(IFERROR(INDEX('Debt Payoff'!$D$4:$D$11,MATCH(1,'Debt Payoff'!$F$4:$F$11,0)),0))/12)</f>
        <v>0</v>
      </c>
      <c r="K116" s="18">
        <f>IF(C115=0,0,C115*(IFERROR(INDEX('Debt Payoff'!$D$4:$D$11,MATCH(2,'Debt Payoff'!$F$4:$F$11,0)),0))/12)</f>
        <v>0</v>
      </c>
      <c r="L116" s="18">
        <f>IF(D115=0,0,D115*(IFERROR(INDEX('Debt Payoff'!$D$4:$D$11,MATCH(3,'Debt Payoff'!$F$4:$F$11,0)),0))/12)</f>
        <v>0</v>
      </c>
      <c r="M116" s="18">
        <f>IF(E115=0,0,E115*(IFERROR(INDEX('Debt Payoff'!$D$4:$D$11,MATCH(4,'Debt Payoff'!$F$4:$F$11,0)),0))/12)</f>
        <v>0</v>
      </c>
      <c r="N116" s="18">
        <f>IF(F115=0,0,F115*(IFERROR(INDEX('Debt Payoff'!$D$4:$D$11,MATCH(5,'Debt Payoff'!$F$4:$F$11,0)),0))/12)</f>
        <v>0</v>
      </c>
      <c r="O116" s="18">
        <f>IF(G115=0,0,G115*(IFERROR(INDEX('Debt Payoff'!$D$4:$D$11,MATCH(6,'Debt Payoff'!$F$4:$F$11,0)),0))/12)</f>
        <v>0</v>
      </c>
      <c r="P116" s="18">
        <f>IF(H115=0,0,H115*(IFERROR(INDEX('Debt Payoff'!$D$4:$D$11,MATCH(7,'Debt Payoff'!$F$4:$F$11,0)),0))/12)</f>
        <v>0</v>
      </c>
      <c r="Q116" s="18">
        <f>IF(I115=0,0,I115*(IFERROR(INDEX('Debt Payoff'!$D$4:$D$11,MATCH(8,'Debt Payoff'!$F$4:$F$11,0)),0))/12)</f>
        <v>0</v>
      </c>
    </row>
    <row r="117" spans="1:17" x14ac:dyDescent="0.25">
      <c r="A117">
        <v>115</v>
      </c>
      <c r="B117" s="18">
        <f>IF(B116=0,0,MAX(0,B116*(1+(IFERROR(INDEX('Debt Payoff'!$D$4:$D$11,MATCH(1,'Debt Payoff'!$F$4:$F$11,0)),0))/12)-MIN(B116*(1+(IFERROR(INDEX('Debt Payoff'!$D$4:$D$11,MATCH(1,'Debt Payoff'!$F$4:$F$11,0)),0))/12),((IFERROR(INDEX('Debt Payoff'!$E$4:$E$11,MATCH(1,'Debt Payoff'!$F$4:$F$11,0)),0))+('Debt Payoff'!$C$2)))))</f>
        <v>0</v>
      </c>
      <c r="C117" s="18">
        <f>IF(C116=0,0,MAX(0,C116*(1+(IFERROR(INDEX('Debt Payoff'!$D$4:$D$11,MATCH(2,'Debt Payoff'!$F$4:$F$11,0)),0))/12)-MIN(C116*(1+(IFERROR(INDEX('Debt Payoff'!$D$4:$D$11,MATCH(2,'Debt Payoff'!$F$4:$F$11,0)),0))/12),(IF(COUNTIF(B116:B116,"&gt;0")=0,(IFERROR(INDEX('Debt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17" s="18">
        <f>IF(D116=0,0,MAX(0,D116*(1+(IFERROR(INDEX('Debt Payoff'!$D$4:$D$11,MATCH(3,'Debt Payoff'!$F$4:$F$11,0)),0))/12)-MIN(D116*(1+(IFERROR(INDEX('Debt Payoff'!$D$4:$D$11,MATCH(3,'Debt Payoff'!$F$4:$F$11,0)),0))/12),(IF(COUNTIF(B116:C116,"&gt;0")=0,(IFERROR(INDEX('Debt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17" s="18">
        <f>IF(E116=0,0,MAX(0,E116*(1+(IFERROR(INDEX('Debt Payoff'!$D$4:$D$11,MATCH(4,'Debt Payoff'!$F$4:$F$11,0)),0))/12)-MIN(E116*(1+(IFERROR(INDEX('Debt Payoff'!$D$4:$D$11,MATCH(4,'Debt Payoff'!$F$4:$F$11,0)),0))/12),(IF(COUNTIF(B116:D116,"&gt;0")=0,(IFERROR(INDEX('Debt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17" s="18">
        <f>IF(F116=0,0,MAX(0,F116*(1+(IFERROR(INDEX('Debt Payoff'!$D$4:$D$11,MATCH(5,'Debt Payoff'!$F$4:$F$11,0)),0))/12)-MIN(F116*(1+(IFERROR(INDEX('Debt Payoff'!$D$4:$D$11,MATCH(5,'Debt Payoff'!$F$4:$F$11,0)),0))/12),(IF(COUNTIF(B116:E116,"&gt;0")=0,(IFERROR(INDEX('Debt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17" s="18">
        <f>IF(G116=0,0,MAX(0,G116*(1+(IFERROR(INDEX('Debt Payoff'!$D$4:$D$11,MATCH(6,'Debt Payoff'!$F$4:$F$11,0)),0))/12)-MIN(G116*(1+(IFERROR(INDEX('Debt Payoff'!$D$4:$D$11,MATCH(6,'Debt Payoff'!$F$4:$F$11,0)),0))/12),(IF(COUNTIF(B116:F116,"&gt;0")=0,(IFERROR(INDEX('Debt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17" s="18">
        <f>IF(H116=0,0,MAX(0,H116*(1+(IFERROR(INDEX('Debt Payoff'!$D$4:$D$11,MATCH(7,'Debt Payoff'!$F$4:$F$11,0)),0))/12)-MIN(H116*(1+(IFERROR(INDEX('Debt Payoff'!$D$4:$D$11,MATCH(7,'Debt Payoff'!$F$4:$F$11,0)),0))/12),(IF(COUNTIF(B116:G116,"&gt;0")=0,(IFERROR(INDEX('Debt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17" s="18">
        <f>IF(I116=0,0,MAX(0,I116*(1+(IFERROR(INDEX('Debt Payoff'!$D$4:$D$11,MATCH(8,'Debt Payoff'!$F$4:$F$11,0)),0))/12)-MIN(I116*(1+(IFERROR(INDEX('Debt Payoff'!$D$4:$D$11,MATCH(8,'Debt Payoff'!$F$4:$F$11,0)),0))/12),(IF(COUNTIF(B116:H116,"&gt;0")=0,(IFERROR(INDEX('Debt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17" s="18">
        <f>IF(B116=0,0,B116*(IFERROR(INDEX('Debt Payoff'!$D$4:$D$11,MATCH(1,'Debt Payoff'!$F$4:$F$11,0)),0))/12)</f>
        <v>0</v>
      </c>
      <c r="K117" s="18">
        <f>IF(C116=0,0,C116*(IFERROR(INDEX('Debt Payoff'!$D$4:$D$11,MATCH(2,'Debt Payoff'!$F$4:$F$11,0)),0))/12)</f>
        <v>0</v>
      </c>
      <c r="L117" s="18">
        <f>IF(D116=0,0,D116*(IFERROR(INDEX('Debt Payoff'!$D$4:$D$11,MATCH(3,'Debt Payoff'!$F$4:$F$11,0)),0))/12)</f>
        <v>0</v>
      </c>
      <c r="M117" s="18">
        <f>IF(E116=0,0,E116*(IFERROR(INDEX('Debt Payoff'!$D$4:$D$11,MATCH(4,'Debt Payoff'!$F$4:$F$11,0)),0))/12)</f>
        <v>0</v>
      </c>
      <c r="N117" s="18">
        <f>IF(F116=0,0,F116*(IFERROR(INDEX('Debt Payoff'!$D$4:$D$11,MATCH(5,'Debt Payoff'!$F$4:$F$11,0)),0))/12)</f>
        <v>0</v>
      </c>
      <c r="O117" s="18">
        <f>IF(G116=0,0,G116*(IFERROR(INDEX('Debt Payoff'!$D$4:$D$11,MATCH(6,'Debt Payoff'!$F$4:$F$11,0)),0))/12)</f>
        <v>0</v>
      </c>
      <c r="P117" s="18">
        <f>IF(H116=0,0,H116*(IFERROR(INDEX('Debt Payoff'!$D$4:$D$11,MATCH(7,'Debt Payoff'!$F$4:$F$11,0)),0))/12)</f>
        <v>0</v>
      </c>
      <c r="Q117" s="18">
        <f>IF(I116=0,0,I116*(IFERROR(INDEX('Debt Payoff'!$D$4:$D$11,MATCH(8,'Debt Payoff'!$F$4:$F$11,0)),0))/12)</f>
        <v>0</v>
      </c>
    </row>
    <row r="118" spans="1:17" x14ac:dyDescent="0.25">
      <c r="A118">
        <v>116</v>
      </c>
      <c r="B118" s="18">
        <f>IF(B117=0,0,MAX(0,B117*(1+(IFERROR(INDEX('Debt Payoff'!$D$4:$D$11,MATCH(1,'Debt Payoff'!$F$4:$F$11,0)),0))/12)-MIN(B117*(1+(IFERROR(INDEX('Debt Payoff'!$D$4:$D$11,MATCH(1,'Debt Payoff'!$F$4:$F$11,0)),0))/12),((IFERROR(INDEX('Debt Payoff'!$E$4:$E$11,MATCH(1,'Debt Payoff'!$F$4:$F$11,0)),0))+('Debt Payoff'!$C$2)))))</f>
        <v>0</v>
      </c>
      <c r="C118" s="18">
        <f>IF(C117=0,0,MAX(0,C117*(1+(IFERROR(INDEX('Debt Payoff'!$D$4:$D$11,MATCH(2,'Debt Payoff'!$F$4:$F$11,0)),0))/12)-MIN(C117*(1+(IFERROR(INDEX('Debt Payoff'!$D$4:$D$11,MATCH(2,'Debt Payoff'!$F$4:$F$11,0)),0))/12),(IF(COUNTIF(B117:B117,"&gt;0")=0,(IFERROR(INDEX('Debt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18" s="18">
        <f>IF(D117=0,0,MAX(0,D117*(1+(IFERROR(INDEX('Debt Payoff'!$D$4:$D$11,MATCH(3,'Debt Payoff'!$F$4:$F$11,0)),0))/12)-MIN(D117*(1+(IFERROR(INDEX('Debt Payoff'!$D$4:$D$11,MATCH(3,'Debt Payoff'!$F$4:$F$11,0)),0))/12),(IF(COUNTIF(B117:C117,"&gt;0")=0,(IFERROR(INDEX('Debt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18" s="18">
        <f>IF(E117=0,0,MAX(0,E117*(1+(IFERROR(INDEX('Debt Payoff'!$D$4:$D$11,MATCH(4,'Debt Payoff'!$F$4:$F$11,0)),0))/12)-MIN(E117*(1+(IFERROR(INDEX('Debt Payoff'!$D$4:$D$11,MATCH(4,'Debt Payoff'!$F$4:$F$11,0)),0))/12),(IF(COUNTIF(B117:D117,"&gt;0")=0,(IFERROR(INDEX('Debt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18" s="18">
        <f>IF(F117=0,0,MAX(0,F117*(1+(IFERROR(INDEX('Debt Payoff'!$D$4:$D$11,MATCH(5,'Debt Payoff'!$F$4:$F$11,0)),0))/12)-MIN(F117*(1+(IFERROR(INDEX('Debt Payoff'!$D$4:$D$11,MATCH(5,'Debt Payoff'!$F$4:$F$11,0)),0))/12),(IF(COUNTIF(B117:E117,"&gt;0")=0,(IFERROR(INDEX('Debt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18" s="18">
        <f>IF(G117=0,0,MAX(0,G117*(1+(IFERROR(INDEX('Debt Payoff'!$D$4:$D$11,MATCH(6,'Debt Payoff'!$F$4:$F$11,0)),0))/12)-MIN(G117*(1+(IFERROR(INDEX('Debt Payoff'!$D$4:$D$11,MATCH(6,'Debt Payoff'!$F$4:$F$11,0)),0))/12),(IF(COUNTIF(B117:F117,"&gt;0")=0,(IFERROR(INDEX('Debt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18" s="18">
        <f>IF(H117=0,0,MAX(0,H117*(1+(IFERROR(INDEX('Debt Payoff'!$D$4:$D$11,MATCH(7,'Debt Payoff'!$F$4:$F$11,0)),0))/12)-MIN(H117*(1+(IFERROR(INDEX('Debt Payoff'!$D$4:$D$11,MATCH(7,'Debt Payoff'!$F$4:$F$11,0)),0))/12),(IF(COUNTIF(B117:G117,"&gt;0")=0,(IFERROR(INDEX('Debt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18" s="18">
        <f>IF(I117=0,0,MAX(0,I117*(1+(IFERROR(INDEX('Debt Payoff'!$D$4:$D$11,MATCH(8,'Debt Payoff'!$F$4:$F$11,0)),0))/12)-MIN(I117*(1+(IFERROR(INDEX('Debt Payoff'!$D$4:$D$11,MATCH(8,'Debt Payoff'!$F$4:$F$11,0)),0))/12),(IF(COUNTIF(B117:H117,"&gt;0")=0,(IFERROR(INDEX('Debt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18" s="18">
        <f>IF(B117=0,0,B117*(IFERROR(INDEX('Debt Payoff'!$D$4:$D$11,MATCH(1,'Debt Payoff'!$F$4:$F$11,0)),0))/12)</f>
        <v>0</v>
      </c>
      <c r="K118" s="18">
        <f>IF(C117=0,0,C117*(IFERROR(INDEX('Debt Payoff'!$D$4:$D$11,MATCH(2,'Debt Payoff'!$F$4:$F$11,0)),0))/12)</f>
        <v>0</v>
      </c>
      <c r="L118" s="18">
        <f>IF(D117=0,0,D117*(IFERROR(INDEX('Debt Payoff'!$D$4:$D$11,MATCH(3,'Debt Payoff'!$F$4:$F$11,0)),0))/12)</f>
        <v>0</v>
      </c>
      <c r="M118" s="18">
        <f>IF(E117=0,0,E117*(IFERROR(INDEX('Debt Payoff'!$D$4:$D$11,MATCH(4,'Debt Payoff'!$F$4:$F$11,0)),0))/12)</f>
        <v>0</v>
      </c>
      <c r="N118" s="18">
        <f>IF(F117=0,0,F117*(IFERROR(INDEX('Debt Payoff'!$D$4:$D$11,MATCH(5,'Debt Payoff'!$F$4:$F$11,0)),0))/12)</f>
        <v>0</v>
      </c>
      <c r="O118" s="18">
        <f>IF(G117=0,0,G117*(IFERROR(INDEX('Debt Payoff'!$D$4:$D$11,MATCH(6,'Debt Payoff'!$F$4:$F$11,0)),0))/12)</f>
        <v>0</v>
      </c>
      <c r="P118" s="18">
        <f>IF(H117=0,0,H117*(IFERROR(INDEX('Debt Payoff'!$D$4:$D$11,MATCH(7,'Debt Payoff'!$F$4:$F$11,0)),0))/12)</f>
        <v>0</v>
      </c>
      <c r="Q118" s="18">
        <f>IF(I117=0,0,I117*(IFERROR(INDEX('Debt Payoff'!$D$4:$D$11,MATCH(8,'Debt Payoff'!$F$4:$F$11,0)),0))/12)</f>
        <v>0</v>
      </c>
    </row>
    <row r="119" spans="1:17" x14ac:dyDescent="0.25">
      <c r="A119">
        <v>117</v>
      </c>
      <c r="B119" s="18">
        <f>IF(B118=0,0,MAX(0,B118*(1+(IFERROR(INDEX('Debt Payoff'!$D$4:$D$11,MATCH(1,'Debt Payoff'!$F$4:$F$11,0)),0))/12)-MIN(B118*(1+(IFERROR(INDEX('Debt Payoff'!$D$4:$D$11,MATCH(1,'Debt Payoff'!$F$4:$F$11,0)),0))/12),((IFERROR(INDEX('Debt Payoff'!$E$4:$E$11,MATCH(1,'Debt Payoff'!$F$4:$F$11,0)),0))+('Debt Payoff'!$C$2)))))</f>
        <v>0</v>
      </c>
      <c r="C119" s="18">
        <f>IF(C118=0,0,MAX(0,C118*(1+(IFERROR(INDEX('Debt Payoff'!$D$4:$D$11,MATCH(2,'Debt Payoff'!$F$4:$F$11,0)),0))/12)-MIN(C118*(1+(IFERROR(INDEX('Debt Payoff'!$D$4:$D$11,MATCH(2,'Debt Payoff'!$F$4:$F$11,0)),0))/12),(IF(COUNTIF(B118:B118,"&gt;0")=0,(IFERROR(INDEX('Debt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19" s="18">
        <f>IF(D118=0,0,MAX(0,D118*(1+(IFERROR(INDEX('Debt Payoff'!$D$4:$D$11,MATCH(3,'Debt Payoff'!$F$4:$F$11,0)),0))/12)-MIN(D118*(1+(IFERROR(INDEX('Debt Payoff'!$D$4:$D$11,MATCH(3,'Debt Payoff'!$F$4:$F$11,0)),0))/12),(IF(COUNTIF(B118:C118,"&gt;0")=0,(IFERROR(INDEX('Debt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19" s="18">
        <f>IF(E118=0,0,MAX(0,E118*(1+(IFERROR(INDEX('Debt Payoff'!$D$4:$D$11,MATCH(4,'Debt Payoff'!$F$4:$F$11,0)),0))/12)-MIN(E118*(1+(IFERROR(INDEX('Debt Payoff'!$D$4:$D$11,MATCH(4,'Debt Payoff'!$F$4:$F$11,0)),0))/12),(IF(COUNTIF(B118:D118,"&gt;0")=0,(IFERROR(INDEX('Debt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19" s="18">
        <f>IF(F118=0,0,MAX(0,F118*(1+(IFERROR(INDEX('Debt Payoff'!$D$4:$D$11,MATCH(5,'Debt Payoff'!$F$4:$F$11,0)),0))/12)-MIN(F118*(1+(IFERROR(INDEX('Debt Payoff'!$D$4:$D$11,MATCH(5,'Debt Payoff'!$F$4:$F$11,0)),0))/12),(IF(COUNTIF(B118:E118,"&gt;0")=0,(IFERROR(INDEX('Debt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19" s="18">
        <f>IF(G118=0,0,MAX(0,G118*(1+(IFERROR(INDEX('Debt Payoff'!$D$4:$D$11,MATCH(6,'Debt Payoff'!$F$4:$F$11,0)),0))/12)-MIN(G118*(1+(IFERROR(INDEX('Debt Payoff'!$D$4:$D$11,MATCH(6,'Debt Payoff'!$F$4:$F$11,0)),0))/12),(IF(COUNTIF(B118:F118,"&gt;0")=0,(IFERROR(INDEX('Debt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19" s="18">
        <f>IF(H118=0,0,MAX(0,H118*(1+(IFERROR(INDEX('Debt Payoff'!$D$4:$D$11,MATCH(7,'Debt Payoff'!$F$4:$F$11,0)),0))/12)-MIN(H118*(1+(IFERROR(INDEX('Debt Payoff'!$D$4:$D$11,MATCH(7,'Debt Payoff'!$F$4:$F$11,0)),0))/12),(IF(COUNTIF(B118:G118,"&gt;0")=0,(IFERROR(INDEX('Debt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19" s="18">
        <f>IF(I118=0,0,MAX(0,I118*(1+(IFERROR(INDEX('Debt Payoff'!$D$4:$D$11,MATCH(8,'Debt Payoff'!$F$4:$F$11,0)),0))/12)-MIN(I118*(1+(IFERROR(INDEX('Debt Payoff'!$D$4:$D$11,MATCH(8,'Debt Payoff'!$F$4:$F$11,0)),0))/12),(IF(COUNTIF(B118:H118,"&gt;0")=0,(IFERROR(INDEX('Debt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19" s="18">
        <f>IF(B118=0,0,B118*(IFERROR(INDEX('Debt Payoff'!$D$4:$D$11,MATCH(1,'Debt Payoff'!$F$4:$F$11,0)),0))/12)</f>
        <v>0</v>
      </c>
      <c r="K119" s="18">
        <f>IF(C118=0,0,C118*(IFERROR(INDEX('Debt Payoff'!$D$4:$D$11,MATCH(2,'Debt Payoff'!$F$4:$F$11,0)),0))/12)</f>
        <v>0</v>
      </c>
      <c r="L119" s="18">
        <f>IF(D118=0,0,D118*(IFERROR(INDEX('Debt Payoff'!$D$4:$D$11,MATCH(3,'Debt Payoff'!$F$4:$F$11,0)),0))/12)</f>
        <v>0</v>
      </c>
      <c r="M119" s="18">
        <f>IF(E118=0,0,E118*(IFERROR(INDEX('Debt Payoff'!$D$4:$D$11,MATCH(4,'Debt Payoff'!$F$4:$F$11,0)),0))/12)</f>
        <v>0</v>
      </c>
      <c r="N119" s="18">
        <f>IF(F118=0,0,F118*(IFERROR(INDEX('Debt Payoff'!$D$4:$D$11,MATCH(5,'Debt Payoff'!$F$4:$F$11,0)),0))/12)</f>
        <v>0</v>
      </c>
      <c r="O119" s="18">
        <f>IF(G118=0,0,G118*(IFERROR(INDEX('Debt Payoff'!$D$4:$D$11,MATCH(6,'Debt Payoff'!$F$4:$F$11,0)),0))/12)</f>
        <v>0</v>
      </c>
      <c r="P119" s="18">
        <f>IF(H118=0,0,H118*(IFERROR(INDEX('Debt Payoff'!$D$4:$D$11,MATCH(7,'Debt Payoff'!$F$4:$F$11,0)),0))/12)</f>
        <v>0</v>
      </c>
      <c r="Q119" s="18">
        <f>IF(I118=0,0,I118*(IFERROR(INDEX('Debt Payoff'!$D$4:$D$11,MATCH(8,'Debt Payoff'!$F$4:$F$11,0)),0))/12)</f>
        <v>0</v>
      </c>
    </row>
    <row r="120" spans="1:17" x14ac:dyDescent="0.25">
      <c r="A120">
        <v>118</v>
      </c>
      <c r="B120" s="18">
        <f>IF(B119=0,0,MAX(0,B119*(1+(IFERROR(INDEX('Debt Payoff'!$D$4:$D$11,MATCH(1,'Debt Payoff'!$F$4:$F$11,0)),0))/12)-MIN(B119*(1+(IFERROR(INDEX('Debt Payoff'!$D$4:$D$11,MATCH(1,'Debt Payoff'!$F$4:$F$11,0)),0))/12),((IFERROR(INDEX('Debt Payoff'!$E$4:$E$11,MATCH(1,'Debt Payoff'!$F$4:$F$11,0)),0))+('Debt Payoff'!$C$2)))))</f>
        <v>0</v>
      </c>
      <c r="C120" s="18">
        <f>IF(C119=0,0,MAX(0,C119*(1+(IFERROR(INDEX('Debt Payoff'!$D$4:$D$11,MATCH(2,'Debt Payoff'!$F$4:$F$11,0)),0))/12)-MIN(C119*(1+(IFERROR(INDEX('Debt Payoff'!$D$4:$D$11,MATCH(2,'Debt Payoff'!$F$4:$F$11,0)),0))/12),(IF(COUNTIF(B119:B119,"&gt;0")=0,(IFERROR(INDEX('Debt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20" s="18">
        <f>IF(D119=0,0,MAX(0,D119*(1+(IFERROR(INDEX('Debt Payoff'!$D$4:$D$11,MATCH(3,'Debt Payoff'!$F$4:$F$11,0)),0))/12)-MIN(D119*(1+(IFERROR(INDEX('Debt Payoff'!$D$4:$D$11,MATCH(3,'Debt Payoff'!$F$4:$F$11,0)),0))/12),(IF(COUNTIF(B119:C119,"&gt;0")=0,(IFERROR(INDEX('Debt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20" s="18">
        <f>IF(E119=0,0,MAX(0,E119*(1+(IFERROR(INDEX('Debt Payoff'!$D$4:$D$11,MATCH(4,'Debt Payoff'!$F$4:$F$11,0)),0))/12)-MIN(E119*(1+(IFERROR(INDEX('Debt Payoff'!$D$4:$D$11,MATCH(4,'Debt Payoff'!$F$4:$F$11,0)),0))/12),(IF(COUNTIF(B119:D119,"&gt;0")=0,(IFERROR(INDEX('Debt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20" s="18">
        <f>IF(F119=0,0,MAX(0,F119*(1+(IFERROR(INDEX('Debt Payoff'!$D$4:$D$11,MATCH(5,'Debt Payoff'!$F$4:$F$11,0)),0))/12)-MIN(F119*(1+(IFERROR(INDEX('Debt Payoff'!$D$4:$D$11,MATCH(5,'Debt Payoff'!$F$4:$F$11,0)),0))/12),(IF(COUNTIF(B119:E119,"&gt;0")=0,(IFERROR(INDEX('Debt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20" s="18">
        <f>IF(G119=0,0,MAX(0,G119*(1+(IFERROR(INDEX('Debt Payoff'!$D$4:$D$11,MATCH(6,'Debt Payoff'!$F$4:$F$11,0)),0))/12)-MIN(G119*(1+(IFERROR(INDEX('Debt Payoff'!$D$4:$D$11,MATCH(6,'Debt Payoff'!$F$4:$F$11,0)),0))/12),(IF(COUNTIF(B119:F119,"&gt;0")=0,(IFERROR(INDEX('Debt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20" s="18">
        <f>IF(H119=0,0,MAX(0,H119*(1+(IFERROR(INDEX('Debt Payoff'!$D$4:$D$11,MATCH(7,'Debt Payoff'!$F$4:$F$11,0)),0))/12)-MIN(H119*(1+(IFERROR(INDEX('Debt Payoff'!$D$4:$D$11,MATCH(7,'Debt Payoff'!$F$4:$F$11,0)),0))/12),(IF(COUNTIF(B119:G119,"&gt;0")=0,(IFERROR(INDEX('Debt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20" s="18">
        <f>IF(I119=0,0,MAX(0,I119*(1+(IFERROR(INDEX('Debt Payoff'!$D$4:$D$11,MATCH(8,'Debt Payoff'!$F$4:$F$11,0)),0))/12)-MIN(I119*(1+(IFERROR(INDEX('Debt Payoff'!$D$4:$D$11,MATCH(8,'Debt Payoff'!$F$4:$F$11,0)),0))/12),(IF(COUNTIF(B119:H119,"&gt;0")=0,(IFERROR(INDEX('Debt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20" s="18">
        <f>IF(B119=0,0,B119*(IFERROR(INDEX('Debt Payoff'!$D$4:$D$11,MATCH(1,'Debt Payoff'!$F$4:$F$11,0)),0))/12)</f>
        <v>0</v>
      </c>
      <c r="K120" s="18">
        <f>IF(C119=0,0,C119*(IFERROR(INDEX('Debt Payoff'!$D$4:$D$11,MATCH(2,'Debt Payoff'!$F$4:$F$11,0)),0))/12)</f>
        <v>0</v>
      </c>
      <c r="L120" s="18">
        <f>IF(D119=0,0,D119*(IFERROR(INDEX('Debt Payoff'!$D$4:$D$11,MATCH(3,'Debt Payoff'!$F$4:$F$11,0)),0))/12)</f>
        <v>0</v>
      </c>
      <c r="M120" s="18">
        <f>IF(E119=0,0,E119*(IFERROR(INDEX('Debt Payoff'!$D$4:$D$11,MATCH(4,'Debt Payoff'!$F$4:$F$11,0)),0))/12)</f>
        <v>0</v>
      </c>
      <c r="N120" s="18">
        <f>IF(F119=0,0,F119*(IFERROR(INDEX('Debt Payoff'!$D$4:$D$11,MATCH(5,'Debt Payoff'!$F$4:$F$11,0)),0))/12)</f>
        <v>0</v>
      </c>
      <c r="O120" s="18">
        <f>IF(G119=0,0,G119*(IFERROR(INDEX('Debt Payoff'!$D$4:$D$11,MATCH(6,'Debt Payoff'!$F$4:$F$11,0)),0))/12)</f>
        <v>0</v>
      </c>
      <c r="P120" s="18">
        <f>IF(H119=0,0,H119*(IFERROR(INDEX('Debt Payoff'!$D$4:$D$11,MATCH(7,'Debt Payoff'!$F$4:$F$11,0)),0))/12)</f>
        <v>0</v>
      </c>
      <c r="Q120" s="18">
        <f>IF(I119=0,0,I119*(IFERROR(INDEX('Debt Payoff'!$D$4:$D$11,MATCH(8,'Debt Payoff'!$F$4:$F$11,0)),0))/12)</f>
        <v>0</v>
      </c>
    </row>
    <row r="121" spans="1:17" x14ac:dyDescent="0.25">
      <c r="A121">
        <v>119</v>
      </c>
      <c r="B121" s="18">
        <f>IF(B120=0,0,MAX(0,B120*(1+(IFERROR(INDEX('Debt Payoff'!$D$4:$D$11,MATCH(1,'Debt Payoff'!$F$4:$F$11,0)),0))/12)-MIN(B120*(1+(IFERROR(INDEX('Debt Payoff'!$D$4:$D$11,MATCH(1,'Debt Payoff'!$F$4:$F$11,0)),0))/12),((IFERROR(INDEX('Debt Payoff'!$E$4:$E$11,MATCH(1,'Debt Payoff'!$F$4:$F$11,0)),0))+('Debt Payoff'!$C$2)))))</f>
        <v>0</v>
      </c>
      <c r="C121" s="18">
        <f>IF(C120=0,0,MAX(0,C120*(1+(IFERROR(INDEX('Debt Payoff'!$D$4:$D$11,MATCH(2,'Debt Payoff'!$F$4:$F$11,0)),0))/12)-MIN(C120*(1+(IFERROR(INDEX('Debt Payoff'!$D$4:$D$11,MATCH(2,'Debt Payoff'!$F$4:$F$11,0)),0))/12),(IF(COUNTIF(B120:B120,"&gt;0")=0,(IFERROR(INDEX('Debt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21" s="18">
        <f>IF(D120=0,0,MAX(0,D120*(1+(IFERROR(INDEX('Debt Payoff'!$D$4:$D$11,MATCH(3,'Debt Payoff'!$F$4:$F$11,0)),0))/12)-MIN(D120*(1+(IFERROR(INDEX('Debt Payoff'!$D$4:$D$11,MATCH(3,'Debt Payoff'!$F$4:$F$11,0)),0))/12),(IF(COUNTIF(B120:C120,"&gt;0")=0,(IFERROR(INDEX('Debt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21" s="18">
        <f>IF(E120=0,0,MAX(0,E120*(1+(IFERROR(INDEX('Debt Payoff'!$D$4:$D$11,MATCH(4,'Debt Payoff'!$F$4:$F$11,0)),0))/12)-MIN(E120*(1+(IFERROR(INDEX('Debt Payoff'!$D$4:$D$11,MATCH(4,'Debt Payoff'!$F$4:$F$11,0)),0))/12),(IF(COUNTIF(B120:D120,"&gt;0")=0,(IFERROR(INDEX('Debt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21" s="18">
        <f>IF(F120=0,0,MAX(0,F120*(1+(IFERROR(INDEX('Debt Payoff'!$D$4:$D$11,MATCH(5,'Debt Payoff'!$F$4:$F$11,0)),0))/12)-MIN(F120*(1+(IFERROR(INDEX('Debt Payoff'!$D$4:$D$11,MATCH(5,'Debt Payoff'!$F$4:$F$11,0)),0))/12),(IF(COUNTIF(B120:E120,"&gt;0")=0,(IFERROR(INDEX('Debt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21" s="18">
        <f>IF(G120=0,0,MAX(0,G120*(1+(IFERROR(INDEX('Debt Payoff'!$D$4:$D$11,MATCH(6,'Debt Payoff'!$F$4:$F$11,0)),0))/12)-MIN(G120*(1+(IFERROR(INDEX('Debt Payoff'!$D$4:$D$11,MATCH(6,'Debt Payoff'!$F$4:$F$11,0)),0))/12),(IF(COUNTIF(B120:F120,"&gt;0")=0,(IFERROR(INDEX('Debt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21" s="18">
        <f>IF(H120=0,0,MAX(0,H120*(1+(IFERROR(INDEX('Debt Payoff'!$D$4:$D$11,MATCH(7,'Debt Payoff'!$F$4:$F$11,0)),0))/12)-MIN(H120*(1+(IFERROR(INDEX('Debt Payoff'!$D$4:$D$11,MATCH(7,'Debt Payoff'!$F$4:$F$11,0)),0))/12),(IF(COUNTIF(B120:G120,"&gt;0")=0,(IFERROR(INDEX('Debt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21" s="18">
        <f>IF(I120=0,0,MAX(0,I120*(1+(IFERROR(INDEX('Debt Payoff'!$D$4:$D$11,MATCH(8,'Debt Payoff'!$F$4:$F$11,0)),0))/12)-MIN(I120*(1+(IFERROR(INDEX('Debt Payoff'!$D$4:$D$11,MATCH(8,'Debt Payoff'!$F$4:$F$11,0)),0))/12),(IF(COUNTIF(B120:H120,"&gt;0")=0,(IFERROR(INDEX('Debt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21" s="18">
        <f>IF(B120=0,0,B120*(IFERROR(INDEX('Debt Payoff'!$D$4:$D$11,MATCH(1,'Debt Payoff'!$F$4:$F$11,0)),0))/12)</f>
        <v>0</v>
      </c>
      <c r="K121" s="18">
        <f>IF(C120=0,0,C120*(IFERROR(INDEX('Debt Payoff'!$D$4:$D$11,MATCH(2,'Debt Payoff'!$F$4:$F$11,0)),0))/12)</f>
        <v>0</v>
      </c>
      <c r="L121" s="18">
        <f>IF(D120=0,0,D120*(IFERROR(INDEX('Debt Payoff'!$D$4:$D$11,MATCH(3,'Debt Payoff'!$F$4:$F$11,0)),0))/12)</f>
        <v>0</v>
      </c>
      <c r="M121" s="18">
        <f>IF(E120=0,0,E120*(IFERROR(INDEX('Debt Payoff'!$D$4:$D$11,MATCH(4,'Debt Payoff'!$F$4:$F$11,0)),0))/12)</f>
        <v>0</v>
      </c>
      <c r="N121" s="18">
        <f>IF(F120=0,0,F120*(IFERROR(INDEX('Debt Payoff'!$D$4:$D$11,MATCH(5,'Debt Payoff'!$F$4:$F$11,0)),0))/12)</f>
        <v>0</v>
      </c>
      <c r="O121" s="18">
        <f>IF(G120=0,0,G120*(IFERROR(INDEX('Debt Payoff'!$D$4:$D$11,MATCH(6,'Debt Payoff'!$F$4:$F$11,0)),0))/12)</f>
        <v>0</v>
      </c>
      <c r="P121" s="18">
        <f>IF(H120=0,0,H120*(IFERROR(INDEX('Debt Payoff'!$D$4:$D$11,MATCH(7,'Debt Payoff'!$F$4:$F$11,0)),0))/12)</f>
        <v>0</v>
      </c>
      <c r="Q121" s="18">
        <f>IF(I120=0,0,I120*(IFERROR(INDEX('Debt Payoff'!$D$4:$D$11,MATCH(8,'Debt Payoff'!$F$4:$F$11,0)),0))/12)</f>
        <v>0</v>
      </c>
    </row>
    <row r="122" spans="1:17" x14ac:dyDescent="0.25">
      <c r="A122">
        <v>120</v>
      </c>
      <c r="B122" s="18">
        <f>IF(B121=0,0,MAX(0,B121*(1+(IFERROR(INDEX('Debt Payoff'!$D$4:$D$11,MATCH(1,'Debt Payoff'!$F$4:$F$11,0)),0))/12)-MIN(B121*(1+(IFERROR(INDEX('Debt Payoff'!$D$4:$D$11,MATCH(1,'Debt Payoff'!$F$4:$F$11,0)),0))/12),((IFERROR(INDEX('Debt Payoff'!$E$4:$E$11,MATCH(1,'Debt Payoff'!$F$4:$F$11,0)),0))+('Debt Payoff'!$C$2)))))</f>
        <v>0</v>
      </c>
      <c r="C122" s="18">
        <f>IF(C121=0,0,MAX(0,C121*(1+(IFERROR(INDEX('Debt Payoff'!$D$4:$D$11,MATCH(2,'Debt Payoff'!$F$4:$F$11,0)),0))/12)-MIN(C121*(1+(IFERROR(INDEX('Debt Payoff'!$D$4:$D$11,MATCH(2,'Debt Payoff'!$F$4:$F$11,0)),0))/12),(IF(COUNTIF(B121:B121,"&gt;0")=0,(IFERROR(INDEX('Debt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22" s="18">
        <f>IF(D121=0,0,MAX(0,D121*(1+(IFERROR(INDEX('Debt Payoff'!$D$4:$D$11,MATCH(3,'Debt Payoff'!$F$4:$F$11,0)),0))/12)-MIN(D121*(1+(IFERROR(INDEX('Debt Payoff'!$D$4:$D$11,MATCH(3,'Debt Payoff'!$F$4:$F$11,0)),0))/12),(IF(COUNTIF(B121:C121,"&gt;0")=0,(IFERROR(INDEX('Debt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22" s="18">
        <f>IF(E121=0,0,MAX(0,E121*(1+(IFERROR(INDEX('Debt Payoff'!$D$4:$D$11,MATCH(4,'Debt Payoff'!$F$4:$F$11,0)),0))/12)-MIN(E121*(1+(IFERROR(INDEX('Debt Payoff'!$D$4:$D$11,MATCH(4,'Debt Payoff'!$F$4:$F$11,0)),0))/12),(IF(COUNTIF(B121:D121,"&gt;0")=0,(IFERROR(INDEX('Debt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22" s="18">
        <f>IF(F121=0,0,MAX(0,F121*(1+(IFERROR(INDEX('Debt Payoff'!$D$4:$D$11,MATCH(5,'Debt Payoff'!$F$4:$F$11,0)),0))/12)-MIN(F121*(1+(IFERROR(INDEX('Debt Payoff'!$D$4:$D$11,MATCH(5,'Debt Payoff'!$F$4:$F$11,0)),0))/12),(IF(COUNTIF(B121:E121,"&gt;0")=0,(IFERROR(INDEX('Debt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22" s="18">
        <f>IF(G121=0,0,MAX(0,G121*(1+(IFERROR(INDEX('Debt Payoff'!$D$4:$D$11,MATCH(6,'Debt Payoff'!$F$4:$F$11,0)),0))/12)-MIN(G121*(1+(IFERROR(INDEX('Debt Payoff'!$D$4:$D$11,MATCH(6,'Debt Payoff'!$F$4:$F$11,0)),0))/12),(IF(COUNTIF(B121:F121,"&gt;0")=0,(IFERROR(INDEX('Debt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22" s="18">
        <f>IF(H121=0,0,MAX(0,H121*(1+(IFERROR(INDEX('Debt Payoff'!$D$4:$D$11,MATCH(7,'Debt Payoff'!$F$4:$F$11,0)),0))/12)-MIN(H121*(1+(IFERROR(INDEX('Debt Payoff'!$D$4:$D$11,MATCH(7,'Debt Payoff'!$F$4:$F$11,0)),0))/12),(IF(COUNTIF(B121:G121,"&gt;0")=0,(IFERROR(INDEX('Debt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22" s="18">
        <f>IF(I121=0,0,MAX(0,I121*(1+(IFERROR(INDEX('Debt Payoff'!$D$4:$D$11,MATCH(8,'Debt Payoff'!$F$4:$F$11,0)),0))/12)-MIN(I121*(1+(IFERROR(INDEX('Debt Payoff'!$D$4:$D$11,MATCH(8,'Debt Payoff'!$F$4:$F$11,0)),0))/12),(IF(COUNTIF(B121:H121,"&gt;0")=0,(IFERROR(INDEX('Debt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22" s="18">
        <f>IF(B121=0,0,B121*(IFERROR(INDEX('Debt Payoff'!$D$4:$D$11,MATCH(1,'Debt Payoff'!$F$4:$F$11,0)),0))/12)</f>
        <v>0</v>
      </c>
      <c r="K122" s="18">
        <f>IF(C121=0,0,C121*(IFERROR(INDEX('Debt Payoff'!$D$4:$D$11,MATCH(2,'Debt Payoff'!$F$4:$F$11,0)),0))/12)</f>
        <v>0</v>
      </c>
      <c r="L122" s="18">
        <f>IF(D121=0,0,D121*(IFERROR(INDEX('Debt Payoff'!$D$4:$D$11,MATCH(3,'Debt Payoff'!$F$4:$F$11,0)),0))/12)</f>
        <v>0</v>
      </c>
      <c r="M122" s="18">
        <f>IF(E121=0,0,E121*(IFERROR(INDEX('Debt Payoff'!$D$4:$D$11,MATCH(4,'Debt Payoff'!$F$4:$F$11,0)),0))/12)</f>
        <v>0</v>
      </c>
      <c r="N122" s="18">
        <f>IF(F121=0,0,F121*(IFERROR(INDEX('Debt Payoff'!$D$4:$D$11,MATCH(5,'Debt Payoff'!$F$4:$F$11,0)),0))/12)</f>
        <v>0</v>
      </c>
      <c r="O122" s="18">
        <f>IF(G121=0,0,G121*(IFERROR(INDEX('Debt Payoff'!$D$4:$D$11,MATCH(6,'Debt Payoff'!$F$4:$F$11,0)),0))/12)</f>
        <v>0</v>
      </c>
      <c r="P122" s="18">
        <f>IF(H121=0,0,H121*(IFERROR(INDEX('Debt Payoff'!$D$4:$D$11,MATCH(7,'Debt Payoff'!$F$4:$F$11,0)),0))/12)</f>
        <v>0</v>
      </c>
      <c r="Q122" s="18">
        <f>IF(I121=0,0,I121*(IFERROR(INDEX('Debt Payoff'!$D$4:$D$11,MATCH(8,'Debt Payoff'!$F$4:$F$11,0)),0))/12)</f>
        <v>0</v>
      </c>
    </row>
    <row r="123" spans="1:17" x14ac:dyDescent="0.25">
      <c r="A123">
        <v>121</v>
      </c>
      <c r="B123" s="18">
        <f>IF(B122=0,0,MAX(0,B122*(1+(IFERROR(INDEX('Debt Payoff'!$D$4:$D$11,MATCH(1,'Debt Payoff'!$F$4:$F$11,0)),0))/12)-MIN(B122*(1+(IFERROR(INDEX('Debt Payoff'!$D$4:$D$11,MATCH(1,'Debt Payoff'!$F$4:$F$11,0)),0))/12),((IFERROR(INDEX('Debt Payoff'!$E$4:$E$11,MATCH(1,'Debt Payoff'!$F$4:$F$11,0)),0))+('Debt Payoff'!$C$2)))))</f>
        <v>0</v>
      </c>
      <c r="C123" s="18">
        <f>IF(C122=0,0,MAX(0,C122*(1+(IFERROR(INDEX('Debt Payoff'!$D$4:$D$11,MATCH(2,'Debt Payoff'!$F$4:$F$11,0)),0))/12)-MIN(C122*(1+(IFERROR(INDEX('Debt Payoff'!$D$4:$D$11,MATCH(2,'Debt Payoff'!$F$4:$F$11,0)),0))/12),(IF(COUNTIF(B122:B122,"&gt;0")=0,(IFERROR(INDEX('Debt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23" s="18">
        <f>IF(D122=0,0,MAX(0,D122*(1+(IFERROR(INDEX('Debt Payoff'!$D$4:$D$11,MATCH(3,'Debt Payoff'!$F$4:$F$11,0)),0))/12)-MIN(D122*(1+(IFERROR(INDEX('Debt Payoff'!$D$4:$D$11,MATCH(3,'Debt Payoff'!$F$4:$F$11,0)),0))/12),(IF(COUNTIF(B122:C122,"&gt;0")=0,(IFERROR(INDEX('Debt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23" s="18">
        <f>IF(E122=0,0,MAX(0,E122*(1+(IFERROR(INDEX('Debt Payoff'!$D$4:$D$11,MATCH(4,'Debt Payoff'!$F$4:$F$11,0)),0))/12)-MIN(E122*(1+(IFERROR(INDEX('Debt Payoff'!$D$4:$D$11,MATCH(4,'Debt Payoff'!$F$4:$F$11,0)),0))/12),(IF(COUNTIF(B122:D122,"&gt;0")=0,(IFERROR(INDEX('Debt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23" s="18">
        <f>IF(F122=0,0,MAX(0,F122*(1+(IFERROR(INDEX('Debt Payoff'!$D$4:$D$11,MATCH(5,'Debt Payoff'!$F$4:$F$11,0)),0))/12)-MIN(F122*(1+(IFERROR(INDEX('Debt Payoff'!$D$4:$D$11,MATCH(5,'Debt Payoff'!$F$4:$F$11,0)),0))/12),(IF(COUNTIF(B122:E122,"&gt;0")=0,(IFERROR(INDEX('Debt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23" s="18">
        <f>IF(G122=0,0,MAX(0,G122*(1+(IFERROR(INDEX('Debt Payoff'!$D$4:$D$11,MATCH(6,'Debt Payoff'!$F$4:$F$11,0)),0))/12)-MIN(G122*(1+(IFERROR(INDEX('Debt Payoff'!$D$4:$D$11,MATCH(6,'Debt Payoff'!$F$4:$F$11,0)),0))/12),(IF(COUNTIF(B122:F122,"&gt;0")=0,(IFERROR(INDEX('Debt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23" s="18">
        <f>IF(H122=0,0,MAX(0,H122*(1+(IFERROR(INDEX('Debt Payoff'!$D$4:$D$11,MATCH(7,'Debt Payoff'!$F$4:$F$11,0)),0))/12)-MIN(H122*(1+(IFERROR(INDEX('Debt Payoff'!$D$4:$D$11,MATCH(7,'Debt Payoff'!$F$4:$F$11,0)),0))/12),(IF(COUNTIF(B122:G122,"&gt;0")=0,(IFERROR(INDEX('Debt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23" s="18">
        <f>IF(I122=0,0,MAX(0,I122*(1+(IFERROR(INDEX('Debt Payoff'!$D$4:$D$11,MATCH(8,'Debt Payoff'!$F$4:$F$11,0)),0))/12)-MIN(I122*(1+(IFERROR(INDEX('Debt Payoff'!$D$4:$D$11,MATCH(8,'Debt Payoff'!$F$4:$F$11,0)),0))/12),(IF(COUNTIF(B122:H122,"&gt;0")=0,(IFERROR(INDEX('Debt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23" s="18">
        <f>IF(B122=0,0,B122*(IFERROR(INDEX('Debt Payoff'!$D$4:$D$11,MATCH(1,'Debt Payoff'!$F$4:$F$11,0)),0))/12)</f>
        <v>0</v>
      </c>
      <c r="K123" s="18">
        <f>IF(C122=0,0,C122*(IFERROR(INDEX('Debt Payoff'!$D$4:$D$11,MATCH(2,'Debt Payoff'!$F$4:$F$11,0)),0))/12)</f>
        <v>0</v>
      </c>
      <c r="L123" s="18">
        <f>IF(D122=0,0,D122*(IFERROR(INDEX('Debt Payoff'!$D$4:$D$11,MATCH(3,'Debt Payoff'!$F$4:$F$11,0)),0))/12)</f>
        <v>0</v>
      </c>
      <c r="M123" s="18">
        <f>IF(E122=0,0,E122*(IFERROR(INDEX('Debt Payoff'!$D$4:$D$11,MATCH(4,'Debt Payoff'!$F$4:$F$11,0)),0))/12)</f>
        <v>0</v>
      </c>
      <c r="N123" s="18">
        <f>IF(F122=0,0,F122*(IFERROR(INDEX('Debt Payoff'!$D$4:$D$11,MATCH(5,'Debt Payoff'!$F$4:$F$11,0)),0))/12)</f>
        <v>0</v>
      </c>
      <c r="O123" s="18">
        <f>IF(G122=0,0,G122*(IFERROR(INDEX('Debt Payoff'!$D$4:$D$11,MATCH(6,'Debt Payoff'!$F$4:$F$11,0)),0))/12)</f>
        <v>0</v>
      </c>
      <c r="P123" s="18">
        <f>IF(H122=0,0,H122*(IFERROR(INDEX('Debt Payoff'!$D$4:$D$11,MATCH(7,'Debt Payoff'!$F$4:$F$11,0)),0))/12)</f>
        <v>0</v>
      </c>
      <c r="Q123" s="18">
        <f>IF(I122=0,0,I122*(IFERROR(INDEX('Debt Payoff'!$D$4:$D$11,MATCH(8,'Debt Payoff'!$F$4:$F$11,0)),0))/12)</f>
        <v>0</v>
      </c>
    </row>
    <row r="124" spans="1:17" x14ac:dyDescent="0.25">
      <c r="A124">
        <v>122</v>
      </c>
      <c r="B124" s="18">
        <f>IF(B123=0,0,MAX(0,B123*(1+(IFERROR(INDEX('Debt Payoff'!$D$4:$D$11,MATCH(1,'Debt Payoff'!$F$4:$F$11,0)),0))/12)-MIN(B123*(1+(IFERROR(INDEX('Debt Payoff'!$D$4:$D$11,MATCH(1,'Debt Payoff'!$F$4:$F$11,0)),0))/12),((IFERROR(INDEX('Debt Payoff'!$E$4:$E$11,MATCH(1,'Debt Payoff'!$F$4:$F$11,0)),0))+('Debt Payoff'!$C$2)))))</f>
        <v>0</v>
      </c>
      <c r="C124" s="18">
        <f>IF(C123=0,0,MAX(0,C123*(1+(IFERROR(INDEX('Debt Payoff'!$D$4:$D$11,MATCH(2,'Debt Payoff'!$F$4:$F$11,0)),0))/12)-MIN(C123*(1+(IFERROR(INDEX('Debt Payoff'!$D$4:$D$11,MATCH(2,'Debt Payoff'!$F$4:$F$11,0)),0))/12),(IF(COUNTIF(B123:B123,"&gt;0")=0,(IFERROR(INDEX('Debt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24" s="18">
        <f>IF(D123=0,0,MAX(0,D123*(1+(IFERROR(INDEX('Debt Payoff'!$D$4:$D$11,MATCH(3,'Debt Payoff'!$F$4:$F$11,0)),0))/12)-MIN(D123*(1+(IFERROR(INDEX('Debt Payoff'!$D$4:$D$11,MATCH(3,'Debt Payoff'!$F$4:$F$11,0)),0))/12),(IF(COUNTIF(B123:C123,"&gt;0")=0,(IFERROR(INDEX('Debt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24" s="18">
        <f>IF(E123=0,0,MAX(0,E123*(1+(IFERROR(INDEX('Debt Payoff'!$D$4:$D$11,MATCH(4,'Debt Payoff'!$F$4:$F$11,0)),0))/12)-MIN(E123*(1+(IFERROR(INDEX('Debt Payoff'!$D$4:$D$11,MATCH(4,'Debt Payoff'!$F$4:$F$11,0)),0))/12),(IF(COUNTIF(B123:D123,"&gt;0")=0,(IFERROR(INDEX('Debt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24" s="18">
        <f>IF(F123=0,0,MAX(0,F123*(1+(IFERROR(INDEX('Debt Payoff'!$D$4:$D$11,MATCH(5,'Debt Payoff'!$F$4:$F$11,0)),0))/12)-MIN(F123*(1+(IFERROR(INDEX('Debt Payoff'!$D$4:$D$11,MATCH(5,'Debt Payoff'!$F$4:$F$11,0)),0))/12),(IF(COUNTIF(B123:E123,"&gt;0")=0,(IFERROR(INDEX('Debt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24" s="18">
        <f>IF(G123=0,0,MAX(0,G123*(1+(IFERROR(INDEX('Debt Payoff'!$D$4:$D$11,MATCH(6,'Debt Payoff'!$F$4:$F$11,0)),0))/12)-MIN(G123*(1+(IFERROR(INDEX('Debt Payoff'!$D$4:$D$11,MATCH(6,'Debt Payoff'!$F$4:$F$11,0)),0))/12),(IF(COUNTIF(B123:F123,"&gt;0")=0,(IFERROR(INDEX('Debt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24" s="18">
        <f>IF(H123=0,0,MAX(0,H123*(1+(IFERROR(INDEX('Debt Payoff'!$D$4:$D$11,MATCH(7,'Debt Payoff'!$F$4:$F$11,0)),0))/12)-MIN(H123*(1+(IFERROR(INDEX('Debt Payoff'!$D$4:$D$11,MATCH(7,'Debt Payoff'!$F$4:$F$11,0)),0))/12),(IF(COUNTIF(B123:G123,"&gt;0")=0,(IFERROR(INDEX('Debt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24" s="18">
        <f>IF(I123=0,0,MAX(0,I123*(1+(IFERROR(INDEX('Debt Payoff'!$D$4:$D$11,MATCH(8,'Debt Payoff'!$F$4:$F$11,0)),0))/12)-MIN(I123*(1+(IFERROR(INDEX('Debt Payoff'!$D$4:$D$11,MATCH(8,'Debt Payoff'!$F$4:$F$11,0)),0))/12),(IF(COUNTIF(B123:H123,"&gt;0")=0,(IFERROR(INDEX('Debt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24" s="18">
        <f>IF(B123=0,0,B123*(IFERROR(INDEX('Debt Payoff'!$D$4:$D$11,MATCH(1,'Debt Payoff'!$F$4:$F$11,0)),0))/12)</f>
        <v>0</v>
      </c>
      <c r="K124" s="18">
        <f>IF(C123=0,0,C123*(IFERROR(INDEX('Debt Payoff'!$D$4:$D$11,MATCH(2,'Debt Payoff'!$F$4:$F$11,0)),0))/12)</f>
        <v>0</v>
      </c>
      <c r="L124" s="18">
        <f>IF(D123=0,0,D123*(IFERROR(INDEX('Debt Payoff'!$D$4:$D$11,MATCH(3,'Debt Payoff'!$F$4:$F$11,0)),0))/12)</f>
        <v>0</v>
      </c>
      <c r="M124" s="18">
        <f>IF(E123=0,0,E123*(IFERROR(INDEX('Debt Payoff'!$D$4:$D$11,MATCH(4,'Debt Payoff'!$F$4:$F$11,0)),0))/12)</f>
        <v>0</v>
      </c>
      <c r="N124" s="18">
        <f>IF(F123=0,0,F123*(IFERROR(INDEX('Debt Payoff'!$D$4:$D$11,MATCH(5,'Debt Payoff'!$F$4:$F$11,0)),0))/12)</f>
        <v>0</v>
      </c>
      <c r="O124" s="18">
        <f>IF(G123=0,0,G123*(IFERROR(INDEX('Debt Payoff'!$D$4:$D$11,MATCH(6,'Debt Payoff'!$F$4:$F$11,0)),0))/12)</f>
        <v>0</v>
      </c>
      <c r="P124" s="18">
        <f>IF(H123=0,0,H123*(IFERROR(INDEX('Debt Payoff'!$D$4:$D$11,MATCH(7,'Debt Payoff'!$F$4:$F$11,0)),0))/12)</f>
        <v>0</v>
      </c>
      <c r="Q124" s="18">
        <f>IF(I123=0,0,I123*(IFERROR(INDEX('Debt Payoff'!$D$4:$D$11,MATCH(8,'Debt Payoff'!$F$4:$F$11,0)),0))/12)</f>
        <v>0</v>
      </c>
    </row>
    <row r="125" spans="1:17" x14ac:dyDescent="0.25">
      <c r="A125">
        <v>123</v>
      </c>
      <c r="B125" s="18">
        <f>IF(B124=0,0,MAX(0,B124*(1+(IFERROR(INDEX('Debt Payoff'!$D$4:$D$11,MATCH(1,'Debt Payoff'!$F$4:$F$11,0)),0))/12)-MIN(B124*(1+(IFERROR(INDEX('Debt Payoff'!$D$4:$D$11,MATCH(1,'Debt Payoff'!$F$4:$F$11,0)),0))/12),((IFERROR(INDEX('Debt Payoff'!$E$4:$E$11,MATCH(1,'Debt Payoff'!$F$4:$F$11,0)),0))+('Debt Payoff'!$C$2)))))</f>
        <v>0</v>
      </c>
      <c r="C125" s="18">
        <f>IF(C124=0,0,MAX(0,C124*(1+(IFERROR(INDEX('Debt Payoff'!$D$4:$D$11,MATCH(2,'Debt Payoff'!$F$4:$F$11,0)),0))/12)-MIN(C124*(1+(IFERROR(INDEX('Debt Payoff'!$D$4:$D$11,MATCH(2,'Debt Payoff'!$F$4:$F$11,0)),0))/12),(IF(COUNTIF(B124:B124,"&gt;0")=0,(IFERROR(INDEX('Debt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25" s="18">
        <f>IF(D124=0,0,MAX(0,D124*(1+(IFERROR(INDEX('Debt Payoff'!$D$4:$D$11,MATCH(3,'Debt Payoff'!$F$4:$F$11,0)),0))/12)-MIN(D124*(1+(IFERROR(INDEX('Debt Payoff'!$D$4:$D$11,MATCH(3,'Debt Payoff'!$F$4:$F$11,0)),0))/12),(IF(COUNTIF(B124:C124,"&gt;0")=0,(IFERROR(INDEX('Debt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25" s="18">
        <f>IF(E124=0,0,MAX(0,E124*(1+(IFERROR(INDEX('Debt Payoff'!$D$4:$D$11,MATCH(4,'Debt Payoff'!$F$4:$F$11,0)),0))/12)-MIN(E124*(1+(IFERROR(INDEX('Debt Payoff'!$D$4:$D$11,MATCH(4,'Debt Payoff'!$F$4:$F$11,0)),0))/12),(IF(COUNTIF(B124:D124,"&gt;0")=0,(IFERROR(INDEX('Debt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25" s="18">
        <f>IF(F124=0,0,MAX(0,F124*(1+(IFERROR(INDEX('Debt Payoff'!$D$4:$D$11,MATCH(5,'Debt Payoff'!$F$4:$F$11,0)),0))/12)-MIN(F124*(1+(IFERROR(INDEX('Debt Payoff'!$D$4:$D$11,MATCH(5,'Debt Payoff'!$F$4:$F$11,0)),0))/12),(IF(COUNTIF(B124:E124,"&gt;0")=0,(IFERROR(INDEX('Debt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25" s="18">
        <f>IF(G124=0,0,MAX(0,G124*(1+(IFERROR(INDEX('Debt Payoff'!$D$4:$D$11,MATCH(6,'Debt Payoff'!$F$4:$F$11,0)),0))/12)-MIN(G124*(1+(IFERROR(INDEX('Debt Payoff'!$D$4:$D$11,MATCH(6,'Debt Payoff'!$F$4:$F$11,0)),0))/12),(IF(COUNTIF(B124:F124,"&gt;0")=0,(IFERROR(INDEX('Debt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25" s="18">
        <f>IF(H124=0,0,MAX(0,H124*(1+(IFERROR(INDEX('Debt Payoff'!$D$4:$D$11,MATCH(7,'Debt Payoff'!$F$4:$F$11,0)),0))/12)-MIN(H124*(1+(IFERROR(INDEX('Debt Payoff'!$D$4:$D$11,MATCH(7,'Debt Payoff'!$F$4:$F$11,0)),0))/12),(IF(COUNTIF(B124:G124,"&gt;0")=0,(IFERROR(INDEX('Debt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25" s="18">
        <f>IF(I124=0,0,MAX(0,I124*(1+(IFERROR(INDEX('Debt Payoff'!$D$4:$D$11,MATCH(8,'Debt Payoff'!$F$4:$F$11,0)),0))/12)-MIN(I124*(1+(IFERROR(INDEX('Debt Payoff'!$D$4:$D$11,MATCH(8,'Debt Payoff'!$F$4:$F$11,0)),0))/12),(IF(COUNTIF(B124:H124,"&gt;0")=0,(IFERROR(INDEX('Debt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25" s="18">
        <f>IF(B124=0,0,B124*(IFERROR(INDEX('Debt Payoff'!$D$4:$D$11,MATCH(1,'Debt Payoff'!$F$4:$F$11,0)),0))/12)</f>
        <v>0</v>
      </c>
      <c r="K125" s="18">
        <f>IF(C124=0,0,C124*(IFERROR(INDEX('Debt Payoff'!$D$4:$D$11,MATCH(2,'Debt Payoff'!$F$4:$F$11,0)),0))/12)</f>
        <v>0</v>
      </c>
      <c r="L125" s="18">
        <f>IF(D124=0,0,D124*(IFERROR(INDEX('Debt Payoff'!$D$4:$D$11,MATCH(3,'Debt Payoff'!$F$4:$F$11,0)),0))/12)</f>
        <v>0</v>
      </c>
      <c r="M125" s="18">
        <f>IF(E124=0,0,E124*(IFERROR(INDEX('Debt Payoff'!$D$4:$D$11,MATCH(4,'Debt Payoff'!$F$4:$F$11,0)),0))/12)</f>
        <v>0</v>
      </c>
      <c r="N125" s="18">
        <f>IF(F124=0,0,F124*(IFERROR(INDEX('Debt Payoff'!$D$4:$D$11,MATCH(5,'Debt Payoff'!$F$4:$F$11,0)),0))/12)</f>
        <v>0</v>
      </c>
      <c r="O125" s="18">
        <f>IF(G124=0,0,G124*(IFERROR(INDEX('Debt Payoff'!$D$4:$D$11,MATCH(6,'Debt Payoff'!$F$4:$F$11,0)),0))/12)</f>
        <v>0</v>
      </c>
      <c r="P125" s="18">
        <f>IF(H124=0,0,H124*(IFERROR(INDEX('Debt Payoff'!$D$4:$D$11,MATCH(7,'Debt Payoff'!$F$4:$F$11,0)),0))/12)</f>
        <v>0</v>
      </c>
      <c r="Q125" s="18">
        <f>IF(I124=0,0,I124*(IFERROR(INDEX('Debt Payoff'!$D$4:$D$11,MATCH(8,'Debt Payoff'!$F$4:$F$11,0)),0))/12)</f>
        <v>0</v>
      </c>
    </row>
    <row r="126" spans="1:17" x14ac:dyDescent="0.25">
      <c r="A126">
        <v>124</v>
      </c>
      <c r="B126" s="18">
        <f>IF(B125=0,0,MAX(0,B125*(1+(IFERROR(INDEX('Debt Payoff'!$D$4:$D$11,MATCH(1,'Debt Payoff'!$F$4:$F$11,0)),0))/12)-MIN(B125*(1+(IFERROR(INDEX('Debt Payoff'!$D$4:$D$11,MATCH(1,'Debt Payoff'!$F$4:$F$11,0)),0))/12),((IFERROR(INDEX('Debt Payoff'!$E$4:$E$11,MATCH(1,'Debt Payoff'!$F$4:$F$11,0)),0))+('Debt Payoff'!$C$2)))))</f>
        <v>0</v>
      </c>
      <c r="C126" s="18">
        <f>IF(C125=0,0,MAX(0,C125*(1+(IFERROR(INDEX('Debt Payoff'!$D$4:$D$11,MATCH(2,'Debt Payoff'!$F$4:$F$11,0)),0))/12)-MIN(C125*(1+(IFERROR(INDEX('Debt Payoff'!$D$4:$D$11,MATCH(2,'Debt Payoff'!$F$4:$F$11,0)),0))/12),(IF(COUNTIF(B125:B125,"&gt;0")=0,(IFERROR(INDEX('Debt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26" s="18">
        <f>IF(D125=0,0,MAX(0,D125*(1+(IFERROR(INDEX('Debt Payoff'!$D$4:$D$11,MATCH(3,'Debt Payoff'!$F$4:$F$11,0)),0))/12)-MIN(D125*(1+(IFERROR(INDEX('Debt Payoff'!$D$4:$D$11,MATCH(3,'Debt Payoff'!$F$4:$F$11,0)),0))/12),(IF(COUNTIF(B125:C125,"&gt;0")=0,(IFERROR(INDEX('Debt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26" s="18">
        <f>IF(E125=0,0,MAX(0,E125*(1+(IFERROR(INDEX('Debt Payoff'!$D$4:$D$11,MATCH(4,'Debt Payoff'!$F$4:$F$11,0)),0))/12)-MIN(E125*(1+(IFERROR(INDEX('Debt Payoff'!$D$4:$D$11,MATCH(4,'Debt Payoff'!$F$4:$F$11,0)),0))/12),(IF(COUNTIF(B125:D125,"&gt;0")=0,(IFERROR(INDEX('Debt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26" s="18">
        <f>IF(F125=0,0,MAX(0,F125*(1+(IFERROR(INDEX('Debt Payoff'!$D$4:$D$11,MATCH(5,'Debt Payoff'!$F$4:$F$11,0)),0))/12)-MIN(F125*(1+(IFERROR(INDEX('Debt Payoff'!$D$4:$D$11,MATCH(5,'Debt Payoff'!$F$4:$F$11,0)),0))/12),(IF(COUNTIF(B125:E125,"&gt;0")=0,(IFERROR(INDEX('Debt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26" s="18">
        <f>IF(G125=0,0,MAX(0,G125*(1+(IFERROR(INDEX('Debt Payoff'!$D$4:$D$11,MATCH(6,'Debt Payoff'!$F$4:$F$11,0)),0))/12)-MIN(G125*(1+(IFERROR(INDEX('Debt Payoff'!$D$4:$D$11,MATCH(6,'Debt Payoff'!$F$4:$F$11,0)),0))/12),(IF(COUNTIF(B125:F125,"&gt;0")=0,(IFERROR(INDEX('Debt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26" s="18">
        <f>IF(H125=0,0,MAX(0,H125*(1+(IFERROR(INDEX('Debt Payoff'!$D$4:$D$11,MATCH(7,'Debt Payoff'!$F$4:$F$11,0)),0))/12)-MIN(H125*(1+(IFERROR(INDEX('Debt Payoff'!$D$4:$D$11,MATCH(7,'Debt Payoff'!$F$4:$F$11,0)),0))/12),(IF(COUNTIF(B125:G125,"&gt;0")=0,(IFERROR(INDEX('Debt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26" s="18">
        <f>IF(I125=0,0,MAX(0,I125*(1+(IFERROR(INDEX('Debt Payoff'!$D$4:$D$11,MATCH(8,'Debt Payoff'!$F$4:$F$11,0)),0))/12)-MIN(I125*(1+(IFERROR(INDEX('Debt Payoff'!$D$4:$D$11,MATCH(8,'Debt Payoff'!$F$4:$F$11,0)),0))/12),(IF(COUNTIF(B125:H125,"&gt;0")=0,(IFERROR(INDEX('Debt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26" s="18">
        <f>IF(B125=0,0,B125*(IFERROR(INDEX('Debt Payoff'!$D$4:$D$11,MATCH(1,'Debt Payoff'!$F$4:$F$11,0)),0))/12)</f>
        <v>0</v>
      </c>
      <c r="K126" s="18">
        <f>IF(C125=0,0,C125*(IFERROR(INDEX('Debt Payoff'!$D$4:$D$11,MATCH(2,'Debt Payoff'!$F$4:$F$11,0)),0))/12)</f>
        <v>0</v>
      </c>
      <c r="L126" s="18">
        <f>IF(D125=0,0,D125*(IFERROR(INDEX('Debt Payoff'!$D$4:$D$11,MATCH(3,'Debt Payoff'!$F$4:$F$11,0)),0))/12)</f>
        <v>0</v>
      </c>
      <c r="M126" s="18">
        <f>IF(E125=0,0,E125*(IFERROR(INDEX('Debt Payoff'!$D$4:$D$11,MATCH(4,'Debt Payoff'!$F$4:$F$11,0)),0))/12)</f>
        <v>0</v>
      </c>
      <c r="N126" s="18">
        <f>IF(F125=0,0,F125*(IFERROR(INDEX('Debt Payoff'!$D$4:$D$11,MATCH(5,'Debt Payoff'!$F$4:$F$11,0)),0))/12)</f>
        <v>0</v>
      </c>
      <c r="O126" s="18">
        <f>IF(G125=0,0,G125*(IFERROR(INDEX('Debt Payoff'!$D$4:$D$11,MATCH(6,'Debt Payoff'!$F$4:$F$11,0)),0))/12)</f>
        <v>0</v>
      </c>
      <c r="P126" s="18">
        <f>IF(H125=0,0,H125*(IFERROR(INDEX('Debt Payoff'!$D$4:$D$11,MATCH(7,'Debt Payoff'!$F$4:$F$11,0)),0))/12)</f>
        <v>0</v>
      </c>
      <c r="Q126" s="18">
        <f>IF(I125=0,0,I125*(IFERROR(INDEX('Debt Payoff'!$D$4:$D$11,MATCH(8,'Debt Payoff'!$F$4:$F$11,0)),0))/12)</f>
        <v>0</v>
      </c>
    </row>
    <row r="127" spans="1:17" x14ac:dyDescent="0.25">
      <c r="A127">
        <v>125</v>
      </c>
      <c r="B127" s="18">
        <f>IF(B126=0,0,MAX(0,B126*(1+(IFERROR(INDEX('Debt Payoff'!$D$4:$D$11,MATCH(1,'Debt Payoff'!$F$4:$F$11,0)),0))/12)-MIN(B126*(1+(IFERROR(INDEX('Debt Payoff'!$D$4:$D$11,MATCH(1,'Debt Payoff'!$F$4:$F$11,0)),0))/12),((IFERROR(INDEX('Debt Payoff'!$E$4:$E$11,MATCH(1,'Debt Payoff'!$F$4:$F$11,0)),0))+('Debt Payoff'!$C$2)))))</f>
        <v>0</v>
      </c>
      <c r="C127" s="18">
        <f>IF(C126=0,0,MAX(0,C126*(1+(IFERROR(INDEX('Debt Payoff'!$D$4:$D$11,MATCH(2,'Debt Payoff'!$F$4:$F$11,0)),0))/12)-MIN(C126*(1+(IFERROR(INDEX('Debt Payoff'!$D$4:$D$11,MATCH(2,'Debt Payoff'!$F$4:$F$11,0)),0))/12),(IF(COUNTIF(B126:B126,"&gt;0")=0,(IFERROR(INDEX('Debt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27" s="18">
        <f>IF(D126=0,0,MAX(0,D126*(1+(IFERROR(INDEX('Debt Payoff'!$D$4:$D$11,MATCH(3,'Debt Payoff'!$F$4:$F$11,0)),0))/12)-MIN(D126*(1+(IFERROR(INDEX('Debt Payoff'!$D$4:$D$11,MATCH(3,'Debt Payoff'!$F$4:$F$11,0)),0))/12),(IF(COUNTIF(B126:C126,"&gt;0")=0,(IFERROR(INDEX('Debt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27" s="18">
        <f>IF(E126=0,0,MAX(0,E126*(1+(IFERROR(INDEX('Debt Payoff'!$D$4:$D$11,MATCH(4,'Debt Payoff'!$F$4:$F$11,0)),0))/12)-MIN(E126*(1+(IFERROR(INDEX('Debt Payoff'!$D$4:$D$11,MATCH(4,'Debt Payoff'!$F$4:$F$11,0)),0))/12),(IF(COUNTIF(B126:D126,"&gt;0")=0,(IFERROR(INDEX('Debt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27" s="18">
        <f>IF(F126=0,0,MAX(0,F126*(1+(IFERROR(INDEX('Debt Payoff'!$D$4:$D$11,MATCH(5,'Debt Payoff'!$F$4:$F$11,0)),0))/12)-MIN(F126*(1+(IFERROR(INDEX('Debt Payoff'!$D$4:$D$11,MATCH(5,'Debt Payoff'!$F$4:$F$11,0)),0))/12),(IF(COUNTIF(B126:E126,"&gt;0")=0,(IFERROR(INDEX('Debt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27" s="18">
        <f>IF(G126=0,0,MAX(0,G126*(1+(IFERROR(INDEX('Debt Payoff'!$D$4:$D$11,MATCH(6,'Debt Payoff'!$F$4:$F$11,0)),0))/12)-MIN(G126*(1+(IFERROR(INDEX('Debt Payoff'!$D$4:$D$11,MATCH(6,'Debt Payoff'!$F$4:$F$11,0)),0))/12),(IF(COUNTIF(B126:F126,"&gt;0")=0,(IFERROR(INDEX('Debt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27" s="18">
        <f>IF(H126=0,0,MAX(0,H126*(1+(IFERROR(INDEX('Debt Payoff'!$D$4:$D$11,MATCH(7,'Debt Payoff'!$F$4:$F$11,0)),0))/12)-MIN(H126*(1+(IFERROR(INDEX('Debt Payoff'!$D$4:$D$11,MATCH(7,'Debt Payoff'!$F$4:$F$11,0)),0))/12),(IF(COUNTIF(B126:G126,"&gt;0")=0,(IFERROR(INDEX('Debt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27" s="18">
        <f>IF(I126=0,0,MAX(0,I126*(1+(IFERROR(INDEX('Debt Payoff'!$D$4:$D$11,MATCH(8,'Debt Payoff'!$F$4:$F$11,0)),0))/12)-MIN(I126*(1+(IFERROR(INDEX('Debt Payoff'!$D$4:$D$11,MATCH(8,'Debt Payoff'!$F$4:$F$11,0)),0))/12),(IF(COUNTIF(B126:H126,"&gt;0")=0,(IFERROR(INDEX('Debt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27" s="18">
        <f>IF(B126=0,0,B126*(IFERROR(INDEX('Debt Payoff'!$D$4:$D$11,MATCH(1,'Debt Payoff'!$F$4:$F$11,0)),0))/12)</f>
        <v>0</v>
      </c>
      <c r="K127" s="18">
        <f>IF(C126=0,0,C126*(IFERROR(INDEX('Debt Payoff'!$D$4:$D$11,MATCH(2,'Debt Payoff'!$F$4:$F$11,0)),0))/12)</f>
        <v>0</v>
      </c>
      <c r="L127" s="18">
        <f>IF(D126=0,0,D126*(IFERROR(INDEX('Debt Payoff'!$D$4:$D$11,MATCH(3,'Debt Payoff'!$F$4:$F$11,0)),0))/12)</f>
        <v>0</v>
      </c>
      <c r="M127" s="18">
        <f>IF(E126=0,0,E126*(IFERROR(INDEX('Debt Payoff'!$D$4:$D$11,MATCH(4,'Debt Payoff'!$F$4:$F$11,0)),0))/12)</f>
        <v>0</v>
      </c>
      <c r="N127" s="18">
        <f>IF(F126=0,0,F126*(IFERROR(INDEX('Debt Payoff'!$D$4:$D$11,MATCH(5,'Debt Payoff'!$F$4:$F$11,0)),0))/12)</f>
        <v>0</v>
      </c>
      <c r="O127" s="18">
        <f>IF(G126=0,0,G126*(IFERROR(INDEX('Debt Payoff'!$D$4:$D$11,MATCH(6,'Debt Payoff'!$F$4:$F$11,0)),0))/12)</f>
        <v>0</v>
      </c>
      <c r="P127" s="18">
        <f>IF(H126=0,0,H126*(IFERROR(INDEX('Debt Payoff'!$D$4:$D$11,MATCH(7,'Debt Payoff'!$F$4:$F$11,0)),0))/12)</f>
        <v>0</v>
      </c>
      <c r="Q127" s="18">
        <f>IF(I126=0,0,I126*(IFERROR(INDEX('Debt Payoff'!$D$4:$D$11,MATCH(8,'Debt Payoff'!$F$4:$F$11,0)),0))/12)</f>
        <v>0</v>
      </c>
    </row>
    <row r="128" spans="1:17" x14ac:dyDescent="0.25">
      <c r="A128">
        <v>126</v>
      </c>
      <c r="B128" s="18">
        <f>IF(B127=0,0,MAX(0,B127*(1+(IFERROR(INDEX('Debt Payoff'!$D$4:$D$11,MATCH(1,'Debt Payoff'!$F$4:$F$11,0)),0))/12)-MIN(B127*(1+(IFERROR(INDEX('Debt Payoff'!$D$4:$D$11,MATCH(1,'Debt Payoff'!$F$4:$F$11,0)),0))/12),((IFERROR(INDEX('Debt Payoff'!$E$4:$E$11,MATCH(1,'Debt Payoff'!$F$4:$F$11,0)),0))+('Debt Payoff'!$C$2)))))</f>
        <v>0</v>
      </c>
      <c r="C128" s="18">
        <f>IF(C127=0,0,MAX(0,C127*(1+(IFERROR(INDEX('Debt Payoff'!$D$4:$D$11,MATCH(2,'Debt Payoff'!$F$4:$F$11,0)),0))/12)-MIN(C127*(1+(IFERROR(INDEX('Debt Payoff'!$D$4:$D$11,MATCH(2,'Debt Payoff'!$F$4:$F$11,0)),0))/12),(IF(COUNTIF(B127:B127,"&gt;0")=0,(IFERROR(INDEX('Debt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28" s="18">
        <f>IF(D127=0,0,MAX(0,D127*(1+(IFERROR(INDEX('Debt Payoff'!$D$4:$D$11,MATCH(3,'Debt Payoff'!$F$4:$F$11,0)),0))/12)-MIN(D127*(1+(IFERROR(INDEX('Debt Payoff'!$D$4:$D$11,MATCH(3,'Debt Payoff'!$F$4:$F$11,0)),0))/12),(IF(COUNTIF(B127:C127,"&gt;0")=0,(IFERROR(INDEX('Debt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28" s="18">
        <f>IF(E127=0,0,MAX(0,E127*(1+(IFERROR(INDEX('Debt Payoff'!$D$4:$D$11,MATCH(4,'Debt Payoff'!$F$4:$F$11,0)),0))/12)-MIN(E127*(1+(IFERROR(INDEX('Debt Payoff'!$D$4:$D$11,MATCH(4,'Debt Payoff'!$F$4:$F$11,0)),0))/12),(IF(COUNTIF(B127:D127,"&gt;0")=0,(IFERROR(INDEX('Debt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28" s="18">
        <f>IF(F127=0,0,MAX(0,F127*(1+(IFERROR(INDEX('Debt Payoff'!$D$4:$D$11,MATCH(5,'Debt Payoff'!$F$4:$F$11,0)),0))/12)-MIN(F127*(1+(IFERROR(INDEX('Debt Payoff'!$D$4:$D$11,MATCH(5,'Debt Payoff'!$F$4:$F$11,0)),0))/12),(IF(COUNTIF(B127:E127,"&gt;0")=0,(IFERROR(INDEX('Debt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28" s="18">
        <f>IF(G127=0,0,MAX(0,G127*(1+(IFERROR(INDEX('Debt Payoff'!$D$4:$D$11,MATCH(6,'Debt Payoff'!$F$4:$F$11,0)),0))/12)-MIN(G127*(1+(IFERROR(INDEX('Debt Payoff'!$D$4:$D$11,MATCH(6,'Debt Payoff'!$F$4:$F$11,0)),0))/12),(IF(COUNTIF(B127:F127,"&gt;0")=0,(IFERROR(INDEX('Debt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28" s="18">
        <f>IF(H127=0,0,MAX(0,H127*(1+(IFERROR(INDEX('Debt Payoff'!$D$4:$D$11,MATCH(7,'Debt Payoff'!$F$4:$F$11,0)),0))/12)-MIN(H127*(1+(IFERROR(INDEX('Debt Payoff'!$D$4:$D$11,MATCH(7,'Debt Payoff'!$F$4:$F$11,0)),0))/12),(IF(COUNTIF(B127:G127,"&gt;0")=0,(IFERROR(INDEX('Debt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28" s="18">
        <f>IF(I127=0,0,MAX(0,I127*(1+(IFERROR(INDEX('Debt Payoff'!$D$4:$D$11,MATCH(8,'Debt Payoff'!$F$4:$F$11,0)),0))/12)-MIN(I127*(1+(IFERROR(INDEX('Debt Payoff'!$D$4:$D$11,MATCH(8,'Debt Payoff'!$F$4:$F$11,0)),0))/12),(IF(COUNTIF(B127:H127,"&gt;0")=0,(IFERROR(INDEX('Debt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28" s="18">
        <f>IF(B127=0,0,B127*(IFERROR(INDEX('Debt Payoff'!$D$4:$D$11,MATCH(1,'Debt Payoff'!$F$4:$F$11,0)),0))/12)</f>
        <v>0</v>
      </c>
      <c r="K128" s="18">
        <f>IF(C127=0,0,C127*(IFERROR(INDEX('Debt Payoff'!$D$4:$D$11,MATCH(2,'Debt Payoff'!$F$4:$F$11,0)),0))/12)</f>
        <v>0</v>
      </c>
      <c r="L128" s="18">
        <f>IF(D127=0,0,D127*(IFERROR(INDEX('Debt Payoff'!$D$4:$D$11,MATCH(3,'Debt Payoff'!$F$4:$F$11,0)),0))/12)</f>
        <v>0</v>
      </c>
      <c r="M128" s="18">
        <f>IF(E127=0,0,E127*(IFERROR(INDEX('Debt Payoff'!$D$4:$D$11,MATCH(4,'Debt Payoff'!$F$4:$F$11,0)),0))/12)</f>
        <v>0</v>
      </c>
      <c r="N128" s="18">
        <f>IF(F127=0,0,F127*(IFERROR(INDEX('Debt Payoff'!$D$4:$D$11,MATCH(5,'Debt Payoff'!$F$4:$F$11,0)),0))/12)</f>
        <v>0</v>
      </c>
      <c r="O128" s="18">
        <f>IF(G127=0,0,G127*(IFERROR(INDEX('Debt Payoff'!$D$4:$D$11,MATCH(6,'Debt Payoff'!$F$4:$F$11,0)),0))/12)</f>
        <v>0</v>
      </c>
      <c r="P128" s="18">
        <f>IF(H127=0,0,H127*(IFERROR(INDEX('Debt Payoff'!$D$4:$D$11,MATCH(7,'Debt Payoff'!$F$4:$F$11,0)),0))/12)</f>
        <v>0</v>
      </c>
      <c r="Q128" s="18">
        <f>IF(I127=0,0,I127*(IFERROR(INDEX('Debt Payoff'!$D$4:$D$11,MATCH(8,'Debt Payoff'!$F$4:$F$11,0)),0))/12)</f>
        <v>0</v>
      </c>
    </row>
    <row r="129" spans="1:17" x14ac:dyDescent="0.25">
      <c r="A129">
        <v>127</v>
      </c>
      <c r="B129" s="18">
        <f>IF(B128=0,0,MAX(0,B128*(1+(IFERROR(INDEX('Debt Payoff'!$D$4:$D$11,MATCH(1,'Debt Payoff'!$F$4:$F$11,0)),0))/12)-MIN(B128*(1+(IFERROR(INDEX('Debt Payoff'!$D$4:$D$11,MATCH(1,'Debt Payoff'!$F$4:$F$11,0)),0))/12),((IFERROR(INDEX('Debt Payoff'!$E$4:$E$11,MATCH(1,'Debt Payoff'!$F$4:$F$11,0)),0))+('Debt Payoff'!$C$2)))))</f>
        <v>0</v>
      </c>
      <c r="C129" s="18">
        <f>IF(C128=0,0,MAX(0,C128*(1+(IFERROR(INDEX('Debt Payoff'!$D$4:$D$11,MATCH(2,'Debt Payoff'!$F$4:$F$11,0)),0))/12)-MIN(C128*(1+(IFERROR(INDEX('Debt Payoff'!$D$4:$D$11,MATCH(2,'Debt Payoff'!$F$4:$F$11,0)),0))/12),(IF(COUNTIF(B128:B128,"&gt;0")=0,(IFERROR(INDEX('Debt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29" s="18">
        <f>IF(D128=0,0,MAX(0,D128*(1+(IFERROR(INDEX('Debt Payoff'!$D$4:$D$11,MATCH(3,'Debt Payoff'!$F$4:$F$11,0)),0))/12)-MIN(D128*(1+(IFERROR(INDEX('Debt Payoff'!$D$4:$D$11,MATCH(3,'Debt Payoff'!$F$4:$F$11,0)),0))/12),(IF(COUNTIF(B128:C128,"&gt;0")=0,(IFERROR(INDEX('Debt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29" s="18">
        <f>IF(E128=0,0,MAX(0,E128*(1+(IFERROR(INDEX('Debt Payoff'!$D$4:$D$11,MATCH(4,'Debt Payoff'!$F$4:$F$11,0)),0))/12)-MIN(E128*(1+(IFERROR(INDEX('Debt Payoff'!$D$4:$D$11,MATCH(4,'Debt Payoff'!$F$4:$F$11,0)),0))/12),(IF(COUNTIF(B128:D128,"&gt;0")=0,(IFERROR(INDEX('Debt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29" s="18">
        <f>IF(F128=0,0,MAX(0,F128*(1+(IFERROR(INDEX('Debt Payoff'!$D$4:$D$11,MATCH(5,'Debt Payoff'!$F$4:$F$11,0)),0))/12)-MIN(F128*(1+(IFERROR(INDEX('Debt Payoff'!$D$4:$D$11,MATCH(5,'Debt Payoff'!$F$4:$F$11,0)),0))/12),(IF(COUNTIF(B128:E128,"&gt;0")=0,(IFERROR(INDEX('Debt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29" s="18">
        <f>IF(G128=0,0,MAX(0,G128*(1+(IFERROR(INDEX('Debt Payoff'!$D$4:$D$11,MATCH(6,'Debt Payoff'!$F$4:$F$11,0)),0))/12)-MIN(G128*(1+(IFERROR(INDEX('Debt Payoff'!$D$4:$D$11,MATCH(6,'Debt Payoff'!$F$4:$F$11,0)),0))/12),(IF(COUNTIF(B128:F128,"&gt;0")=0,(IFERROR(INDEX('Debt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29" s="18">
        <f>IF(H128=0,0,MAX(0,H128*(1+(IFERROR(INDEX('Debt Payoff'!$D$4:$D$11,MATCH(7,'Debt Payoff'!$F$4:$F$11,0)),0))/12)-MIN(H128*(1+(IFERROR(INDEX('Debt Payoff'!$D$4:$D$11,MATCH(7,'Debt Payoff'!$F$4:$F$11,0)),0))/12),(IF(COUNTIF(B128:G128,"&gt;0")=0,(IFERROR(INDEX('Debt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29" s="18">
        <f>IF(I128=0,0,MAX(0,I128*(1+(IFERROR(INDEX('Debt Payoff'!$D$4:$D$11,MATCH(8,'Debt Payoff'!$F$4:$F$11,0)),0))/12)-MIN(I128*(1+(IFERROR(INDEX('Debt Payoff'!$D$4:$D$11,MATCH(8,'Debt Payoff'!$F$4:$F$11,0)),0))/12),(IF(COUNTIF(B128:H128,"&gt;0")=0,(IFERROR(INDEX('Debt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29" s="18">
        <f>IF(B128=0,0,B128*(IFERROR(INDEX('Debt Payoff'!$D$4:$D$11,MATCH(1,'Debt Payoff'!$F$4:$F$11,0)),0))/12)</f>
        <v>0</v>
      </c>
      <c r="K129" s="18">
        <f>IF(C128=0,0,C128*(IFERROR(INDEX('Debt Payoff'!$D$4:$D$11,MATCH(2,'Debt Payoff'!$F$4:$F$11,0)),0))/12)</f>
        <v>0</v>
      </c>
      <c r="L129" s="18">
        <f>IF(D128=0,0,D128*(IFERROR(INDEX('Debt Payoff'!$D$4:$D$11,MATCH(3,'Debt Payoff'!$F$4:$F$11,0)),0))/12)</f>
        <v>0</v>
      </c>
      <c r="M129" s="18">
        <f>IF(E128=0,0,E128*(IFERROR(INDEX('Debt Payoff'!$D$4:$D$11,MATCH(4,'Debt Payoff'!$F$4:$F$11,0)),0))/12)</f>
        <v>0</v>
      </c>
      <c r="N129" s="18">
        <f>IF(F128=0,0,F128*(IFERROR(INDEX('Debt Payoff'!$D$4:$D$11,MATCH(5,'Debt Payoff'!$F$4:$F$11,0)),0))/12)</f>
        <v>0</v>
      </c>
      <c r="O129" s="18">
        <f>IF(G128=0,0,G128*(IFERROR(INDEX('Debt Payoff'!$D$4:$D$11,MATCH(6,'Debt Payoff'!$F$4:$F$11,0)),0))/12)</f>
        <v>0</v>
      </c>
      <c r="P129" s="18">
        <f>IF(H128=0,0,H128*(IFERROR(INDEX('Debt Payoff'!$D$4:$D$11,MATCH(7,'Debt Payoff'!$F$4:$F$11,0)),0))/12)</f>
        <v>0</v>
      </c>
      <c r="Q129" s="18">
        <f>IF(I128=0,0,I128*(IFERROR(INDEX('Debt Payoff'!$D$4:$D$11,MATCH(8,'Debt Payoff'!$F$4:$F$11,0)),0))/12)</f>
        <v>0</v>
      </c>
    </row>
    <row r="130" spans="1:17" x14ac:dyDescent="0.25">
      <c r="A130">
        <v>128</v>
      </c>
      <c r="B130" s="18">
        <f>IF(B129=0,0,MAX(0,B129*(1+(IFERROR(INDEX('Debt Payoff'!$D$4:$D$11,MATCH(1,'Debt Payoff'!$F$4:$F$11,0)),0))/12)-MIN(B129*(1+(IFERROR(INDEX('Debt Payoff'!$D$4:$D$11,MATCH(1,'Debt Payoff'!$F$4:$F$11,0)),0))/12),((IFERROR(INDEX('Debt Payoff'!$E$4:$E$11,MATCH(1,'Debt Payoff'!$F$4:$F$11,0)),0))+('Debt Payoff'!$C$2)))))</f>
        <v>0</v>
      </c>
      <c r="C130" s="18">
        <f>IF(C129=0,0,MAX(0,C129*(1+(IFERROR(INDEX('Debt Payoff'!$D$4:$D$11,MATCH(2,'Debt Payoff'!$F$4:$F$11,0)),0))/12)-MIN(C129*(1+(IFERROR(INDEX('Debt Payoff'!$D$4:$D$11,MATCH(2,'Debt Payoff'!$F$4:$F$11,0)),0))/12),(IF(COUNTIF(B129:B129,"&gt;0")=0,(IFERROR(INDEX('Debt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30" s="18">
        <f>IF(D129=0,0,MAX(0,D129*(1+(IFERROR(INDEX('Debt Payoff'!$D$4:$D$11,MATCH(3,'Debt Payoff'!$F$4:$F$11,0)),0))/12)-MIN(D129*(1+(IFERROR(INDEX('Debt Payoff'!$D$4:$D$11,MATCH(3,'Debt Payoff'!$F$4:$F$11,0)),0))/12),(IF(COUNTIF(B129:C129,"&gt;0")=0,(IFERROR(INDEX('Debt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30" s="18">
        <f>IF(E129=0,0,MAX(0,E129*(1+(IFERROR(INDEX('Debt Payoff'!$D$4:$D$11,MATCH(4,'Debt Payoff'!$F$4:$F$11,0)),0))/12)-MIN(E129*(1+(IFERROR(INDEX('Debt Payoff'!$D$4:$D$11,MATCH(4,'Debt Payoff'!$F$4:$F$11,0)),0))/12),(IF(COUNTIF(B129:D129,"&gt;0")=0,(IFERROR(INDEX('Debt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30" s="18">
        <f>IF(F129=0,0,MAX(0,F129*(1+(IFERROR(INDEX('Debt Payoff'!$D$4:$D$11,MATCH(5,'Debt Payoff'!$F$4:$F$11,0)),0))/12)-MIN(F129*(1+(IFERROR(INDEX('Debt Payoff'!$D$4:$D$11,MATCH(5,'Debt Payoff'!$F$4:$F$11,0)),0))/12),(IF(COUNTIF(B129:E129,"&gt;0")=0,(IFERROR(INDEX('Debt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30" s="18">
        <f>IF(G129=0,0,MAX(0,G129*(1+(IFERROR(INDEX('Debt Payoff'!$D$4:$D$11,MATCH(6,'Debt Payoff'!$F$4:$F$11,0)),0))/12)-MIN(G129*(1+(IFERROR(INDEX('Debt Payoff'!$D$4:$D$11,MATCH(6,'Debt Payoff'!$F$4:$F$11,0)),0))/12),(IF(COUNTIF(B129:F129,"&gt;0")=0,(IFERROR(INDEX('Debt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30" s="18">
        <f>IF(H129=0,0,MAX(0,H129*(1+(IFERROR(INDEX('Debt Payoff'!$D$4:$D$11,MATCH(7,'Debt Payoff'!$F$4:$F$11,0)),0))/12)-MIN(H129*(1+(IFERROR(INDEX('Debt Payoff'!$D$4:$D$11,MATCH(7,'Debt Payoff'!$F$4:$F$11,0)),0))/12),(IF(COUNTIF(B129:G129,"&gt;0")=0,(IFERROR(INDEX('Debt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30" s="18">
        <f>IF(I129=0,0,MAX(0,I129*(1+(IFERROR(INDEX('Debt Payoff'!$D$4:$D$11,MATCH(8,'Debt Payoff'!$F$4:$F$11,0)),0))/12)-MIN(I129*(1+(IFERROR(INDEX('Debt Payoff'!$D$4:$D$11,MATCH(8,'Debt Payoff'!$F$4:$F$11,0)),0))/12),(IF(COUNTIF(B129:H129,"&gt;0")=0,(IFERROR(INDEX('Debt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30" s="18">
        <f>IF(B129=0,0,B129*(IFERROR(INDEX('Debt Payoff'!$D$4:$D$11,MATCH(1,'Debt Payoff'!$F$4:$F$11,0)),0))/12)</f>
        <v>0</v>
      </c>
      <c r="K130" s="18">
        <f>IF(C129=0,0,C129*(IFERROR(INDEX('Debt Payoff'!$D$4:$D$11,MATCH(2,'Debt Payoff'!$F$4:$F$11,0)),0))/12)</f>
        <v>0</v>
      </c>
      <c r="L130" s="18">
        <f>IF(D129=0,0,D129*(IFERROR(INDEX('Debt Payoff'!$D$4:$D$11,MATCH(3,'Debt Payoff'!$F$4:$F$11,0)),0))/12)</f>
        <v>0</v>
      </c>
      <c r="M130" s="18">
        <f>IF(E129=0,0,E129*(IFERROR(INDEX('Debt Payoff'!$D$4:$D$11,MATCH(4,'Debt Payoff'!$F$4:$F$11,0)),0))/12)</f>
        <v>0</v>
      </c>
      <c r="N130" s="18">
        <f>IF(F129=0,0,F129*(IFERROR(INDEX('Debt Payoff'!$D$4:$D$11,MATCH(5,'Debt Payoff'!$F$4:$F$11,0)),0))/12)</f>
        <v>0</v>
      </c>
      <c r="O130" s="18">
        <f>IF(G129=0,0,G129*(IFERROR(INDEX('Debt Payoff'!$D$4:$D$11,MATCH(6,'Debt Payoff'!$F$4:$F$11,0)),0))/12)</f>
        <v>0</v>
      </c>
      <c r="P130" s="18">
        <f>IF(H129=0,0,H129*(IFERROR(INDEX('Debt Payoff'!$D$4:$D$11,MATCH(7,'Debt Payoff'!$F$4:$F$11,0)),0))/12)</f>
        <v>0</v>
      </c>
      <c r="Q130" s="18">
        <f>IF(I129=0,0,I129*(IFERROR(INDEX('Debt Payoff'!$D$4:$D$11,MATCH(8,'Debt Payoff'!$F$4:$F$11,0)),0))/12)</f>
        <v>0</v>
      </c>
    </row>
    <row r="131" spans="1:17" x14ac:dyDescent="0.25">
      <c r="A131">
        <v>129</v>
      </c>
      <c r="B131" s="18">
        <f>IF(B130=0,0,MAX(0,B130*(1+(IFERROR(INDEX('Debt Payoff'!$D$4:$D$11,MATCH(1,'Debt Payoff'!$F$4:$F$11,0)),0))/12)-MIN(B130*(1+(IFERROR(INDEX('Debt Payoff'!$D$4:$D$11,MATCH(1,'Debt Payoff'!$F$4:$F$11,0)),0))/12),((IFERROR(INDEX('Debt Payoff'!$E$4:$E$11,MATCH(1,'Debt Payoff'!$F$4:$F$11,0)),0))+('Debt Payoff'!$C$2)))))</f>
        <v>0</v>
      </c>
      <c r="C131" s="18">
        <f>IF(C130=0,0,MAX(0,C130*(1+(IFERROR(INDEX('Debt Payoff'!$D$4:$D$11,MATCH(2,'Debt Payoff'!$F$4:$F$11,0)),0))/12)-MIN(C130*(1+(IFERROR(INDEX('Debt Payoff'!$D$4:$D$11,MATCH(2,'Debt Payoff'!$F$4:$F$11,0)),0))/12),(IF(COUNTIF(B130:B130,"&gt;0")=0,(IFERROR(INDEX('Debt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31" s="18">
        <f>IF(D130=0,0,MAX(0,D130*(1+(IFERROR(INDEX('Debt Payoff'!$D$4:$D$11,MATCH(3,'Debt Payoff'!$F$4:$F$11,0)),0))/12)-MIN(D130*(1+(IFERROR(INDEX('Debt Payoff'!$D$4:$D$11,MATCH(3,'Debt Payoff'!$F$4:$F$11,0)),0))/12),(IF(COUNTIF(B130:C130,"&gt;0")=0,(IFERROR(INDEX('Debt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31" s="18">
        <f>IF(E130=0,0,MAX(0,E130*(1+(IFERROR(INDEX('Debt Payoff'!$D$4:$D$11,MATCH(4,'Debt Payoff'!$F$4:$F$11,0)),0))/12)-MIN(E130*(1+(IFERROR(INDEX('Debt Payoff'!$D$4:$D$11,MATCH(4,'Debt Payoff'!$F$4:$F$11,0)),0))/12),(IF(COUNTIF(B130:D130,"&gt;0")=0,(IFERROR(INDEX('Debt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31" s="18">
        <f>IF(F130=0,0,MAX(0,F130*(1+(IFERROR(INDEX('Debt Payoff'!$D$4:$D$11,MATCH(5,'Debt Payoff'!$F$4:$F$11,0)),0))/12)-MIN(F130*(1+(IFERROR(INDEX('Debt Payoff'!$D$4:$D$11,MATCH(5,'Debt Payoff'!$F$4:$F$11,0)),0))/12),(IF(COUNTIF(B130:E130,"&gt;0")=0,(IFERROR(INDEX('Debt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31" s="18">
        <f>IF(G130=0,0,MAX(0,G130*(1+(IFERROR(INDEX('Debt Payoff'!$D$4:$D$11,MATCH(6,'Debt Payoff'!$F$4:$F$11,0)),0))/12)-MIN(G130*(1+(IFERROR(INDEX('Debt Payoff'!$D$4:$D$11,MATCH(6,'Debt Payoff'!$F$4:$F$11,0)),0))/12),(IF(COUNTIF(B130:F130,"&gt;0")=0,(IFERROR(INDEX('Debt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31" s="18">
        <f>IF(H130=0,0,MAX(0,H130*(1+(IFERROR(INDEX('Debt Payoff'!$D$4:$D$11,MATCH(7,'Debt Payoff'!$F$4:$F$11,0)),0))/12)-MIN(H130*(1+(IFERROR(INDEX('Debt Payoff'!$D$4:$D$11,MATCH(7,'Debt Payoff'!$F$4:$F$11,0)),0))/12),(IF(COUNTIF(B130:G130,"&gt;0")=0,(IFERROR(INDEX('Debt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31" s="18">
        <f>IF(I130=0,0,MAX(0,I130*(1+(IFERROR(INDEX('Debt Payoff'!$D$4:$D$11,MATCH(8,'Debt Payoff'!$F$4:$F$11,0)),0))/12)-MIN(I130*(1+(IFERROR(INDEX('Debt Payoff'!$D$4:$D$11,MATCH(8,'Debt Payoff'!$F$4:$F$11,0)),0))/12),(IF(COUNTIF(B130:H130,"&gt;0")=0,(IFERROR(INDEX('Debt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31" s="18">
        <f>IF(B130=0,0,B130*(IFERROR(INDEX('Debt Payoff'!$D$4:$D$11,MATCH(1,'Debt Payoff'!$F$4:$F$11,0)),0))/12)</f>
        <v>0</v>
      </c>
      <c r="K131" s="18">
        <f>IF(C130=0,0,C130*(IFERROR(INDEX('Debt Payoff'!$D$4:$D$11,MATCH(2,'Debt Payoff'!$F$4:$F$11,0)),0))/12)</f>
        <v>0</v>
      </c>
      <c r="L131" s="18">
        <f>IF(D130=0,0,D130*(IFERROR(INDEX('Debt Payoff'!$D$4:$D$11,MATCH(3,'Debt Payoff'!$F$4:$F$11,0)),0))/12)</f>
        <v>0</v>
      </c>
      <c r="M131" s="18">
        <f>IF(E130=0,0,E130*(IFERROR(INDEX('Debt Payoff'!$D$4:$D$11,MATCH(4,'Debt Payoff'!$F$4:$F$11,0)),0))/12)</f>
        <v>0</v>
      </c>
      <c r="N131" s="18">
        <f>IF(F130=0,0,F130*(IFERROR(INDEX('Debt Payoff'!$D$4:$D$11,MATCH(5,'Debt Payoff'!$F$4:$F$11,0)),0))/12)</f>
        <v>0</v>
      </c>
      <c r="O131" s="18">
        <f>IF(G130=0,0,G130*(IFERROR(INDEX('Debt Payoff'!$D$4:$D$11,MATCH(6,'Debt Payoff'!$F$4:$F$11,0)),0))/12)</f>
        <v>0</v>
      </c>
      <c r="P131" s="18">
        <f>IF(H130=0,0,H130*(IFERROR(INDEX('Debt Payoff'!$D$4:$D$11,MATCH(7,'Debt Payoff'!$F$4:$F$11,0)),0))/12)</f>
        <v>0</v>
      </c>
      <c r="Q131" s="18">
        <f>IF(I130=0,0,I130*(IFERROR(INDEX('Debt Payoff'!$D$4:$D$11,MATCH(8,'Debt Payoff'!$F$4:$F$11,0)),0))/12)</f>
        <v>0</v>
      </c>
    </row>
    <row r="132" spans="1:17" x14ac:dyDescent="0.25">
      <c r="A132">
        <v>130</v>
      </c>
      <c r="B132" s="18">
        <f>IF(B131=0,0,MAX(0,B131*(1+(IFERROR(INDEX('Debt Payoff'!$D$4:$D$11,MATCH(1,'Debt Payoff'!$F$4:$F$11,0)),0))/12)-MIN(B131*(1+(IFERROR(INDEX('Debt Payoff'!$D$4:$D$11,MATCH(1,'Debt Payoff'!$F$4:$F$11,0)),0))/12),((IFERROR(INDEX('Debt Payoff'!$E$4:$E$11,MATCH(1,'Debt Payoff'!$F$4:$F$11,0)),0))+('Debt Payoff'!$C$2)))))</f>
        <v>0</v>
      </c>
      <c r="C132" s="18">
        <f>IF(C131=0,0,MAX(0,C131*(1+(IFERROR(INDEX('Debt Payoff'!$D$4:$D$11,MATCH(2,'Debt Payoff'!$F$4:$F$11,0)),0))/12)-MIN(C131*(1+(IFERROR(INDEX('Debt Payoff'!$D$4:$D$11,MATCH(2,'Debt Payoff'!$F$4:$F$11,0)),0))/12),(IF(COUNTIF(B131:B131,"&gt;0")=0,(IFERROR(INDEX('Debt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32" s="18">
        <f>IF(D131=0,0,MAX(0,D131*(1+(IFERROR(INDEX('Debt Payoff'!$D$4:$D$11,MATCH(3,'Debt Payoff'!$F$4:$F$11,0)),0))/12)-MIN(D131*(1+(IFERROR(INDEX('Debt Payoff'!$D$4:$D$11,MATCH(3,'Debt Payoff'!$F$4:$F$11,0)),0))/12),(IF(COUNTIF(B131:C131,"&gt;0")=0,(IFERROR(INDEX('Debt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32" s="18">
        <f>IF(E131=0,0,MAX(0,E131*(1+(IFERROR(INDEX('Debt Payoff'!$D$4:$D$11,MATCH(4,'Debt Payoff'!$F$4:$F$11,0)),0))/12)-MIN(E131*(1+(IFERROR(INDEX('Debt Payoff'!$D$4:$D$11,MATCH(4,'Debt Payoff'!$F$4:$F$11,0)),0))/12),(IF(COUNTIF(B131:D131,"&gt;0")=0,(IFERROR(INDEX('Debt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32" s="18">
        <f>IF(F131=0,0,MAX(0,F131*(1+(IFERROR(INDEX('Debt Payoff'!$D$4:$D$11,MATCH(5,'Debt Payoff'!$F$4:$F$11,0)),0))/12)-MIN(F131*(1+(IFERROR(INDEX('Debt Payoff'!$D$4:$D$11,MATCH(5,'Debt Payoff'!$F$4:$F$11,0)),0))/12),(IF(COUNTIF(B131:E131,"&gt;0")=0,(IFERROR(INDEX('Debt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32" s="18">
        <f>IF(G131=0,0,MAX(0,G131*(1+(IFERROR(INDEX('Debt Payoff'!$D$4:$D$11,MATCH(6,'Debt Payoff'!$F$4:$F$11,0)),0))/12)-MIN(G131*(1+(IFERROR(INDEX('Debt Payoff'!$D$4:$D$11,MATCH(6,'Debt Payoff'!$F$4:$F$11,0)),0))/12),(IF(COUNTIF(B131:F131,"&gt;0")=0,(IFERROR(INDEX('Debt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32" s="18">
        <f>IF(H131=0,0,MAX(0,H131*(1+(IFERROR(INDEX('Debt Payoff'!$D$4:$D$11,MATCH(7,'Debt Payoff'!$F$4:$F$11,0)),0))/12)-MIN(H131*(1+(IFERROR(INDEX('Debt Payoff'!$D$4:$D$11,MATCH(7,'Debt Payoff'!$F$4:$F$11,0)),0))/12),(IF(COUNTIF(B131:G131,"&gt;0")=0,(IFERROR(INDEX('Debt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32" s="18">
        <f>IF(I131=0,0,MAX(0,I131*(1+(IFERROR(INDEX('Debt Payoff'!$D$4:$D$11,MATCH(8,'Debt Payoff'!$F$4:$F$11,0)),0))/12)-MIN(I131*(1+(IFERROR(INDEX('Debt Payoff'!$D$4:$D$11,MATCH(8,'Debt Payoff'!$F$4:$F$11,0)),0))/12),(IF(COUNTIF(B131:H131,"&gt;0")=0,(IFERROR(INDEX('Debt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32" s="18">
        <f>IF(B131=0,0,B131*(IFERROR(INDEX('Debt Payoff'!$D$4:$D$11,MATCH(1,'Debt Payoff'!$F$4:$F$11,0)),0))/12)</f>
        <v>0</v>
      </c>
      <c r="K132" s="18">
        <f>IF(C131=0,0,C131*(IFERROR(INDEX('Debt Payoff'!$D$4:$D$11,MATCH(2,'Debt Payoff'!$F$4:$F$11,0)),0))/12)</f>
        <v>0</v>
      </c>
      <c r="L132" s="18">
        <f>IF(D131=0,0,D131*(IFERROR(INDEX('Debt Payoff'!$D$4:$D$11,MATCH(3,'Debt Payoff'!$F$4:$F$11,0)),0))/12)</f>
        <v>0</v>
      </c>
      <c r="M132" s="18">
        <f>IF(E131=0,0,E131*(IFERROR(INDEX('Debt Payoff'!$D$4:$D$11,MATCH(4,'Debt Payoff'!$F$4:$F$11,0)),0))/12)</f>
        <v>0</v>
      </c>
      <c r="N132" s="18">
        <f>IF(F131=0,0,F131*(IFERROR(INDEX('Debt Payoff'!$D$4:$D$11,MATCH(5,'Debt Payoff'!$F$4:$F$11,0)),0))/12)</f>
        <v>0</v>
      </c>
      <c r="O132" s="18">
        <f>IF(G131=0,0,G131*(IFERROR(INDEX('Debt Payoff'!$D$4:$D$11,MATCH(6,'Debt Payoff'!$F$4:$F$11,0)),0))/12)</f>
        <v>0</v>
      </c>
      <c r="P132" s="18">
        <f>IF(H131=0,0,H131*(IFERROR(INDEX('Debt Payoff'!$D$4:$D$11,MATCH(7,'Debt Payoff'!$F$4:$F$11,0)),0))/12)</f>
        <v>0</v>
      </c>
      <c r="Q132" s="18">
        <f>IF(I131=0,0,I131*(IFERROR(INDEX('Debt Payoff'!$D$4:$D$11,MATCH(8,'Debt Payoff'!$F$4:$F$11,0)),0))/12)</f>
        <v>0</v>
      </c>
    </row>
    <row r="133" spans="1:17" x14ac:dyDescent="0.25">
      <c r="A133">
        <v>131</v>
      </c>
      <c r="B133" s="18">
        <f>IF(B132=0,0,MAX(0,B132*(1+(IFERROR(INDEX('Debt Payoff'!$D$4:$D$11,MATCH(1,'Debt Payoff'!$F$4:$F$11,0)),0))/12)-MIN(B132*(1+(IFERROR(INDEX('Debt Payoff'!$D$4:$D$11,MATCH(1,'Debt Payoff'!$F$4:$F$11,0)),0))/12),((IFERROR(INDEX('Debt Payoff'!$E$4:$E$11,MATCH(1,'Debt Payoff'!$F$4:$F$11,0)),0))+('Debt Payoff'!$C$2)))))</f>
        <v>0</v>
      </c>
      <c r="C133" s="18">
        <f>IF(C132=0,0,MAX(0,C132*(1+(IFERROR(INDEX('Debt Payoff'!$D$4:$D$11,MATCH(2,'Debt Payoff'!$F$4:$F$11,0)),0))/12)-MIN(C132*(1+(IFERROR(INDEX('Debt Payoff'!$D$4:$D$11,MATCH(2,'Debt Payoff'!$F$4:$F$11,0)),0))/12),(IF(COUNTIF(B132:B132,"&gt;0")=0,(IFERROR(INDEX('Debt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33" s="18">
        <f>IF(D132=0,0,MAX(0,D132*(1+(IFERROR(INDEX('Debt Payoff'!$D$4:$D$11,MATCH(3,'Debt Payoff'!$F$4:$F$11,0)),0))/12)-MIN(D132*(1+(IFERROR(INDEX('Debt Payoff'!$D$4:$D$11,MATCH(3,'Debt Payoff'!$F$4:$F$11,0)),0))/12),(IF(COUNTIF(B132:C132,"&gt;0")=0,(IFERROR(INDEX('Debt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33" s="18">
        <f>IF(E132=0,0,MAX(0,E132*(1+(IFERROR(INDEX('Debt Payoff'!$D$4:$D$11,MATCH(4,'Debt Payoff'!$F$4:$F$11,0)),0))/12)-MIN(E132*(1+(IFERROR(INDEX('Debt Payoff'!$D$4:$D$11,MATCH(4,'Debt Payoff'!$F$4:$F$11,0)),0))/12),(IF(COUNTIF(B132:D132,"&gt;0")=0,(IFERROR(INDEX('Debt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33" s="18">
        <f>IF(F132=0,0,MAX(0,F132*(1+(IFERROR(INDEX('Debt Payoff'!$D$4:$D$11,MATCH(5,'Debt Payoff'!$F$4:$F$11,0)),0))/12)-MIN(F132*(1+(IFERROR(INDEX('Debt Payoff'!$D$4:$D$11,MATCH(5,'Debt Payoff'!$F$4:$F$11,0)),0))/12),(IF(COUNTIF(B132:E132,"&gt;0")=0,(IFERROR(INDEX('Debt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33" s="18">
        <f>IF(G132=0,0,MAX(0,G132*(1+(IFERROR(INDEX('Debt Payoff'!$D$4:$D$11,MATCH(6,'Debt Payoff'!$F$4:$F$11,0)),0))/12)-MIN(G132*(1+(IFERROR(INDEX('Debt Payoff'!$D$4:$D$11,MATCH(6,'Debt Payoff'!$F$4:$F$11,0)),0))/12),(IF(COUNTIF(B132:F132,"&gt;0")=0,(IFERROR(INDEX('Debt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33" s="18">
        <f>IF(H132=0,0,MAX(0,H132*(1+(IFERROR(INDEX('Debt Payoff'!$D$4:$D$11,MATCH(7,'Debt Payoff'!$F$4:$F$11,0)),0))/12)-MIN(H132*(1+(IFERROR(INDEX('Debt Payoff'!$D$4:$D$11,MATCH(7,'Debt Payoff'!$F$4:$F$11,0)),0))/12),(IF(COUNTIF(B132:G132,"&gt;0")=0,(IFERROR(INDEX('Debt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33" s="18">
        <f>IF(I132=0,0,MAX(0,I132*(1+(IFERROR(INDEX('Debt Payoff'!$D$4:$D$11,MATCH(8,'Debt Payoff'!$F$4:$F$11,0)),0))/12)-MIN(I132*(1+(IFERROR(INDEX('Debt Payoff'!$D$4:$D$11,MATCH(8,'Debt Payoff'!$F$4:$F$11,0)),0))/12),(IF(COUNTIF(B132:H132,"&gt;0")=0,(IFERROR(INDEX('Debt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33" s="18">
        <f>IF(B132=0,0,B132*(IFERROR(INDEX('Debt Payoff'!$D$4:$D$11,MATCH(1,'Debt Payoff'!$F$4:$F$11,0)),0))/12)</f>
        <v>0</v>
      </c>
      <c r="K133" s="18">
        <f>IF(C132=0,0,C132*(IFERROR(INDEX('Debt Payoff'!$D$4:$D$11,MATCH(2,'Debt Payoff'!$F$4:$F$11,0)),0))/12)</f>
        <v>0</v>
      </c>
      <c r="L133" s="18">
        <f>IF(D132=0,0,D132*(IFERROR(INDEX('Debt Payoff'!$D$4:$D$11,MATCH(3,'Debt Payoff'!$F$4:$F$11,0)),0))/12)</f>
        <v>0</v>
      </c>
      <c r="M133" s="18">
        <f>IF(E132=0,0,E132*(IFERROR(INDEX('Debt Payoff'!$D$4:$D$11,MATCH(4,'Debt Payoff'!$F$4:$F$11,0)),0))/12)</f>
        <v>0</v>
      </c>
      <c r="N133" s="18">
        <f>IF(F132=0,0,F132*(IFERROR(INDEX('Debt Payoff'!$D$4:$D$11,MATCH(5,'Debt Payoff'!$F$4:$F$11,0)),0))/12)</f>
        <v>0</v>
      </c>
      <c r="O133" s="18">
        <f>IF(G132=0,0,G132*(IFERROR(INDEX('Debt Payoff'!$D$4:$D$11,MATCH(6,'Debt Payoff'!$F$4:$F$11,0)),0))/12)</f>
        <v>0</v>
      </c>
      <c r="P133" s="18">
        <f>IF(H132=0,0,H132*(IFERROR(INDEX('Debt Payoff'!$D$4:$D$11,MATCH(7,'Debt Payoff'!$F$4:$F$11,0)),0))/12)</f>
        <v>0</v>
      </c>
      <c r="Q133" s="18">
        <f>IF(I132=0,0,I132*(IFERROR(INDEX('Debt Payoff'!$D$4:$D$11,MATCH(8,'Debt Payoff'!$F$4:$F$11,0)),0))/12)</f>
        <v>0</v>
      </c>
    </row>
    <row r="134" spans="1:17" x14ac:dyDescent="0.25">
      <c r="A134">
        <v>132</v>
      </c>
      <c r="B134" s="18">
        <f>IF(B133=0,0,MAX(0,B133*(1+(IFERROR(INDEX('Debt Payoff'!$D$4:$D$11,MATCH(1,'Debt Payoff'!$F$4:$F$11,0)),0))/12)-MIN(B133*(1+(IFERROR(INDEX('Debt Payoff'!$D$4:$D$11,MATCH(1,'Debt Payoff'!$F$4:$F$11,0)),0))/12),((IFERROR(INDEX('Debt Payoff'!$E$4:$E$11,MATCH(1,'Debt Payoff'!$F$4:$F$11,0)),0))+('Debt Payoff'!$C$2)))))</f>
        <v>0</v>
      </c>
      <c r="C134" s="18">
        <f>IF(C133=0,0,MAX(0,C133*(1+(IFERROR(INDEX('Debt Payoff'!$D$4:$D$11,MATCH(2,'Debt Payoff'!$F$4:$F$11,0)),0))/12)-MIN(C133*(1+(IFERROR(INDEX('Debt Payoff'!$D$4:$D$11,MATCH(2,'Debt Payoff'!$F$4:$F$11,0)),0))/12),(IF(COUNTIF(B133:B133,"&gt;0")=0,(IFERROR(INDEX('Debt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34" s="18">
        <f>IF(D133=0,0,MAX(0,D133*(1+(IFERROR(INDEX('Debt Payoff'!$D$4:$D$11,MATCH(3,'Debt Payoff'!$F$4:$F$11,0)),0))/12)-MIN(D133*(1+(IFERROR(INDEX('Debt Payoff'!$D$4:$D$11,MATCH(3,'Debt Payoff'!$F$4:$F$11,0)),0))/12),(IF(COUNTIF(B133:C133,"&gt;0")=0,(IFERROR(INDEX('Debt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34" s="18">
        <f>IF(E133=0,0,MAX(0,E133*(1+(IFERROR(INDEX('Debt Payoff'!$D$4:$D$11,MATCH(4,'Debt Payoff'!$F$4:$F$11,0)),0))/12)-MIN(E133*(1+(IFERROR(INDEX('Debt Payoff'!$D$4:$D$11,MATCH(4,'Debt Payoff'!$F$4:$F$11,0)),0))/12),(IF(COUNTIF(B133:D133,"&gt;0")=0,(IFERROR(INDEX('Debt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34" s="18">
        <f>IF(F133=0,0,MAX(0,F133*(1+(IFERROR(INDEX('Debt Payoff'!$D$4:$D$11,MATCH(5,'Debt Payoff'!$F$4:$F$11,0)),0))/12)-MIN(F133*(1+(IFERROR(INDEX('Debt Payoff'!$D$4:$D$11,MATCH(5,'Debt Payoff'!$F$4:$F$11,0)),0))/12),(IF(COUNTIF(B133:E133,"&gt;0")=0,(IFERROR(INDEX('Debt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34" s="18">
        <f>IF(G133=0,0,MAX(0,G133*(1+(IFERROR(INDEX('Debt Payoff'!$D$4:$D$11,MATCH(6,'Debt Payoff'!$F$4:$F$11,0)),0))/12)-MIN(G133*(1+(IFERROR(INDEX('Debt Payoff'!$D$4:$D$11,MATCH(6,'Debt Payoff'!$F$4:$F$11,0)),0))/12),(IF(COUNTIF(B133:F133,"&gt;0")=0,(IFERROR(INDEX('Debt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34" s="18">
        <f>IF(H133=0,0,MAX(0,H133*(1+(IFERROR(INDEX('Debt Payoff'!$D$4:$D$11,MATCH(7,'Debt Payoff'!$F$4:$F$11,0)),0))/12)-MIN(H133*(1+(IFERROR(INDEX('Debt Payoff'!$D$4:$D$11,MATCH(7,'Debt Payoff'!$F$4:$F$11,0)),0))/12),(IF(COUNTIF(B133:G133,"&gt;0")=0,(IFERROR(INDEX('Debt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34" s="18">
        <f>IF(I133=0,0,MAX(0,I133*(1+(IFERROR(INDEX('Debt Payoff'!$D$4:$D$11,MATCH(8,'Debt Payoff'!$F$4:$F$11,0)),0))/12)-MIN(I133*(1+(IFERROR(INDEX('Debt Payoff'!$D$4:$D$11,MATCH(8,'Debt Payoff'!$F$4:$F$11,0)),0))/12),(IF(COUNTIF(B133:H133,"&gt;0")=0,(IFERROR(INDEX('Debt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34" s="18">
        <f>IF(B133=0,0,B133*(IFERROR(INDEX('Debt Payoff'!$D$4:$D$11,MATCH(1,'Debt Payoff'!$F$4:$F$11,0)),0))/12)</f>
        <v>0</v>
      </c>
      <c r="K134" s="18">
        <f>IF(C133=0,0,C133*(IFERROR(INDEX('Debt Payoff'!$D$4:$D$11,MATCH(2,'Debt Payoff'!$F$4:$F$11,0)),0))/12)</f>
        <v>0</v>
      </c>
      <c r="L134" s="18">
        <f>IF(D133=0,0,D133*(IFERROR(INDEX('Debt Payoff'!$D$4:$D$11,MATCH(3,'Debt Payoff'!$F$4:$F$11,0)),0))/12)</f>
        <v>0</v>
      </c>
      <c r="M134" s="18">
        <f>IF(E133=0,0,E133*(IFERROR(INDEX('Debt Payoff'!$D$4:$D$11,MATCH(4,'Debt Payoff'!$F$4:$F$11,0)),0))/12)</f>
        <v>0</v>
      </c>
      <c r="N134" s="18">
        <f>IF(F133=0,0,F133*(IFERROR(INDEX('Debt Payoff'!$D$4:$D$11,MATCH(5,'Debt Payoff'!$F$4:$F$11,0)),0))/12)</f>
        <v>0</v>
      </c>
      <c r="O134" s="18">
        <f>IF(G133=0,0,G133*(IFERROR(INDEX('Debt Payoff'!$D$4:$D$11,MATCH(6,'Debt Payoff'!$F$4:$F$11,0)),0))/12)</f>
        <v>0</v>
      </c>
      <c r="P134" s="18">
        <f>IF(H133=0,0,H133*(IFERROR(INDEX('Debt Payoff'!$D$4:$D$11,MATCH(7,'Debt Payoff'!$F$4:$F$11,0)),0))/12)</f>
        <v>0</v>
      </c>
      <c r="Q134" s="18">
        <f>IF(I133=0,0,I133*(IFERROR(INDEX('Debt Payoff'!$D$4:$D$11,MATCH(8,'Debt Payoff'!$F$4:$F$11,0)),0))/12)</f>
        <v>0</v>
      </c>
    </row>
    <row r="135" spans="1:17" x14ac:dyDescent="0.25">
      <c r="A135">
        <v>133</v>
      </c>
      <c r="B135" s="18">
        <f>IF(B134=0,0,MAX(0,B134*(1+(IFERROR(INDEX('Debt Payoff'!$D$4:$D$11,MATCH(1,'Debt Payoff'!$F$4:$F$11,0)),0))/12)-MIN(B134*(1+(IFERROR(INDEX('Debt Payoff'!$D$4:$D$11,MATCH(1,'Debt Payoff'!$F$4:$F$11,0)),0))/12),((IFERROR(INDEX('Debt Payoff'!$E$4:$E$11,MATCH(1,'Debt Payoff'!$F$4:$F$11,0)),0))+('Debt Payoff'!$C$2)))))</f>
        <v>0</v>
      </c>
      <c r="C135" s="18">
        <f>IF(C134=0,0,MAX(0,C134*(1+(IFERROR(INDEX('Debt Payoff'!$D$4:$D$11,MATCH(2,'Debt Payoff'!$F$4:$F$11,0)),0))/12)-MIN(C134*(1+(IFERROR(INDEX('Debt Payoff'!$D$4:$D$11,MATCH(2,'Debt Payoff'!$F$4:$F$11,0)),0))/12),(IF(COUNTIF(B134:B134,"&gt;0")=0,(IFERROR(INDEX('Debt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35" s="18">
        <f>IF(D134=0,0,MAX(0,D134*(1+(IFERROR(INDEX('Debt Payoff'!$D$4:$D$11,MATCH(3,'Debt Payoff'!$F$4:$F$11,0)),0))/12)-MIN(D134*(1+(IFERROR(INDEX('Debt Payoff'!$D$4:$D$11,MATCH(3,'Debt Payoff'!$F$4:$F$11,0)),0))/12),(IF(COUNTIF(B134:C134,"&gt;0")=0,(IFERROR(INDEX('Debt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35" s="18">
        <f>IF(E134=0,0,MAX(0,E134*(1+(IFERROR(INDEX('Debt Payoff'!$D$4:$D$11,MATCH(4,'Debt Payoff'!$F$4:$F$11,0)),0))/12)-MIN(E134*(1+(IFERROR(INDEX('Debt Payoff'!$D$4:$D$11,MATCH(4,'Debt Payoff'!$F$4:$F$11,0)),0))/12),(IF(COUNTIF(B134:D134,"&gt;0")=0,(IFERROR(INDEX('Debt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35" s="18">
        <f>IF(F134=0,0,MAX(0,F134*(1+(IFERROR(INDEX('Debt Payoff'!$D$4:$D$11,MATCH(5,'Debt Payoff'!$F$4:$F$11,0)),0))/12)-MIN(F134*(1+(IFERROR(INDEX('Debt Payoff'!$D$4:$D$11,MATCH(5,'Debt Payoff'!$F$4:$F$11,0)),0))/12),(IF(COUNTIF(B134:E134,"&gt;0")=0,(IFERROR(INDEX('Debt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35" s="18">
        <f>IF(G134=0,0,MAX(0,G134*(1+(IFERROR(INDEX('Debt Payoff'!$D$4:$D$11,MATCH(6,'Debt Payoff'!$F$4:$F$11,0)),0))/12)-MIN(G134*(1+(IFERROR(INDEX('Debt Payoff'!$D$4:$D$11,MATCH(6,'Debt Payoff'!$F$4:$F$11,0)),0))/12),(IF(COUNTIF(B134:F134,"&gt;0")=0,(IFERROR(INDEX('Debt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35" s="18">
        <f>IF(H134=0,0,MAX(0,H134*(1+(IFERROR(INDEX('Debt Payoff'!$D$4:$D$11,MATCH(7,'Debt Payoff'!$F$4:$F$11,0)),0))/12)-MIN(H134*(1+(IFERROR(INDEX('Debt Payoff'!$D$4:$D$11,MATCH(7,'Debt Payoff'!$F$4:$F$11,0)),0))/12),(IF(COUNTIF(B134:G134,"&gt;0")=0,(IFERROR(INDEX('Debt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35" s="18">
        <f>IF(I134=0,0,MAX(0,I134*(1+(IFERROR(INDEX('Debt Payoff'!$D$4:$D$11,MATCH(8,'Debt Payoff'!$F$4:$F$11,0)),0))/12)-MIN(I134*(1+(IFERROR(INDEX('Debt Payoff'!$D$4:$D$11,MATCH(8,'Debt Payoff'!$F$4:$F$11,0)),0))/12),(IF(COUNTIF(B134:H134,"&gt;0")=0,(IFERROR(INDEX('Debt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35" s="18">
        <f>IF(B134=0,0,B134*(IFERROR(INDEX('Debt Payoff'!$D$4:$D$11,MATCH(1,'Debt Payoff'!$F$4:$F$11,0)),0))/12)</f>
        <v>0</v>
      </c>
      <c r="K135" s="18">
        <f>IF(C134=0,0,C134*(IFERROR(INDEX('Debt Payoff'!$D$4:$D$11,MATCH(2,'Debt Payoff'!$F$4:$F$11,0)),0))/12)</f>
        <v>0</v>
      </c>
      <c r="L135" s="18">
        <f>IF(D134=0,0,D134*(IFERROR(INDEX('Debt Payoff'!$D$4:$D$11,MATCH(3,'Debt Payoff'!$F$4:$F$11,0)),0))/12)</f>
        <v>0</v>
      </c>
      <c r="M135" s="18">
        <f>IF(E134=0,0,E134*(IFERROR(INDEX('Debt Payoff'!$D$4:$D$11,MATCH(4,'Debt Payoff'!$F$4:$F$11,0)),0))/12)</f>
        <v>0</v>
      </c>
      <c r="N135" s="18">
        <f>IF(F134=0,0,F134*(IFERROR(INDEX('Debt Payoff'!$D$4:$D$11,MATCH(5,'Debt Payoff'!$F$4:$F$11,0)),0))/12)</f>
        <v>0</v>
      </c>
      <c r="O135" s="18">
        <f>IF(G134=0,0,G134*(IFERROR(INDEX('Debt Payoff'!$D$4:$D$11,MATCH(6,'Debt Payoff'!$F$4:$F$11,0)),0))/12)</f>
        <v>0</v>
      </c>
      <c r="P135" s="18">
        <f>IF(H134=0,0,H134*(IFERROR(INDEX('Debt Payoff'!$D$4:$D$11,MATCH(7,'Debt Payoff'!$F$4:$F$11,0)),0))/12)</f>
        <v>0</v>
      </c>
      <c r="Q135" s="18">
        <f>IF(I134=0,0,I134*(IFERROR(INDEX('Debt Payoff'!$D$4:$D$11,MATCH(8,'Debt Payoff'!$F$4:$F$11,0)),0))/12)</f>
        <v>0</v>
      </c>
    </row>
    <row r="136" spans="1:17" x14ac:dyDescent="0.25">
      <c r="A136">
        <v>134</v>
      </c>
      <c r="B136" s="18">
        <f>IF(B135=0,0,MAX(0,B135*(1+(IFERROR(INDEX('Debt Payoff'!$D$4:$D$11,MATCH(1,'Debt Payoff'!$F$4:$F$11,0)),0))/12)-MIN(B135*(1+(IFERROR(INDEX('Debt Payoff'!$D$4:$D$11,MATCH(1,'Debt Payoff'!$F$4:$F$11,0)),0))/12),((IFERROR(INDEX('Debt Payoff'!$E$4:$E$11,MATCH(1,'Debt Payoff'!$F$4:$F$11,0)),0))+('Debt Payoff'!$C$2)))))</f>
        <v>0</v>
      </c>
      <c r="C136" s="18">
        <f>IF(C135=0,0,MAX(0,C135*(1+(IFERROR(INDEX('Debt Payoff'!$D$4:$D$11,MATCH(2,'Debt Payoff'!$F$4:$F$11,0)),0))/12)-MIN(C135*(1+(IFERROR(INDEX('Debt Payoff'!$D$4:$D$11,MATCH(2,'Debt Payoff'!$F$4:$F$11,0)),0))/12),(IF(COUNTIF(B135:B135,"&gt;0")=0,(IFERROR(INDEX('Debt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36" s="18">
        <f>IF(D135=0,0,MAX(0,D135*(1+(IFERROR(INDEX('Debt Payoff'!$D$4:$D$11,MATCH(3,'Debt Payoff'!$F$4:$F$11,0)),0))/12)-MIN(D135*(1+(IFERROR(INDEX('Debt Payoff'!$D$4:$D$11,MATCH(3,'Debt Payoff'!$F$4:$F$11,0)),0))/12),(IF(COUNTIF(B135:C135,"&gt;0")=0,(IFERROR(INDEX('Debt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36" s="18">
        <f>IF(E135=0,0,MAX(0,E135*(1+(IFERROR(INDEX('Debt Payoff'!$D$4:$D$11,MATCH(4,'Debt Payoff'!$F$4:$F$11,0)),0))/12)-MIN(E135*(1+(IFERROR(INDEX('Debt Payoff'!$D$4:$D$11,MATCH(4,'Debt Payoff'!$F$4:$F$11,0)),0))/12),(IF(COUNTIF(B135:D135,"&gt;0")=0,(IFERROR(INDEX('Debt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36" s="18">
        <f>IF(F135=0,0,MAX(0,F135*(1+(IFERROR(INDEX('Debt Payoff'!$D$4:$D$11,MATCH(5,'Debt Payoff'!$F$4:$F$11,0)),0))/12)-MIN(F135*(1+(IFERROR(INDEX('Debt Payoff'!$D$4:$D$11,MATCH(5,'Debt Payoff'!$F$4:$F$11,0)),0))/12),(IF(COUNTIF(B135:E135,"&gt;0")=0,(IFERROR(INDEX('Debt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36" s="18">
        <f>IF(G135=0,0,MAX(0,G135*(1+(IFERROR(INDEX('Debt Payoff'!$D$4:$D$11,MATCH(6,'Debt Payoff'!$F$4:$F$11,0)),0))/12)-MIN(G135*(1+(IFERROR(INDEX('Debt Payoff'!$D$4:$D$11,MATCH(6,'Debt Payoff'!$F$4:$F$11,0)),0))/12),(IF(COUNTIF(B135:F135,"&gt;0")=0,(IFERROR(INDEX('Debt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36" s="18">
        <f>IF(H135=0,0,MAX(0,H135*(1+(IFERROR(INDEX('Debt Payoff'!$D$4:$D$11,MATCH(7,'Debt Payoff'!$F$4:$F$11,0)),0))/12)-MIN(H135*(1+(IFERROR(INDEX('Debt Payoff'!$D$4:$D$11,MATCH(7,'Debt Payoff'!$F$4:$F$11,0)),0))/12),(IF(COUNTIF(B135:G135,"&gt;0")=0,(IFERROR(INDEX('Debt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36" s="18">
        <f>IF(I135=0,0,MAX(0,I135*(1+(IFERROR(INDEX('Debt Payoff'!$D$4:$D$11,MATCH(8,'Debt Payoff'!$F$4:$F$11,0)),0))/12)-MIN(I135*(1+(IFERROR(INDEX('Debt Payoff'!$D$4:$D$11,MATCH(8,'Debt Payoff'!$F$4:$F$11,0)),0))/12),(IF(COUNTIF(B135:H135,"&gt;0")=0,(IFERROR(INDEX('Debt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36" s="18">
        <f>IF(B135=0,0,B135*(IFERROR(INDEX('Debt Payoff'!$D$4:$D$11,MATCH(1,'Debt Payoff'!$F$4:$F$11,0)),0))/12)</f>
        <v>0</v>
      </c>
      <c r="K136" s="18">
        <f>IF(C135=0,0,C135*(IFERROR(INDEX('Debt Payoff'!$D$4:$D$11,MATCH(2,'Debt Payoff'!$F$4:$F$11,0)),0))/12)</f>
        <v>0</v>
      </c>
      <c r="L136" s="18">
        <f>IF(D135=0,0,D135*(IFERROR(INDEX('Debt Payoff'!$D$4:$D$11,MATCH(3,'Debt Payoff'!$F$4:$F$11,0)),0))/12)</f>
        <v>0</v>
      </c>
      <c r="M136" s="18">
        <f>IF(E135=0,0,E135*(IFERROR(INDEX('Debt Payoff'!$D$4:$D$11,MATCH(4,'Debt Payoff'!$F$4:$F$11,0)),0))/12)</f>
        <v>0</v>
      </c>
      <c r="N136" s="18">
        <f>IF(F135=0,0,F135*(IFERROR(INDEX('Debt Payoff'!$D$4:$D$11,MATCH(5,'Debt Payoff'!$F$4:$F$11,0)),0))/12)</f>
        <v>0</v>
      </c>
      <c r="O136" s="18">
        <f>IF(G135=0,0,G135*(IFERROR(INDEX('Debt Payoff'!$D$4:$D$11,MATCH(6,'Debt Payoff'!$F$4:$F$11,0)),0))/12)</f>
        <v>0</v>
      </c>
      <c r="P136" s="18">
        <f>IF(H135=0,0,H135*(IFERROR(INDEX('Debt Payoff'!$D$4:$D$11,MATCH(7,'Debt Payoff'!$F$4:$F$11,0)),0))/12)</f>
        <v>0</v>
      </c>
      <c r="Q136" s="18">
        <f>IF(I135=0,0,I135*(IFERROR(INDEX('Debt Payoff'!$D$4:$D$11,MATCH(8,'Debt Payoff'!$F$4:$F$11,0)),0))/12)</f>
        <v>0</v>
      </c>
    </row>
    <row r="137" spans="1:17" x14ac:dyDescent="0.25">
      <c r="A137">
        <v>135</v>
      </c>
      <c r="B137" s="18">
        <f>IF(B136=0,0,MAX(0,B136*(1+(IFERROR(INDEX('Debt Payoff'!$D$4:$D$11,MATCH(1,'Debt Payoff'!$F$4:$F$11,0)),0))/12)-MIN(B136*(1+(IFERROR(INDEX('Debt Payoff'!$D$4:$D$11,MATCH(1,'Debt Payoff'!$F$4:$F$11,0)),0))/12),((IFERROR(INDEX('Debt Payoff'!$E$4:$E$11,MATCH(1,'Debt Payoff'!$F$4:$F$11,0)),0))+('Debt Payoff'!$C$2)))))</f>
        <v>0</v>
      </c>
      <c r="C137" s="18">
        <f>IF(C136=0,0,MAX(0,C136*(1+(IFERROR(INDEX('Debt Payoff'!$D$4:$D$11,MATCH(2,'Debt Payoff'!$F$4:$F$11,0)),0))/12)-MIN(C136*(1+(IFERROR(INDEX('Debt Payoff'!$D$4:$D$11,MATCH(2,'Debt Payoff'!$F$4:$F$11,0)),0))/12),(IF(COUNTIF(B136:B136,"&gt;0")=0,(IFERROR(INDEX('Debt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37" s="18">
        <f>IF(D136=0,0,MAX(0,D136*(1+(IFERROR(INDEX('Debt Payoff'!$D$4:$D$11,MATCH(3,'Debt Payoff'!$F$4:$F$11,0)),0))/12)-MIN(D136*(1+(IFERROR(INDEX('Debt Payoff'!$D$4:$D$11,MATCH(3,'Debt Payoff'!$F$4:$F$11,0)),0))/12),(IF(COUNTIF(B136:C136,"&gt;0")=0,(IFERROR(INDEX('Debt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37" s="18">
        <f>IF(E136=0,0,MAX(0,E136*(1+(IFERROR(INDEX('Debt Payoff'!$D$4:$D$11,MATCH(4,'Debt Payoff'!$F$4:$F$11,0)),0))/12)-MIN(E136*(1+(IFERROR(INDEX('Debt Payoff'!$D$4:$D$11,MATCH(4,'Debt Payoff'!$F$4:$F$11,0)),0))/12),(IF(COUNTIF(B136:D136,"&gt;0")=0,(IFERROR(INDEX('Debt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37" s="18">
        <f>IF(F136=0,0,MAX(0,F136*(1+(IFERROR(INDEX('Debt Payoff'!$D$4:$D$11,MATCH(5,'Debt Payoff'!$F$4:$F$11,0)),0))/12)-MIN(F136*(1+(IFERROR(INDEX('Debt Payoff'!$D$4:$D$11,MATCH(5,'Debt Payoff'!$F$4:$F$11,0)),0))/12),(IF(COUNTIF(B136:E136,"&gt;0")=0,(IFERROR(INDEX('Debt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37" s="18">
        <f>IF(G136=0,0,MAX(0,G136*(1+(IFERROR(INDEX('Debt Payoff'!$D$4:$D$11,MATCH(6,'Debt Payoff'!$F$4:$F$11,0)),0))/12)-MIN(G136*(1+(IFERROR(INDEX('Debt Payoff'!$D$4:$D$11,MATCH(6,'Debt Payoff'!$F$4:$F$11,0)),0))/12),(IF(COUNTIF(B136:F136,"&gt;0")=0,(IFERROR(INDEX('Debt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37" s="18">
        <f>IF(H136=0,0,MAX(0,H136*(1+(IFERROR(INDEX('Debt Payoff'!$D$4:$D$11,MATCH(7,'Debt Payoff'!$F$4:$F$11,0)),0))/12)-MIN(H136*(1+(IFERROR(INDEX('Debt Payoff'!$D$4:$D$11,MATCH(7,'Debt Payoff'!$F$4:$F$11,0)),0))/12),(IF(COUNTIF(B136:G136,"&gt;0")=0,(IFERROR(INDEX('Debt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37" s="18">
        <f>IF(I136=0,0,MAX(0,I136*(1+(IFERROR(INDEX('Debt Payoff'!$D$4:$D$11,MATCH(8,'Debt Payoff'!$F$4:$F$11,0)),0))/12)-MIN(I136*(1+(IFERROR(INDEX('Debt Payoff'!$D$4:$D$11,MATCH(8,'Debt Payoff'!$F$4:$F$11,0)),0))/12),(IF(COUNTIF(B136:H136,"&gt;0")=0,(IFERROR(INDEX('Debt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37" s="18">
        <f>IF(B136=0,0,B136*(IFERROR(INDEX('Debt Payoff'!$D$4:$D$11,MATCH(1,'Debt Payoff'!$F$4:$F$11,0)),0))/12)</f>
        <v>0</v>
      </c>
      <c r="K137" s="18">
        <f>IF(C136=0,0,C136*(IFERROR(INDEX('Debt Payoff'!$D$4:$D$11,MATCH(2,'Debt Payoff'!$F$4:$F$11,0)),0))/12)</f>
        <v>0</v>
      </c>
      <c r="L137" s="18">
        <f>IF(D136=0,0,D136*(IFERROR(INDEX('Debt Payoff'!$D$4:$D$11,MATCH(3,'Debt Payoff'!$F$4:$F$11,0)),0))/12)</f>
        <v>0</v>
      </c>
      <c r="M137" s="18">
        <f>IF(E136=0,0,E136*(IFERROR(INDEX('Debt Payoff'!$D$4:$D$11,MATCH(4,'Debt Payoff'!$F$4:$F$11,0)),0))/12)</f>
        <v>0</v>
      </c>
      <c r="N137" s="18">
        <f>IF(F136=0,0,F136*(IFERROR(INDEX('Debt Payoff'!$D$4:$D$11,MATCH(5,'Debt Payoff'!$F$4:$F$11,0)),0))/12)</f>
        <v>0</v>
      </c>
      <c r="O137" s="18">
        <f>IF(G136=0,0,G136*(IFERROR(INDEX('Debt Payoff'!$D$4:$D$11,MATCH(6,'Debt Payoff'!$F$4:$F$11,0)),0))/12)</f>
        <v>0</v>
      </c>
      <c r="P137" s="18">
        <f>IF(H136=0,0,H136*(IFERROR(INDEX('Debt Payoff'!$D$4:$D$11,MATCH(7,'Debt Payoff'!$F$4:$F$11,0)),0))/12)</f>
        <v>0</v>
      </c>
      <c r="Q137" s="18">
        <f>IF(I136=0,0,I136*(IFERROR(INDEX('Debt Payoff'!$D$4:$D$11,MATCH(8,'Debt Payoff'!$F$4:$F$11,0)),0))/12)</f>
        <v>0</v>
      </c>
    </row>
    <row r="138" spans="1:17" x14ac:dyDescent="0.25">
      <c r="A138">
        <v>136</v>
      </c>
      <c r="B138" s="18">
        <f>IF(B137=0,0,MAX(0,B137*(1+(IFERROR(INDEX('Debt Payoff'!$D$4:$D$11,MATCH(1,'Debt Payoff'!$F$4:$F$11,0)),0))/12)-MIN(B137*(1+(IFERROR(INDEX('Debt Payoff'!$D$4:$D$11,MATCH(1,'Debt Payoff'!$F$4:$F$11,0)),0))/12),((IFERROR(INDEX('Debt Payoff'!$E$4:$E$11,MATCH(1,'Debt Payoff'!$F$4:$F$11,0)),0))+('Debt Payoff'!$C$2)))))</f>
        <v>0</v>
      </c>
      <c r="C138" s="18">
        <f>IF(C137=0,0,MAX(0,C137*(1+(IFERROR(INDEX('Debt Payoff'!$D$4:$D$11,MATCH(2,'Debt Payoff'!$F$4:$F$11,0)),0))/12)-MIN(C137*(1+(IFERROR(INDEX('Debt Payoff'!$D$4:$D$11,MATCH(2,'Debt Payoff'!$F$4:$F$11,0)),0))/12),(IF(COUNTIF(B137:B137,"&gt;0")=0,(IFERROR(INDEX('Debt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38" s="18">
        <f>IF(D137=0,0,MAX(0,D137*(1+(IFERROR(INDEX('Debt Payoff'!$D$4:$D$11,MATCH(3,'Debt Payoff'!$F$4:$F$11,0)),0))/12)-MIN(D137*(1+(IFERROR(INDEX('Debt Payoff'!$D$4:$D$11,MATCH(3,'Debt Payoff'!$F$4:$F$11,0)),0))/12),(IF(COUNTIF(B137:C137,"&gt;0")=0,(IFERROR(INDEX('Debt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38" s="18">
        <f>IF(E137=0,0,MAX(0,E137*(1+(IFERROR(INDEX('Debt Payoff'!$D$4:$D$11,MATCH(4,'Debt Payoff'!$F$4:$F$11,0)),0))/12)-MIN(E137*(1+(IFERROR(INDEX('Debt Payoff'!$D$4:$D$11,MATCH(4,'Debt Payoff'!$F$4:$F$11,0)),0))/12),(IF(COUNTIF(B137:D137,"&gt;0")=0,(IFERROR(INDEX('Debt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38" s="18">
        <f>IF(F137=0,0,MAX(0,F137*(1+(IFERROR(INDEX('Debt Payoff'!$D$4:$D$11,MATCH(5,'Debt Payoff'!$F$4:$F$11,0)),0))/12)-MIN(F137*(1+(IFERROR(INDEX('Debt Payoff'!$D$4:$D$11,MATCH(5,'Debt Payoff'!$F$4:$F$11,0)),0))/12),(IF(COUNTIF(B137:E137,"&gt;0")=0,(IFERROR(INDEX('Debt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38" s="18">
        <f>IF(G137=0,0,MAX(0,G137*(1+(IFERROR(INDEX('Debt Payoff'!$D$4:$D$11,MATCH(6,'Debt Payoff'!$F$4:$F$11,0)),0))/12)-MIN(G137*(1+(IFERROR(INDEX('Debt Payoff'!$D$4:$D$11,MATCH(6,'Debt Payoff'!$F$4:$F$11,0)),0))/12),(IF(COUNTIF(B137:F137,"&gt;0")=0,(IFERROR(INDEX('Debt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38" s="18">
        <f>IF(H137=0,0,MAX(0,H137*(1+(IFERROR(INDEX('Debt Payoff'!$D$4:$D$11,MATCH(7,'Debt Payoff'!$F$4:$F$11,0)),0))/12)-MIN(H137*(1+(IFERROR(INDEX('Debt Payoff'!$D$4:$D$11,MATCH(7,'Debt Payoff'!$F$4:$F$11,0)),0))/12),(IF(COUNTIF(B137:G137,"&gt;0")=0,(IFERROR(INDEX('Debt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38" s="18">
        <f>IF(I137=0,0,MAX(0,I137*(1+(IFERROR(INDEX('Debt Payoff'!$D$4:$D$11,MATCH(8,'Debt Payoff'!$F$4:$F$11,0)),0))/12)-MIN(I137*(1+(IFERROR(INDEX('Debt Payoff'!$D$4:$D$11,MATCH(8,'Debt Payoff'!$F$4:$F$11,0)),0))/12),(IF(COUNTIF(B137:H137,"&gt;0")=0,(IFERROR(INDEX('Debt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38" s="18">
        <f>IF(B137=0,0,B137*(IFERROR(INDEX('Debt Payoff'!$D$4:$D$11,MATCH(1,'Debt Payoff'!$F$4:$F$11,0)),0))/12)</f>
        <v>0</v>
      </c>
      <c r="K138" s="18">
        <f>IF(C137=0,0,C137*(IFERROR(INDEX('Debt Payoff'!$D$4:$D$11,MATCH(2,'Debt Payoff'!$F$4:$F$11,0)),0))/12)</f>
        <v>0</v>
      </c>
      <c r="L138" s="18">
        <f>IF(D137=0,0,D137*(IFERROR(INDEX('Debt Payoff'!$D$4:$D$11,MATCH(3,'Debt Payoff'!$F$4:$F$11,0)),0))/12)</f>
        <v>0</v>
      </c>
      <c r="M138" s="18">
        <f>IF(E137=0,0,E137*(IFERROR(INDEX('Debt Payoff'!$D$4:$D$11,MATCH(4,'Debt Payoff'!$F$4:$F$11,0)),0))/12)</f>
        <v>0</v>
      </c>
      <c r="N138" s="18">
        <f>IF(F137=0,0,F137*(IFERROR(INDEX('Debt Payoff'!$D$4:$D$11,MATCH(5,'Debt Payoff'!$F$4:$F$11,0)),0))/12)</f>
        <v>0</v>
      </c>
      <c r="O138" s="18">
        <f>IF(G137=0,0,G137*(IFERROR(INDEX('Debt Payoff'!$D$4:$D$11,MATCH(6,'Debt Payoff'!$F$4:$F$11,0)),0))/12)</f>
        <v>0</v>
      </c>
      <c r="P138" s="18">
        <f>IF(H137=0,0,H137*(IFERROR(INDEX('Debt Payoff'!$D$4:$D$11,MATCH(7,'Debt Payoff'!$F$4:$F$11,0)),0))/12)</f>
        <v>0</v>
      </c>
      <c r="Q138" s="18">
        <f>IF(I137=0,0,I137*(IFERROR(INDEX('Debt Payoff'!$D$4:$D$11,MATCH(8,'Debt Payoff'!$F$4:$F$11,0)),0))/12)</f>
        <v>0</v>
      </c>
    </row>
    <row r="139" spans="1:17" x14ac:dyDescent="0.25">
      <c r="A139">
        <v>137</v>
      </c>
      <c r="B139" s="18">
        <f>IF(B138=0,0,MAX(0,B138*(1+(IFERROR(INDEX('Debt Payoff'!$D$4:$D$11,MATCH(1,'Debt Payoff'!$F$4:$F$11,0)),0))/12)-MIN(B138*(1+(IFERROR(INDEX('Debt Payoff'!$D$4:$D$11,MATCH(1,'Debt Payoff'!$F$4:$F$11,0)),0))/12),((IFERROR(INDEX('Debt Payoff'!$E$4:$E$11,MATCH(1,'Debt Payoff'!$F$4:$F$11,0)),0))+('Debt Payoff'!$C$2)))))</f>
        <v>0</v>
      </c>
      <c r="C139" s="18">
        <f>IF(C138=0,0,MAX(0,C138*(1+(IFERROR(INDEX('Debt Payoff'!$D$4:$D$11,MATCH(2,'Debt Payoff'!$F$4:$F$11,0)),0))/12)-MIN(C138*(1+(IFERROR(INDEX('Debt Payoff'!$D$4:$D$11,MATCH(2,'Debt Payoff'!$F$4:$F$11,0)),0))/12),(IF(COUNTIF(B138:B138,"&gt;0")=0,(IFERROR(INDEX('Debt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39" s="18">
        <f>IF(D138=0,0,MAX(0,D138*(1+(IFERROR(INDEX('Debt Payoff'!$D$4:$D$11,MATCH(3,'Debt Payoff'!$F$4:$F$11,0)),0))/12)-MIN(D138*(1+(IFERROR(INDEX('Debt Payoff'!$D$4:$D$11,MATCH(3,'Debt Payoff'!$F$4:$F$11,0)),0))/12),(IF(COUNTIF(B138:C138,"&gt;0")=0,(IFERROR(INDEX('Debt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39" s="18">
        <f>IF(E138=0,0,MAX(0,E138*(1+(IFERROR(INDEX('Debt Payoff'!$D$4:$D$11,MATCH(4,'Debt Payoff'!$F$4:$F$11,0)),0))/12)-MIN(E138*(1+(IFERROR(INDEX('Debt Payoff'!$D$4:$D$11,MATCH(4,'Debt Payoff'!$F$4:$F$11,0)),0))/12),(IF(COUNTIF(B138:D138,"&gt;0")=0,(IFERROR(INDEX('Debt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39" s="18">
        <f>IF(F138=0,0,MAX(0,F138*(1+(IFERROR(INDEX('Debt Payoff'!$D$4:$D$11,MATCH(5,'Debt Payoff'!$F$4:$F$11,0)),0))/12)-MIN(F138*(1+(IFERROR(INDEX('Debt Payoff'!$D$4:$D$11,MATCH(5,'Debt Payoff'!$F$4:$F$11,0)),0))/12),(IF(COUNTIF(B138:E138,"&gt;0")=0,(IFERROR(INDEX('Debt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39" s="18">
        <f>IF(G138=0,0,MAX(0,G138*(1+(IFERROR(INDEX('Debt Payoff'!$D$4:$D$11,MATCH(6,'Debt Payoff'!$F$4:$F$11,0)),0))/12)-MIN(G138*(1+(IFERROR(INDEX('Debt Payoff'!$D$4:$D$11,MATCH(6,'Debt Payoff'!$F$4:$F$11,0)),0))/12),(IF(COUNTIF(B138:F138,"&gt;0")=0,(IFERROR(INDEX('Debt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39" s="18">
        <f>IF(H138=0,0,MAX(0,H138*(1+(IFERROR(INDEX('Debt Payoff'!$D$4:$D$11,MATCH(7,'Debt Payoff'!$F$4:$F$11,0)),0))/12)-MIN(H138*(1+(IFERROR(INDEX('Debt Payoff'!$D$4:$D$11,MATCH(7,'Debt Payoff'!$F$4:$F$11,0)),0))/12),(IF(COUNTIF(B138:G138,"&gt;0")=0,(IFERROR(INDEX('Debt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39" s="18">
        <f>IF(I138=0,0,MAX(0,I138*(1+(IFERROR(INDEX('Debt Payoff'!$D$4:$D$11,MATCH(8,'Debt Payoff'!$F$4:$F$11,0)),0))/12)-MIN(I138*(1+(IFERROR(INDEX('Debt Payoff'!$D$4:$D$11,MATCH(8,'Debt Payoff'!$F$4:$F$11,0)),0))/12),(IF(COUNTIF(B138:H138,"&gt;0")=0,(IFERROR(INDEX('Debt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39" s="18">
        <f>IF(B138=0,0,B138*(IFERROR(INDEX('Debt Payoff'!$D$4:$D$11,MATCH(1,'Debt Payoff'!$F$4:$F$11,0)),0))/12)</f>
        <v>0</v>
      </c>
      <c r="K139" s="18">
        <f>IF(C138=0,0,C138*(IFERROR(INDEX('Debt Payoff'!$D$4:$D$11,MATCH(2,'Debt Payoff'!$F$4:$F$11,0)),0))/12)</f>
        <v>0</v>
      </c>
      <c r="L139" s="18">
        <f>IF(D138=0,0,D138*(IFERROR(INDEX('Debt Payoff'!$D$4:$D$11,MATCH(3,'Debt Payoff'!$F$4:$F$11,0)),0))/12)</f>
        <v>0</v>
      </c>
      <c r="M139" s="18">
        <f>IF(E138=0,0,E138*(IFERROR(INDEX('Debt Payoff'!$D$4:$D$11,MATCH(4,'Debt Payoff'!$F$4:$F$11,0)),0))/12)</f>
        <v>0</v>
      </c>
      <c r="N139" s="18">
        <f>IF(F138=0,0,F138*(IFERROR(INDEX('Debt Payoff'!$D$4:$D$11,MATCH(5,'Debt Payoff'!$F$4:$F$11,0)),0))/12)</f>
        <v>0</v>
      </c>
      <c r="O139" s="18">
        <f>IF(G138=0,0,G138*(IFERROR(INDEX('Debt Payoff'!$D$4:$D$11,MATCH(6,'Debt Payoff'!$F$4:$F$11,0)),0))/12)</f>
        <v>0</v>
      </c>
      <c r="P139" s="18">
        <f>IF(H138=0,0,H138*(IFERROR(INDEX('Debt Payoff'!$D$4:$D$11,MATCH(7,'Debt Payoff'!$F$4:$F$11,0)),0))/12)</f>
        <v>0</v>
      </c>
      <c r="Q139" s="18">
        <f>IF(I138=0,0,I138*(IFERROR(INDEX('Debt Payoff'!$D$4:$D$11,MATCH(8,'Debt Payoff'!$F$4:$F$11,0)),0))/12)</f>
        <v>0</v>
      </c>
    </row>
    <row r="140" spans="1:17" x14ac:dyDescent="0.25">
      <c r="A140">
        <v>138</v>
      </c>
      <c r="B140" s="18">
        <f>IF(B139=0,0,MAX(0,B139*(1+(IFERROR(INDEX('Debt Payoff'!$D$4:$D$11,MATCH(1,'Debt Payoff'!$F$4:$F$11,0)),0))/12)-MIN(B139*(1+(IFERROR(INDEX('Debt Payoff'!$D$4:$D$11,MATCH(1,'Debt Payoff'!$F$4:$F$11,0)),0))/12),((IFERROR(INDEX('Debt Payoff'!$E$4:$E$11,MATCH(1,'Debt Payoff'!$F$4:$F$11,0)),0))+('Debt Payoff'!$C$2)))))</f>
        <v>0</v>
      </c>
      <c r="C140" s="18">
        <f>IF(C139=0,0,MAX(0,C139*(1+(IFERROR(INDEX('Debt Payoff'!$D$4:$D$11,MATCH(2,'Debt Payoff'!$F$4:$F$11,0)),0))/12)-MIN(C139*(1+(IFERROR(INDEX('Debt Payoff'!$D$4:$D$11,MATCH(2,'Debt Payoff'!$F$4:$F$11,0)),0))/12),(IF(COUNTIF(B139:B139,"&gt;0")=0,(IFERROR(INDEX('Debt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40" s="18">
        <f>IF(D139=0,0,MAX(0,D139*(1+(IFERROR(INDEX('Debt Payoff'!$D$4:$D$11,MATCH(3,'Debt Payoff'!$F$4:$F$11,0)),0))/12)-MIN(D139*(1+(IFERROR(INDEX('Debt Payoff'!$D$4:$D$11,MATCH(3,'Debt Payoff'!$F$4:$F$11,0)),0))/12),(IF(COUNTIF(B139:C139,"&gt;0")=0,(IFERROR(INDEX('Debt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40" s="18">
        <f>IF(E139=0,0,MAX(0,E139*(1+(IFERROR(INDEX('Debt Payoff'!$D$4:$D$11,MATCH(4,'Debt Payoff'!$F$4:$F$11,0)),0))/12)-MIN(E139*(1+(IFERROR(INDEX('Debt Payoff'!$D$4:$D$11,MATCH(4,'Debt Payoff'!$F$4:$F$11,0)),0))/12),(IF(COUNTIF(B139:D139,"&gt;0")=0,(IFERROR(INDEX('Debt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40" s="18">
        <f>IF(F139=0,0,MAX(0,F139*(1+(IFERROR(INDEX('Debt Payoff'!$D$4:$D$11,MATCH(5,'Debt Payoff'!$F$4:$F$11,0)),0))/12)-MIN(F139*(1+(IFERROR(INDEX('Debt Payoff'!$D$4:$D$11,MATCH(5,'Debt Payoff'!$F$4:$F$11,0)),0))/12),(IF(COUNTIF(B139:E139,"&gt;0")=0,(IFERROR(INDEX('Debt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40" s="18">
        <f>IF(G139=0,0,MAX(0,G139*(1+(IFERROR(INDEX('Debt Payoff'!$D$4:$D$11,MATCH(6,'Debt Payoff'!$F$4:$F$11,0)),0))/12)-MIN(G139*(1+(IFERROR(INDEX('Debt Payoff'!$D$4:$D$11,MATCH(6,'Debt Payoff'!$F$4:$F$11,0)),0))/12),(IF(COUNTIF(B139:F139,"&gt;0")=0,(IFERROR(INDEX('Debt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40" s="18">
        <f>IF(H139=0,0,MAX(0,H139*(1+(IFERROR(INDEX('Debt Payoff'!$D$4:$D$11,MATCH(7,'Debt Payoff'!$F$4:$F$11,0)),0))/12)-MIN(H139*(1+(IFERROR(INDEX('Debt Payoff'!$D$4:$D$11,MATCH(7,'Debt Payoff'!$F$4:$F$11,0)),0))/12),(IF(COUNTIF(B139:G139,"&gt;0")=0,(IFERROR(INDEX('Debt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40" s="18">
        <f>IF(I139=0,0,MAX(0,I139*(1+(IFERROR(INDEX('Debt Payoff'!$D$4:$D$11,MATCH(8,'Debt Payoff'!$F$4:$F$11,0)),0))/12)-MIN(I139*(1+(IFERROR(INDEX('Debt Payoff'!$D$4:$D$11,MATCH(8,'Debt Payoff'!$F$4:$F$11,0)),0))/12),(IF(COUNTIF(B139:H139,"&gt;0")=0,(IFERROR(INDEX('Debt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40" s="18">
        <f>IF(B139=0,0,B139*(IFERROR(INDEX('Debt Payoff'!$D$4:$D$11,MATCH(1,'Debt Payoff'!$F$4:$F$11,0)),0))/12)</f>
        <v>0</v>
      </c>
      <c r="K140" s="18">
        <f>IF(C139=0,0,C139*(IFERROR(INDEX('Debt Payoff'!$D$4:$D$11,MATCH(2,'Debt Payoff'!$F$4:$F$11,0)),0))/12)</f>
        <v>0</v>
      </c>
      <c r="L140" s="18">
        <f>IF(D139=0,0,D139*(IFERROR(INDEX('Debt Payoff'!$D$4:$D$11,MATCH(3,'Debt Payoff'!$F$4:$F$11,0)),0))/12)</f>
        <v>0</v>
      </c>
      <c r="M140" s="18">
        <f>IF(E139=0,0,E139*(IFERROR(INDEX('Debt Payoff'!$D$4:$D$11,MATCH(4,'Debt Payoff'!$F$4:$F$11,0)),0))/12)</f>
        <v>0</v>
      </c>
      <c r="N140" s="18">
        <f>IF(F139=0,0,F139*(IFERROR(INDEX('Debt Payoff'!$D$4:$D$11,MATCH(5,'Debt Payoff'!$F$4:$F$11,0)),0))/12)</f>
        <v>0</v>
      </c>
      <c r="O140" s="18">
        <f>IF(G139=0,0,G139*(IFERROR(INDEX('Debt Payoff'!$D$4:$D$11,MATCH(6,'Debt Payoff'!$F$4:$F$11,0)),0))/12)</f>
        <v>0</v>
      </c>
      <c r="P140" s="18">
        <f>IF(H139=0,0,H139*(IFERROR(INDEX('Debt Payoff'!$D$4:$D$11,MATCH(7,'Debt Payoff'!$F$4:$F$11,0)),0))/12)</f>
        <v>0</v>
      </c>
      <c r="Q140" s="18">
        <f>IF(I139=0,0,I139*(IFERROR(INDEX('Debt Payoff'!$D$4:$D$11,MATCH(8,'Debt Payoff'!$F$4:$F$11,0)),0))/12)</f>
        <v>0</v>
      </c>
    </row>
    <row r="141" spans="1:17" x14ac:dyDescent="0.25">
      <c r="A141">
        <v>139</v>
      </c>
      <c r="B141" s="18">
        <f>IF(B140=0,0,MAX(0,B140*(1+(IFERROR(INDEX('Debt Payoff'!$D$4:$D$11,MATCH(1,'Debt Payoff'!$F$4:$F$11,0)),0))/12)-MIN(B140*(1+(IFERROR(INDEX('Debt Payoff'!$D$4:$D$11,MATCH(1,'Debt Payoff'!$F$4:$F$11,0)),0))/12),((IFERROR(INDEX('Debt Payoff'!$E$4:$E$11,MATCH(1,'Debt Payoff'!$F$4:$F$11,0)),0))+('Debt Payoff'!$C$2)))))</f>
        <v>0</v>
      </c>
      <c r="C141" s="18">
        <f>IF(C140=0,0,MAX(0,C140*(1+(IFERROR(INDEX('Debt Payoff'!$D$4:$D$11,MATCH(2,'Debt Payoff'!$F$4:$F$11,0)),0))/12)-MIN(C140*(1+(IFERROR(INDEX('Debt Payoff'!$D$4:$D$11,MATCH(2,'Debt Payoff'!$F$4:$F$11,0)),0))/12),(IF(COUNTIF(B140:B140,"&gt;0")=0,(IFERROR(INDEX('Debt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41" s="18">
        <f>IF(D140=0,0,MAX(0,D140*(1+(IFERROR(INDEX('Debt Payoff'!$D$4:$D$11,MATCH(3,'Debt Payoff'!$F$4:$F$11,0)),0))/12)-MIN(D140*(1+(IFERROR(INDEX('Debt Payoff'!$D$4:$D$11,MATCH(3,'Debt Payoff'!$F$4:$F$11,0)),0))/12),(IF(COUNTIF(B140:C140,"&gt;0")=0,(IFERROR(INDEX('Debt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41" s="18">
        <f>IF(E140=0,0,MAX(0,E140*(1+(IFERROR(INDEX('Debt Payoff'!$D$4:$D$11,MATCH(4,'Debt Payoff'!$F$4:$F$11,0)),0))/12)-MIN(E140*(1+(IFERROR(INDEX('Debt Payoff'!$D$4:$D$11,MATCH(4,'Debt Payoff'!$F$4:$F$11,0)),0))/12),(IF(COUNTIF(B140:D140,"&gt;0")=0,(IFERROR(INDEX('Debt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41" s="18">
        <f>IF(F140=0,0,MAX(0,F140*(1+(IFERROR(INDEX('Debt Payoff'!$D$4:$D$11,MATCH(5,'Debt Payoff'!$F$4:$F$11,0)),0))/12)-MIN(F140*(1+(IFERROR(INDEX('Debt Payoff'!$D$4:$D$11,MATCH(5,'Debt Payoff'!$F$4:$F$11,0)),0))/12),(IF(COUNTIF(B140:E140,"&gt;0")=0,(IFERROR(INDEX('Debt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41" s="18">
        <f>IF(G140=0,0,MAX(0,G140*(1+(IFERROR(INDEX('Debt Payoff'!$D$4:$D$11,MATCH(6,'Debt Payoff'!$F$4:$F$11,0)),0))/12)-MIN(G140*(1+(IFERROR(INDEX('Debt Payoff'!$D$4:$D$11,MATCH(6,'Debt Payoff'!$F$4:$F$11,0)),0))/12),(IF(COUNTIF(B140:F140,"&gt;0")=0,(IFERROR(INDEX('Debt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41" s="18">
        <f>IF(H140=0,0,MAX(0,H140*(1+(IFERROR(INDEX('Debt Payoff'!$D$4:$D$11,MATCH(7,'Debt Payoff'!$F$4:$F$11,0)),0))/12)-MIN(H140*(1+(IFERROR(INDEX('Debt Payoff'!$D$4:$D$11,MATCH(7,'Debt Payoff'!$F$4:$F$11,0)),0))/12),(IF(COUNTIF(B140:G140,"&gt;0")=0,(IFERROR(INDEX('Debt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41" s="18">
        <f>IF(I140=0,0,MAX(0,I140*(1+(IFERROR(INDEX('Debt Payoff'!$D$4:$D$11,MATCH(8,'Debt Payoff'!$F$4:$F$11,0)),0))/12)-MIN(I140*(1+(IFERROR(INDEX('Debt Payoff'!$D$4:$D$11,MATCH(8,'Debt Payoff'!$F$4:$F$11,0)),0))/12),(IF(COUNTIF(B140:H140,"&gt;0")=0,(IFERROR(INDEX('Debt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41" s="18">
        <f>IF(B140=0,0,B140*(IFERROR(INDEX('Debt Payoff'!$D$4:$D$11,MATCH(1,'Debt Payoff'!$F$4:$F$11,0)),0))/12)</f>
        <v>0</v>
      </c>
      <c r="K141" s="18">
        <f>IF(C140=0,0,C140*(IFERROR(INDEX('Debt Payoff'!$D$4:$D$11,MATCH(2,'Debt Payoff'!$F$4:$F$11,0)),0))/12)</f>
        <v>0</v>
      </c>
      <c r="L141" s="18">
        <f>IF(D140=0,0,D140*(IFERROR(INDEX('Debt Payoff'!$D$4:$D$11,MATCH(3,'Debt Payoff'!$F$4:$F$11,0)),0))/12)</f>
        <v>0</v>
      </c>
      <c r="M141" s="18">
        <f>IF(E140=0,0,E140*(IFERROR(INDEX('Debt Payoff'!$D$4:$D$11,MATCH(4,'Debt Payoff'!$F$4:$F$11,0)),0))/12)</f>
        <v>0</v>
      </c>
      <c r="N141" s="18">
        <f>IF(F140=0,0,F140*(IFERROR(INDEX('Debt Payoff'!$D$4:$D$11,MATCH(5,'Debt Payoff'!$F$4:$F$11,0)),0))/12)</f>
        <v>0</v>
      </c>
      <c r="O141" s="18">
        <f>IF(G140=0,0,G140*(IFERROR(INDEX('Debt Payoff'!$D$4:$D$11,MATCH(6,'Debt Payoff'!$F$4:$F$11,0)),0))/12)</f>
        <v>0</v>
      </c>
      <c r="P141" s="18">
        <f>IF(H140=0,0,H140*(IFERROR(INDEX('Debt Payoff'!$D$4:$D$11,MATCH(7,'Debt Payoff'!$F$4:$F$11,0)),0))/12)</f>
        <v>0</v>
      </c>
      <c r="Q141" s="18">
        <f>IF(I140=0,0,I140*(IFERROR(INDEX('Debt Payoff'!$D$4:$D$11,MATCH(8,'Debt Payoff'!$F$4:$F$11,0)),0))/12)</f>
        <v>0</v>
      </c>
    </row>
    <row r="142" spans="1:17" x14ac:dyDescent="0.25">
      <c r="A142">
        <v>140</v>
      </c>
      <c r="B142" s="18">
        <f>IF(B141=0,0,MAX(0,B141*(1+(IFERROR(INDEX('Debt Payoff'!$D$4:$D$11,MATCH(1,'Debt Payoff'!$F$4:$F$11,0)),0))/12)-MIN(B141*(1+(IFERROR(INDEX('Debt Payoff'!$D$4:$D$11,MATCH(1,'Debt Payoff'!$F$4:$F$11,0)),0))/12),((IFERROR(INDEX('Debt Payoff'!$E$4:$E$11,MATCH(1,'Debt Payoff'!$F$4:$F$11,0)),0))+('Debt Payoff'!$C$2)))))</f>
        <v>0</v>
      </c>
      <c r="C142" s="18">
        <f>IF(C141=0,0,MAX(0,C141*(1+(IFERROR(INDEX('Debt Payoff'!$D$4:$D$11,MATCH(2,'Debt Payoff'!$F$4:$F$11,0)),0))/12)-MIN(C141*(1+(IFERROR(INDEX('Debt Payoff'!$D$4:$D$11,MATCH(2,'Debt Payoff'!$F$4:$F$11,0)),0))/12),(IF(COUNTIF(B141:B141,"&gt;0")=0,(IFERROR(INDEX('Debt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42" s="18">
        <f>IF(D141=0,0,MAX(0,D141*(1+(IFERROR(INDEX('Debt Payoff'!$D$4:$D$11,MATCH(3,'Debt Payoff'!$F$4:$F$11,0)),0))/12)-MIN(D141*(1+(IFERROR(INDEX('Debt Payoff'!$D$4:$D$11,MATCH(3,'Debt Payoff'!$F$4:$F$11,0)),0))/12),(IF(COUNTIF(B141:C141,"&gt;0")=0,(IFERROR(INDEX('Debt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42" s="18">
        <f>IF(E141=0,0,MAX(0,E141*(1+(IFERROR(INDEX('Debt Payoff'!$D$4:$D$11,MATCH(4,'Debt Payoff'!$F$4:$F$11,0)),0))/12)-MIN(E141*(1+(IFERROR(INDEX('Debt Payoff'!$D$4:$D$11,MATCH(4,'Debt Payoff'!$F$4:$F$11,0)),0))/12),(IF(COUNTIF(B141:D141,"&gt;0")=0,(IFERROR(INDEX('Debt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42" s="18">
        <f>IF(F141=0,0,MAX(0,F141*(1+(IFERROR(INDEX('Debt Payoff'!$D$4:$D$11,MATCH(5,'Debt Payoff'!$F$4:$F$11,0)),0))/12)-MIN(F141*(1+(IFERROR(INDEX('Debt Payoff'!$D$4:$D$11,MATCH(5,'Debt Payoff'!$F$4:$F$11,0)),0))/12),(IF(COUNTIF(B141:E141,"&gt;0")=0,(IFERROR(INDEX('Debt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42" s="18">
        <f>IF(G141=0,0,MAX(0,G141*(1+(IFERROR(INDEX('Debt Payoff'!$D$4:$D$11,MATCH(6,'Debt Payoff'!$F$4:$F$11,0)),0))/12)-MIN(G141*(1+(IFERROR(INDEX('Debt Payoff'!$D$4:$D$11,MATCH(6,'Debt Payoff'!$F$4:$F$11,0)),0))/12),(IF(COUNTIF(B141:F141,"&gt;0")=0,(IFERROR(INDEX('Debt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42" s="18">
        <f>IF(H141=0,0,MAX(0,H141*(1+(IFERROR(INDEX('Debt Payoff'!$D$4:$D$11,MATCH(7,'Debt Payoff'!$F$4:$F$11,0)),0))/12)-MIN(H141*(1+(IFERROR(INDEX('Debt Payoff'!$D$4:$D$11,MATCH(7,'Debt Payoff'!$F$4:$F$11,0)),0))/12),(IF(COUNTIF(B141:G141,"&gt;0")=0,(IFERROR(INDEX('Debt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42" s="18">
        <f>IF(I141=0,0,MAX(0,I141*(1+(IFERROR(INDEX('Debt Payoff'!$D$4:$D$11,MATCH(8,'Debt Payoff'!$F$4:$F$11,0)),0))/12)-MIN(I141*(1+(IFERROR(INDEX('Debt Payoff'!$D$4:$D$11,MATCH(8,'Debt Payoff'!$F$4:$F$11,0)),0))/12),(IF(COUNTIF(B141:H141,"&gt;0")=0,(IFERROR(INDEX('Debt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42" s="18">
        <f>IF(B141=0,0,B141*(IFERROR(INDEX('Debt Payoff'!$D$4:$D$11,MATCH(1,'Debt Payoff'!$F$4:$F$11,0)),0))/12)</f>
        <v>0</v>
      </c>
      <c r="K142" s="18">
        <f>IF(C141=0,0,C141*(IFERROR(INDEX('Debt Payoff'!$D$4:$D$11,MATCH(2,'Debt Payoff'!$F$4:$F$11,0)),0))/12)</f>
        <v>0</v>
      </c>
      <c r="L142" s="18">
        <f>IF(D141=0,0,D141*(IFERROR(INDEX('Debt Payoff'!$D$4:$D$11,MATCH(3,'Debt Payoff'!$F$4:$F$11,0)),0))/12)</f>
        <v>0</v>
      </c>
      <c r="M142" s="18">
        <f>IF(E141=0,0,E141*(IFERROR(INDEX('Debt Payoff'!$D$4:$D$11,MATCH(4,'Debt Payoff'!$F$4:$F$11,0)),0))/12)</f>
        <v>0</v>
      </c>
      <c r="N142" s="18">
        <f>IF(F141=0,0,F141*(IFERROR(INDEX('Debt Payoff'!$D$4:$D$11,MATCH(5,'Debt Payoff'!$F$4:$F$11,0)),0))/12)</f>
        <v>0</v>
      </c>
      <c r="O142" s="18">
        <f>IF(G141=0,0,G141*(IFERROR(INDEX('Debt Payoff'!$D$4:$D$11,MATCH(6,'Debt Payoff'!$F$4:$F$11,0)),0))/12)</f>
        <v>0</v>
      </c>
      <c r="P142" s="18">
        <f>IF(H141=0,0,H141*(IFERROR(INDEX('Debt Payoff'!$D$4:$D$11,MATCH(7,'Debt Payoff'!$F$4:$F$11,0)),0))/12)</f>
        <v>0</v>
      </c>
      <c r="Q142" s="18">
        <f>IF(I141=0,0,I141*(IFERROR(INDEX('Debt Payoff'!$D$4:$D$11,MATCH(8,'Debt Payoff'!$F$4:$F$11,0)),0))/12)</f>
        <v>0</v>
      </c>
    </row>
    <row r="143" spans="1:17" x14ac:dyDescent="0.25">
      <c r="A143">
        <v>141</v>
      </c>
      <c r="B143" s="18">
        <f>IF(B142=0,0,MAX(0,B142*(1+(IFERROR(INDEX('Debt Payoff'!$D$4:$D$11,MATCH(1,'Debt Payoff'!$F$4:$F$11,0)),0))/12)-MIN(B142*(1+(IFERROR(INDEX('Debt Payoff'!$D$4:$D$11,MATCH(1,'Debt Payoff'!$F$4:$F$11,0)),0))/12),((IFERROR(INDEX('Debt Payoff'!$E$4:$E$11,MATCH(1,'Debt Payoff'!$F$4:$F$11,0)),0))+('Debt Payoff'!$C$2)))))</f>
        <v>0</v>
      </c>
      <c r="C143" s="18">
        <f>IF(C142=0,0,MAX(0,C142*(1+(IFERROR(INDEX('Debt Payoff'!$D$4:$D$11,MATCH(2,'Debt Payoff'!$F$4:$F$11,0)),0))/12)-MIN(C142*(1+(IFERROR(INDEX('Debt Payoff'!$D$4:$D$11,MATCH(2,'Debt Payoff'!$F$4:$F$11,0)),0))/12),(IF(COUNTIF(B142:B142,"&gt;0")=0,(IFERROR(INDEX('Debt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43" s="18">
        <f>IF(D142=0,0,MAX(0,D142*(1+(IFERROR(INDEX('Debt Payoff'!$D$4:$D$11,MATCH(3,'Debt Payoff'!$F$4:$F$11,0)),0))/12)-MIN(D142*(1+(IFERROR(INDEX('Debt Payoff'!$D$4:$D$11,MATCH(3,'Debt Payoff'!$F$4:$F$11,0)),0))/12),(IF(COUNTIF(B142:C142,"&gt;0")=0,(IFERROR(INDEX('Debt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43" s="18">
        <f>IF(E142=0,0,MAX(0,E142*(1+(IFERROR(INDEX('Debt Payoff'!$D$4:$D$11,MATCH(4,'Debt Payoff'!$F$4:$F$11,0)),0))/12)-MIN(E142*(1+(IFERROR(INDEX('Debt Payoff'!$D$4:$D$11,MATCH(4,'Debt Payoff'!$F$4:$F$11,0)),0))/12),(IF(COUNTIF(B142:D142,"&gt;0")=0,(IFERROR(INDEX('Debt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43" s="18">
        <f>IF(F142=0,0,MAX(0,F142*(1+(IFERROR(INDEX('Debt Payoff'!$D$4:$D$11,MATCH(5,'Debt Payoff'!$F$4:$F$11,0)),0))/12)-MIN(F142*(1+(IFERROR(INDEX('Debt Payoff'!$D$4:$D$11,MATCH(5,'Debt Payoff'!$F$4:$F$11,0)),0))/12),(IF(COUNTIF(B142:E142,"&gt;0")=0,(IFERROR(INDEX('Debt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43" s="18">
        <f>IF(G142=0,0,MAX(0,G142*(1+(IFERROR(INDEX('Debt Payoff'!$D$4:$D$11,MATCH(6,'Debt Payoff'!$F$4:$F$11,0)),0))/12)-MIN(G142*(1+(IFERROR(INDEX('Debt Payoff'!$D$4:$D$11,MATCH(6,'Debt Payoff'!$F$4:$F$11,0)),0))/12),(IF(COUNTIF(B142:F142,"&gt;0")=0,(IFERROR(INDEX('Debt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43" s="18">
        <f>IF(H142=0,0,MAX(0,H142*(1+(IFERROR(INDEX('Debt Payoff'!$D$4:$D$11,MATCH(7,'Debt Payoff'!$F$4:$F$11,0)),0))/12)-MIN(H142*(1+(IFERROR(INDEX('Debt Payoff'!$D$4:$D$11,MATCH(7,'Debt Payoff'!$F$4:$F$11,0)),0))/12),(IF(COUNTIF(B142:G142,"&gt;0")=0,(IFERROR(INDEX('Debt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43" s="18">
        <f>IF(I142=0,0,MAX(0,I142*(1+(IFERROR(INDEX('Debt Payoff'!$D$4:$D$11,MATCH(8,'Debt Payoff'!$F$4:$F$11,0)),0))/12)-MIN(I142*(1+(IFERROR(INDEX('Debt Payoff'!$D$4:$D$11,MATCH(8,'Debt Payoff'!$F$4:$F$11,0)),0))/12),(IF(COUNTIF(B142:H142,"&gt;0")=0,(IFERROR(INDEX('Debt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43" s="18">
        <f>IF(B142=0,0,B142*(IFERROR(INDEX('Debt Payoff'!$D$4:$D$11,MATCH(1,'Debt Payoff'!$F$4:$F$11,0)),0))/12)</f>
        <v>0</v>
      </c>
      <c r="K143" s="18">
        <f>IF(C142=0,0,C142*(IFERROR(INDEX('Debt Payoff'!$D$4:$D$11,MATCH(2,'Debt Payoff'!$F$4:$F$11,0)),0))/12)</f>
        <v>0</v>
      </c>
      <c r="L143" s="18">
        <f>IF(D142=0,0,D142*(IFERROR(INDEX('Debt Payoff'!$D$4:$D$11,MATCH(3,'Debt Payoff'!$F$4:$F$11,0)),0))/12)</f>
        <v>0</v>
      </c>
      <c r="M143" s="18">
        <f>IF(E142=0,0,E142*(IFERROR(INDEX('Debt Payoff'!$D$4:$D$11,MATCH(4,'Debt Payoff'!$F$4:$F$11,0)),0))/12)</f>
        <v>0</v>
      </c>
      <c r="N143" s="18">
        <f>IF(F142=0,0,F142*(IFERROR(INDEX('Debt Payoff'!$D$4:$D$11,MATCH(5,'Debt Payoff'!$F$4:$F$11,0)),0))/12)</f>
        <v>0</v>
      </c>
      <c r="O143" s="18">
        <f>IF(G142=0,0,G142*(IFERROR(INDEX('Debt Payoff'!$D$4:$D$11,MATCH(6,'Debt Payoff'!$F$4:$F$11,0)),0))/12)</f>
        <v>0</v>
      </c>
      <c r="P143" s="18">
        <f>IF(H142=0,0,H142*(IFERROR(INDEX('Debt Payoff'!$D$4:$D$11,MATCH(7,'Debt Payoff'!$F$4:$F$11,0)),0))/12)</f>
        <v>0</v>
      </c>
      <c r="Q143" s="18">
        <f>IF(I142=0,0,I142*(IFERROR(INDEX('Debt Payoff'!$D$4:$D$11,MATCH(8,'Debt Payoff'!$F$4:$F$11,0)),0))/12)</f>
        <v>0</v>
      </c>
    </row>
    <row r="144" spans="1:17" x14ac:dyDescent="0.25">
      <c r="A144">
        <v>142</v>
      </c>
      <c r="B144" s="18">
        <f>IF(B143=0,0,MAX(0,B143*(1+(IFERROR(INDEX('Debt Payoff'!$D$4:$D$11,MATCH(1,'Debt Payoff'!$F$4:$F$11,0)),0))/12)-MIN(B143*(1+(IFERROR(INDEX('Debt Payoff'!$D$4:$D$11,MATCH(1,'Debt Payoff'!$F$4:$F$11,0)),0))/12),((IFERROR(INDEX('Debt Payoff'!$E$4:$E$11,MATCH(1,'Debt Payoff'!$F$4:$F$11,0)),0))+('Debt Payoff'!$C$2)))))</f>
        <v>0</v>
      </c>
      <c r="C144" s="18">
        <f>IF(C143=0,0,MAX(0,C143*(1+(IFERROR(INDEX('Debt Payoff'!$D$4:$D$11,MATCH(2,'Debt Payoff'!$F$4:$F$11,0)),0))/12)-MIN(C143*(1+(IFERROR(INDEX('Debt Payoff'!$D$4:$D$11,MATCH(2,'Debt Payoff'!$F$4:$F$11,0)),0))/12),(IF(COUNTIF(B143:B143,"&gt;0")=0,(IFERROR(INDEX('Debt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44" s="18">
        <f>IF(D143=0,0,MAX(0,D143*(1+(IFERROR(INDEX('Debt Payoff'!$D$4:$D$11,MATCH(3,'Debt Payoff'!$F$4:$F$11,0)),0))/12)-MIN(D143*(1+(IFERROR(INDEX('Debt Payoff'!$D$4:$D$11,MATCH(3,'Debt Payoff'!$F$4:$F$11,0)),0))/12),(IF(COUNTIF(B143:C143,"&gt;0")=0,(IFERROR(INDEX('Debt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44" s="18">
        <f>IF(E143=0,0,MAX(0,E143*(1+(IFERROR(INDEX('Debt Payoff'!$D$4:$D$11,MATCH(4,'Debt Payoff'!$F$4:$F$11,0)),0))/12)-MIN(E143*(1+(IFERROR(INDEX('Debt Payoff'!$D$4:$D$11,MATCH(4,'Debt Payoff'!$F$4:$F$11,0)),0))/12),(IF(COUNTIF(B143:D143,"&gt;0")=0,(IFERROR(INDEX('Debt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44" s="18">
        <f>IF(F143=0,0,MAX(0,F143*(1+(IFERROR(INDEX('Debt Payoff'!$D$4:$D$11,MATCH(5,'Debt Payoff'!$F$4:$F$11,0)),0))/12)-MIN(F143*(1+(IFERROR(INDEX('Debt Payoff'!$D$4:$D$11,MATCH(5,'Debt Payoff'!$F$4:$F$11,0)),0))/12),(IF(COUNTIF(B143:E143,"&gt;0")=0,(IFERROR(INDEX('Debt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44" s="18">
        <f>IF(G143=0,0,MAX(0,G143*(1+(IFERROR(INDEX('Debt Payoff'!$D$4:$D$11,MATCH(6,'Debt Payoff'!$F$4:$F$11,0)),0))/12)-MIN(G143*(1+(IFERROR(INDEX('Debt Payoff'!$D$4:$D$11,MATCH(6,'Debt Payoff'!$F$4:$F$11,0)),0))/12),(IF(COUNTIF(B143:F143,"&gt;0")=0,(IFERROR(INDEX('Debt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44" s="18">
        <f>IF(H143=0,0,MAX(0,H143*(1+(IFERROR(INDEX('Debt Payoff'!$D$4:$D$11,MATCH(7,'Debt Payoff'!$F$4:$F$11,0)),0))/12)-MIN(H143*(1+(IFERROR(INDEX('Debt Payoff'!$D$4:$D$11,MATCH(7,'Debt Payoff'!$F$4:$F$11,0)),0))/12),(IF(COUNTIF(B143:G143,"&gt;0")=0,(IFERROR(INDEX('Debt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44" s="18">
        <f>IF(I143=0,0,MAX(0,I143*(1+(IFERROR(INDEX('Debt Payoff'!$D$4:$D$11,MATCH(8,'Debt Payoff'!$F$4:$F$11,0)),0))/12)-MIN(I143*(1+(IFERROR(INDEX('Debt Payoff'!$D$4:$D$11,MATCH(8,'Debt Payoff'!$F$4:$F$11,0)),0))/12),(IF(COUNTIF(B143:H143,"&gt;0")=0,(IFERROR(INDEX('Debt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44" s="18">
        <f>IF(B143=0,0,B143*(IFERROR(INDEX('Debt Payoff'!$D$4:$D$11,MATCH(1,'Debt Payoff'!$F$4:$F$11,0)),0))/12)</f>
        <v>0</v>
      </c>
      <c r="K144" s="18">
        <f>IF(C143=0,0,C143*(IFERROR(INDEX('Debt Payoff'!$D$4:$D$11,MATCH(2,'Debt Payoff'!$F$4:$F$11,0)),0))/12)</f>
        <v>0</v>
      </c>
      <c r="L144" s="18">
        <f>IF(D143=0,0,D143*(IFERROR(INDEX('Debt Payoff'!$D$4:$D$11,MATCH(3,'Debt Payoff'!$F$4:$F$11,0)),0))/12)</f>
        <v>0</v>
      </c>
      <c r="M144" s="18">
        <f>IF(E143=0,0,E143*(IFERROR(INDEX('Debt Payoff'!$D$4:$D$11,MATCH(4,'Debt Payoff'!$F$4:$F$11,0)),0))/12)</f>
        <v>0</v>
      </c>
      <c r="N144" s="18">
        <f>IF(F143=0,0,F143*(IFERROR(INDEX('Debt Payoff'!$D$4:$D$11,MATCH(5,'Debt Payoff'!$F$4:$F$11,0)),0))/12)</f>
        <v>0</v>
      </c>
      <c r="O144" s="18">
        <f>IF(G143=0,0,G143*(IFERROR(INDEX('Debt Payoff'!$D$4:$D$11,MATCH(6,'Debt Payoff'!$F$4:$F$11,0)),0))/12)</f>
        <v>0</v>
      </c>
      <c r="P144" s="18">
        <f>IF(H143=0,0,H143*(IFERROR(INDEX('Debt Payoff'!$D$4:$D$11,MATCH(7,'Debt Payoff'!$F$4:$F$11,0)),0))/12)</f>
        <v>0</v>
      </c>
      <c r="Q144" s="18">
        <f>IF(I143=0,0,I143*(IFERROR(INDEX('Debt Payoff'!$D$4:$D$11,MATCH(8,'Debt Payoff'!$F$4:$F$11,0)),0))/12)</f>
        <v>0</v>
      </c>
    </row>
    <row r="145" spans="1:17" x14ac:dyDescent="0.25">
      <c r="A145">
        <v>143</v>
      </c>
      <c r="B145" s="18">
        <f>IF(B144=0,0,MAX(0,B144*(1+(IFERROR(INDEX('Debt Payoff'!$D$4:$D$11,MATCH(1,'Debt Payoff'!$F$4:$F$11,0)),0))/12)-MIN(B144*(1+(IFERROR(INDEX('Debt Payoff'!$D$4:$D$11,MATCH(1,'Debt Payoff'!$F$4:$F$11,0)),0))/12),((IFERROR(INDEX('Debt Payoff'!$E$4:$E$11,MATCH(1,'Debt Payoff'!$F$4:$F$11,0)),0))+('Debt Payoff'!$C$2)))))</f>
        <v>0</v>
      </c>
      <c r="C145" s="18">
        <f>IF(C144=0,0,MAX(0,C144*(1+(IFERROR(INDEX('Debt Payoff'!$D$4:$D$11,MATCH(2,'Debt Payoff'!$F$4:$F$11,0)),0))/12)-MIN(C144*(1+(IFERROR(INDEX('Debt Payoff'!$D$4:$D$11,MATCH(2,'Debt Payoff'!$F$4:$F$11,0)),0))/12),(IF(COUNTIF(B144:B144,"&gt;0")=0,(IFERROR(INDEX('Debt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45" s="18">
        <f>IF(D144=0,0,MAX(0,D144*(1+(IFERROR(INDEX('Debt Payoff'!$D$4:$D$11,MATCH(3,'Debt Payoff'!$F$4:$F$11,0)),0))/12)-MIN(D144*(1+(IFERROR(INDEX('Debt Payoff'!$D$4:$D$11,MATCH(3,'Debt Payoff'!$F$4:$F$11,0)),0))/12),(IF(COUNTIF(B144:C144,"&gt;0")=0,(IFERROR(INDEX('Debt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45" s="18">
        <f>IF(E144=0,0,MAX(0,E144*(1+(IFERROR(INDEX('Debt Payoff'!$D$4:$D$11,MATCH(4,'Debt Payoff'!$F$4:$F$11,0)),0))/12)-MIN(E144*(1+(IFERROR(INDEX('Debt Payoff'!$D$4:$D$11,MATCH(4,'Debt Payoff'!$F$4:$F$11,0)),0))/12),(IF(COUNTIF(B144:D144,"&gt;0")=0,(IFERROR(INDEX('Debt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45" s="18">
        <f>IF(F144=0,0,MAX(0,F144*(1+(IFERROR(INDEX('Debt Payoff'!$D$4:$D$11,MATCH(5,'Debt Payoff'!$F$4:$F$11,0)),0))/12)-MIN(F144*(1+(IFERROR(INDEX('Debt Payoff'!$D$4:$D$11,MATCH(5,'Debt Payoff'!$F$4:$F$11,0)),0))/12),(IF(COUNTIF(B144:E144,"&gt;0")=0,(IFERROR(INDEX('Debt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45" s="18">
        <f>IF(G144=0,0,MAX(0,G144*(1+(IFERROR(INDEX('Debt Payoff'!$D$4:$D$11,MATCH(6,'Debt Payoff'!$F$4:$F$11,0)),0))/12)-MIN(G144*(1+(IFERROR(INDEX('Debt Payoff'!$D$4:$D$11,MATCH(6,'Debt Payoff'!$F$4:$F$11,0)),0))/12),(IF(COUNTIF(B144:F144,"&gt;0")=0,(IFERROR(INDEX('Debt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45" s="18">
        <f>IF(H144=0,0,MAX(0,H144*(1+(IFERROR(INDEX('Debt Payoff'!$D$4:$D$11,MATCH(7,'Debt Payoff'!$F$4:$F$11,0)),0))/12)-MIN(H144*(1+(IFERROR(INDEX('Debt Payoff'!$D$4:$D$11,MATCH(7,'Debt Payoff'!$F$4:$F$11,0)),0))/12),(IF(COUNTIF(B144:G144,"&gt;0")=0,(IFERROR(INDEX('Debt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45" s="18">
        <f>IF(I144=0,0,MAX(0,I144*(1+(IFERROR(INDEX('Debt Payoff'!$D$4:$D$11,MATCH(8,'Debt Payoff'!$F$4:$F$11,0)),0))/12)-MIN(I144*(1+(IFERROR(INDEX('Debt Payoff'!$D$4:$D$11,MATCH(8,'Debt Payoff'!$F$4:$F$11,0)),0))/12),(IF(COUNTIF(B144:H144,"&gt;0")=0,(IFERROR(INDEX('Debt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45" s="18">
        <f>IF(B144=0,0,B144*(IFERROR(INDEX('Debt Payoff'!$D$4:$D$11,MATCH(1,'Debt Payoff'!$F$4:$F$11,0)),0))/12)</f>
        <v>0</v>
      </c>
      <c r="K145" s="18">
        <f>IF(C144=0,0,C144*(IFERROR(INDEX('Debt Payoff'!$D$4:$D$11,MATCH(2,'Debt Payoff'!$F$4:$F$11,0)),0))/12)</f>
        <v>0</v>
      </c>
      <c r="L145" s="18">
        <f>IF(D144=0,0,D144*(IFERROR(INDEX('Debt Payoff'!$D$4:$D$11,MATCH(3,'Debt Payoff'!$F$4:$F$11,0)),0))/12)</f>
        <v>0</v>
      </c>
      <c r="M145" s="18">
        <f>IF(E144=0,0,E144*(IFERROR(INDEX('Debt Payoff'!$D$4:$D$11,MATCH(4,'Debt Payoff'!$F$4:$F$11,0)),0))/12)</f>
        <v>0</v>
      </c>
      <c r="N145" s="18">
        <f>IF(F144=0,0,F144*(IFERROR(INDEX('Debt Payoff'!$D$4:$D$11,MATCH(5,'Debt Payoff'!$F$4:$F$11,0)),0))/12)</f>
        <v>0</v>
      </c>
      <c r="O145" s="18">
        <f>IF(G144=0,0,G144*(IFERROR(INDEX('Debt Payoff'!$D$4:$D$11,MATCH(6,'Debt Payoff'!$F$4:$F$11,0)),0))/12)</f>
        <v>0</v>
      </c>
      <c r="P145" s="18">
        <f>IF(H144=0,0,H144*(IFERROR(INDEX('Debt Payoff'!$D$4:$D$11,MATCH(7,'Debt Payoff'!$F$4:$F$11,0)),0))/12)</f>
        <v>0</v>
      </c>
      <c r="Q145" s="18">
        <f>IF(I144=0,0,I144*(IFERROR(INDEX('Debt Payoff'!$D$4:$D$11,MATCH(8,'Debt Payoff'!$F$4:$F$11,0)),0))/12)</f>
        <v>0</v>
      </c>
    </row>
    <row r="146" spans="1:17" x14ac:dyDescent="0.25">
      <c r="A146">
        <v>144</v>
      </c>
      <c r="B146" s="18">
        <f>IF(B145=0,0,MAX(0,B145*(1+(IFERROR(INDEX('Debt Payoff'!$D$4:$D$11,MATCH(1,'Debt Payoff'!$F$4:$F$11,0)),0))/12)-MIN(B145*(1+(IFERROR(INDEX('Debt Payoff'!$D$4:$D$11,MATCH(1,'Debt Payoff'!$F$4:$F$11,0)),0))/12),((IFERROR(INDEX('Debt Payoff'!$E$4:$E$11,MATCH(1,'Debt Payoff'!$F$4:$F$11,0)),0))+('Debt Payoff'!$C$2)))))</f>
        <v>0</v>
      </c>
      <c r="C146" s="18">
        <f>IF(C145=0,0,MAX(0,C145*(1+(IFERROR(INDEX('Debt Payoff'!$D$4:$D$11,MATCH(2,'Debt Payoff'!$F$4:$F$11,0)),0))/12)-MIN(C145*(1+(IFERROR(INDEX('Debt Payoff'!$D$4:$D$11,MATCH(2,'Debt Payoff'!$F$4:$F$11,0)),0))/12),(IF(COUNTIF(B145:B145,"&gt;0")=0,(IFERROR(INDEX('Debt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46" s="18">
        <f>IF(D145=0,0,MAX(0,D145*(1+(IFERROR(INDEX('Debt Payoff'!$D$4:$D$11,MATCH(3,'Debt Payoff'!$F$4:$F$11,0)),0))/12)-MIN(D145*(1+(IFERROR(INDEX('Debt Payoff'!$D$4:$D$11,MATCH(3,'Debt Payoff'!$F$4:$F$11,0)),0))/12),(IF(COUNTIF(B145:C145,"&gt;0")=0,(IFERROR(INDEX('Debt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46" s="18">
        <f>IF(E145=0,0,MAX(0,E145*(1+(IFERROR(INDEX('Debt Payoff'!$D$4:$D$11,MATCH(4,'Debt Payoff'!$F$4:$F$11,0)),0))/12)-MIN(E145*(1+(IFERROR(INDEX('Debt Payoff'!$D$4:$D$11,MATCH(4,'Debt Payoff'!$F$4:$F$11,0)),0))/12),(IF(COUNTIF(B145:D145,"&gt;0")=0,(IFERROR(INDEX('Debt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46" s="18">
        <f>IF(F145=0,0,MAX(0,F145*(1+(IFERROR(INDEX('Debt Payoff'!$D$4:$D$11,MATCH(5,'Debt Payoff'!$F$4:$F$11,0)),0))/12)-MIN(F145*(1+(IFERROR(INDEX('Debt Payoff'!$D$4:$D$11,MATCH(5,'Debt Payoff'!$F$4:$F$11,0)),0))/12),(IF(COUNTIF(B145:E145,"&gt;0")=0,(IFERROR(INDEX('Debt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46" s="18">
        <f>IF(G145=0,0,MAX(0,G145*(1+(IFERROR(INDEX('Debt Payoff'!$D$4:$D$11,MATCH(6,'Debt Payoff'!$F$4:$F$11,0)),0))/12)-MIN(G145*(1+(IFERROR(INDEX('Debt Payoff'!$D$4:$D$11,MATCH(6,'Debt Payoff'!$F$4:$F$11,0)),0))/12),(IF(COUNTIF(B145:F145,"&gt;0")=0,(IFERROR(INDEX('Debt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46" s="18">
        <f>IF(H145=0,0,MAX(0,H145*(1+(IFERROR(INDEX('Debt Payoff'!$D$4:$D$11,MATCH(7,'Debt Payoff'!$F$4:$F$11,0)),0))/12)-MIN(H145*(1+(IFERROR(INDEX('Debt Payoff'!$D$4:$D$11,MATCH(7,'Debt Payoff'!$F$4:$F$11,0)),0))/12),(IF(COUNTIF(B145:G145,"&gt;0")=0,(IFERROR(INDEX('Debt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46" s="18">
        <f>IF(I145=0,0,MAX(0,I145*(1+(IFERROR(INDEX('Debt Payoff'!$D$4:$D$11,MATCH(8,'Debt Payoff'!$F$4:$F$11,0)),0))/12)-MIN(I145*(1+(IFERROR(INDEX('Debt Payoff'!$D$4:$D$11,MATCH(8,'Debt Payoff'!$F$4:$F$11,0)),0))/12),(IF(COUNTIF(B145:H145,"&gt;0")=0,(IFERROR(INDEX('Debt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46" s="18">
        <f>IF(B145=0,0,B145*(IFERROR(INDEX('Debt Payoff'!$D$4:$D$11,MATCH(1,'Debt Payoff'!$F$4:$F$11,0)),0))/12)</f>
        <v>0</v>
      </c>
      <c r="K146" s="18">
        <f>IF(C145=0,0,C145*(IFERROR(INDEX('Debt Payoff'!$D$4:$D$11,MATCH(2,'Debt Payoff'!$F$4:$F$11,0)),0))/12)</f>
        <v>0</v>
      </c>
      <c r="L146" s="18">
        <f>IF(D145=0,0,D145*(IFERROR(INDEX('Debt Payoff'!$D$4:$D$11,MATCH(3,'Debt Payoff'!$F$4:$F$11,0)),0))/12)</f>
        <v>0</v>
      </c>
      <c r="M146" s="18">
        <f>IF(E145=0,0,E145*(IFERROR(INDEX('Debt Payoff'!$D$4:$D$11,MATCH(4,'Debt Payoff'!$F$4:$F$11,0)),0))/12)</f>
        <v>0</v>
      </c>
      <c r="N146" s="18">
        <f>IF(F145=0,0,F145*(IFERROR(INDEX('Debt Payoff'!$D$4:$D$11,MATCH(5,'Debt Payoff'!$F$4:$F$11,0)),0))/12)</f>
        <v>0</v>
      </c>
      <c r="O146" s="18">
        <f>IF(G145=0,0,G145*(IFERROR(INDEX('Debt Payoff'!$D$4:$D$11,MATCH(6,'Debt Payoff'!$F$4:$F$11,0)),0))/12)</f>
        <v>0</v>
      </c>
      <c r="P146" s="18">
        <f>IF(H145=0,0,H145*(IFERROR(INDEX('Debt Payoff'!$D$4:$D$11,MATCH(7,'Debt Payoff'!$F$4:$F$11,0)),0))/12)</f>
        <v>0</v>
      </c>
      <c r="Q146" s="18">
        <f>IF(I145=0,0,I145*(IFERROR(INDEX('Debt Payoff'!$D$4:$D$11,MATCH(8,'Debt Payoff'!$F$4:$F$11,0)),0))/12)</f>
        <v>0</v>
      </c>
    </row>
    <row r="147" spans="1:17" x14ac:dyDescent="0.25">
      <c r="A147">
        <v>145</v>
      </c>
      <c r="B147" s="18">
        <f>IF(B146=0,0,MAX(0,B146*(1+(IFERROR(INDEX('Debt Payoff'!$D$4:$D$11,MATCH(1,'Debt Payoff'!$F$4:$F$11,0)),0))/12)-MIN(B146*(1+(IFERROR(INDEX('Debt Payoff'!$D$4:$D$11,MATCH(1,'Debt Payoff'!$F$4:$F$11,0)),0))/12),((IFERROR(INDEX('Debt Payoff'!$E$4:$E$11,MATCH(1,'Debt Payoff'!$F$4:$F$11,0)),0))+('Debt Payoff'!$C$2)))))</f>
        <v>0</v>
      </c>
      <c r="C147" s="18">
        <f>IF(C146=0,0,MAX(0,C146*(1+(IFERROR(INDEX('Debt Payoff'!$D$4:$D$11,MATCH(2,'Debt Payoff'!$F$4:$F$11,0)),0))/12)-MIN(C146*(1+(IFERROR(INDEX('Debt Payoff'!$D$4:$D$11,MATCH(2,'Debt Payoff'!$F$4:$F$11,0)),0))/12),(IF(COUNTIF(B146:B146,"&gt;0")=0,(IFERROR(INDEX('Debt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47" s="18">
        <f>IF(D146=0,0,MAX(0,D146*(1+(IFERROR(INDEX('Debt Payoff'!$D$4:$D$11,MATCH(3,'Debt Payoff'!$F$4:$F$11,0)),0))/12)-MIN(D146*(1+(IFERROR(INDEX('Debt Payoff'!$D$4:$D$11,MATCH(3,'Debt Payoff'!$F$4:$F$11,0)),0))/12),(IF(COUNTIF(B146:C146,"&gt;0")=0,(IFERROR(INDEX('Debt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47" s="18">
        <f>IF(E146=0,0,MAX(0,E146*(1+(IFERROR(INDEX('Debt Payoff'!$D$4:$D$11,MATCH(4,'Debt Payoff'!$F$4:$F$11,0)),0))/12)-MIN(E146*(1+(IFERROR(INDEX('Debt Payoff'!$D$4:$D$11,MATCH(4,'Debt Payoff'!$F$4:$F$11,0)),0))/12),(IF(COUNTIF(B146:D146,"&gt;0")=0,(IFERROR(INDEX('Debt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47" s="18">
        <f>IF(F146=0,0,MAX(0,F146*(1+(IFERROR(INDEX('Debt Payoff'!$D$4:$D$11,MATCH(5,'Debt Payoff'!$F$4:$F$11,0)),0))/12)-MIN(F146*(1+(IFERROR(INDEX('Debt Payoff'!$D$4:$D$11,MATCH(5,'Debt Payoff'!$F$4:$F$11,0)),0))/12),(IF(COUNTIF(B146:E146,"&gt;0")=0,(IFERROR(INDEX('Debt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47" s="18">
        <f>IF(G146=0,0,MAX(0,G146*(1+(IFERROR(INDEX('Debt Payoff'!$D$4:$D$11,MATCH(6,'Debt Payoff'!$F$4:$F$11,0)),0))/12)-MIN(G146*(1+(IFERROR(INDEX('Debt Payoff'!$D$4:$D$11,MATCH(6,'Debt Payoff'!$F$4:$F$11,0)),0))/12),(IF(COUNTIF(B146:F146,"&gt;0")=0,(IFERROR(INDEX('Debt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47" s="18">
        <f>IF(H146=0,0,MAX(0,H146*(1+(IFERROR(INDEX('Debt Payoff'!$D$4:$D$11,MATCH(7,'Debt Payoff'!$F$4:$F$11,0)),0))/12)-MIN(H146*(1+(IFERROR(INDEX('Debt Payoff'!$D$4:$D$11,MATCH(7,'Debt Payoff'!$F$4:$F$11,0)),0))/12),(IF(COUNTIF(B146:G146,"&gt;0")=0,(IFERROR(INDEX('Debt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47" s="18">
        <f>IF(I146=0,0,MAX(0,I146*(1+(IFERROR(INDEX('Debt Payoff'!$D$4:$D$11,MATCH(8,'Debt Payoff'!$F$4:$F$11,0)),0))/12)-MIN(I146*(1+(IFERROR(INDEX('Debt Payoff'!$D$4:$D$11,MATCH(8,'Debt Payoff'!$F$4:$F$11,0)),0))/12),(IF(COUNTIF(B146:H146,"&gt;0")=0,(IFERROR(INDEX('Debt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47" s="18">
        <f>IF(B146=0,0,B146*(IFERROR(INDEX('Debt Payoff'!$D$4:$D$11,MATCH(1,'Debt Payoff'!$F$4:$F$11,0)),0))/12)</f>
        <v>0</v>
      </c>
      <c r="K147" s="18">
        <f>IF(C146=0,0,C146*(IFERROR(INDEX('Debt Payoff'!$D$4:$D$11,MATCH(2,'Debt Payoff'!$F$4:$F$11,0)),0))/12)</f>
        <v>0</v>
      </c>
      <c r="L147" s="18">
        <f>IF(D146=0,0,D146*(IFERROR(INDEX('Debt Payoff'!$D$4:$D$11,MATCH(3,'Debt Payoff'!$F$4:$F$11,0)),0))/12)</f>
        <v>0</v>
      </c>
      <c r="M147" s="18">
        <f>IF(E146=0,0,E146*(IFERROR(INDEX('Debt Payoff'!$D$4:$D$11,MATCH(4,'Debt Payoff'!$F$4:$F$11,0)),0))/12)</f>
        <v>0</v>
      </c>
      <c r="N147" s="18">
        <f>IF(F146=0,0,F146*(IFERROR(INDEX('Debt Payoff'!$D$4:$D$11,MATCH(5,'Debt Payoff'!$F$4:$F$11,0)),0))/12)</f>
        <v>0</v>
      </c>
      <c r="O147" s="18">
        <f>IF(G146=0,0,G146*(IFERROR(INDEX('Debt Payoff'!$D$4:$D$11,MATCH(6,'Debt Payoff'!$F$4:$F$11,0)),0))/12)</f>
        <v>0</v>
      </c>
      <c r="P147" s="18">
        <f>IF(H146=0,0,H146*(IFERROR(INDEX('Debt Payoff'!$D$4:$D$11,MATCH(7,'Debt Payoff'!$F$4:$F$11,0)),0))/12)</f>
        <v>0</v>
      </c>
      <c r="Q147" s="18">
        <f>IF(I146=0,0,I146*(IFERROR(INDEX('Debt Payoff'!$D$4:$D$11,MATCH(8,'Debt Payoff'!$F$4:$F$11,0)),0))/12)</f>
        <v>0</v>
      </c>
    </row>
    <row r="148" spans="1:17" x14ac:dyDescent="0.25">
      <c r="A148">
        <v>146</v>
      </c>
      <c r="B148" s="18">
        <f>IF(B147=0,0,MAX(0,B147*(1+(IFERROR(INDEX('Debt Payoff'!$D$4:$D$11,MATCH(1,'Debt Payoff'!$F$4:$F$11,0)),0))/12)-MIN(B147*(1+(IFERROR(INDEX('Debt Payoff'!$D$4:$D$11,MATCH(1,'Debt Payoff'!$F$4:$F$11,0)),0))/12),((IFERROR(INDEX('Debt Payoff'!$E$4:$E$11,MATCH(1,'Debt Payoff'!$F$4:$F$11,0)),0))+('Debt Payoff'!$C$2)))))</f>
        <v>0</v>
      </c>
      <c r="C148" s="18">
        <f>IF(C147=0,0,MAX(0,C147*(1+(IFERROR(INDEX('Debt Payoff'!$D$4:$D$11,MATCH(2,'Debt Payoff'!$F$4:$F$11,0)),0))/12)-MIN(C147*(1+(IFERROR(INDEX('Debt Payoff'!$D$4:$D$11,MATCH(2,'Debt Payoff'!$F$4:$F$11,0)),0))/12),(IF(COUNTIF(B147:B147,"&gt;0")=0,(IFERROR(INDEX('Debt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48" s="18">
        <f>IF(D147=0,0,MAX(0,D147*(1+(IFERROR(INDEX('Debt Payoff'!$D$4:$D$11,MATCH(3,'Debt Payoff'!$F$4:$F$11,0)),0))/12)-MIN(D147*(1+(IFERROR(INDEX('Debt Payoff'!$D$4:$D$11,MATCH(3,'Debt Payoff'!$F$4:$F$11,0)),0))/12),(IF(COUNTIF(B147:C147,"&gt;0")=0,(IFERROR(INDEX('Debt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48" s="18">
        <f>IF(E147=0,0,MAX(0,E147*(1+(IFERROR(INDEX('Debt Payoff'!$D$4:$D$11,MATCH(4,'Debt Payoff'!$F$4:$F$11,0)),0))/12)-MIN(E147*(1+(IFERROR(INDEX('Debt Payoff'!$D$4:$D$11,MATCH(4,'Debt Payoff'!$F$4:$F$11,0)),0))/12),(IF(COUNTIF(B147:D147,"&gt;0")=0,(IFERROR(INDEX('Debt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48" s="18">
        <f>IF(F147=0,0,MAX(0,F147*(1+(IFERROR(INDEX('Debt Payoff'!$D$4:$D$11,MATCH(5,'Debt Payoff'!$F$4:$F$11,0)),0))/12)-MIN(F147*(1+(IFERROR(INDEX('Debt Payoff'!$D$4:$D$11,MATCH(5,'Debt Payoff'!$F$4:$F$11,0)),0))/12),(IF(COUNTIF(B147:E147,"&gt;0")=0,(IFERROR(INDEX('Debt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48" s="18">
        <f>IF(G147=0,0,MAX(0,G147*(1+(IFERROR(INDEX('Debt Payoff'!$D$4:$D$11,MATCH(6,'Debt Payoff'!$F$4:$F$11,0)),0))/12)-MIN(G147*(1+(IFERROR(INDEX('Debt Payoff'!$D$4:$D$11,MATCH(6,'Debt Payoff'!$F$4:$F$11,0)),0))/12),(IF(COUNTIF(B147:F147,"&gt;0")=0,(IFERROR(INDEX('Debt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48" s="18">
        <f>IF(H147=0,0,MAX(0,H147*(1+(IFERROR(INDEX('Debt Payoff'!$D$4:$D$11,MATCH(7,'Debt Payoff'!$F$4:$F$11,0)),0))/12)-MIN(H147*(1+(IFERROR(INDEX('Debt Payoff'!$D$4:$D$11,MATCH(7,'Debt Payoff'!$F$4:$F$11,0)),0))/12),(IF(COUNTIF(B147:G147,"&gt;0")=0,(IFERROR(INDEX('Debt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48" s="18">
        <f>IF(I147=0,0,MAX(0,I147*(1+(IFERROR(INDEX('Debt Payoff'!$D$4:$D$11,MATCH(8,'Debt Payoff'!$F$4:$F$11,0)),0))/12)-MIN(I147*(1+(IFERROR(INDEX('Debt Payoff'!$D$4:$D$11,MATCH(8,'Debt Payoff'!$F$4:$F$11,0)),0))/12),(IF(COUNTIF(B147:H147,"&gt;0")=0,(IFERROR(INDEX('Debt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48" s="18">
        <f>IF(B147=0,0,B147*(IFERROR(INDEX('Debt Payoff'!$D$4:$D$11,MATCH(1,'Debt Payoff'!$F$4:$F$11,0)),0))/12)</f>
        <v>0</v>
      </c>
      <c r="K148" s="18">
        <f>IF(C147=0,0,C147*(IFERROR(INDEX('Debt Payoff'!$D$4:$D$11,MATCH(2,'Debt Payoff'!$F$4:$F$11,0)),0))/12)</f>
        <v>0</v>
      </c>
      <c r="L148" s="18">
        <f>IF(D147=0,0,D147*(IFERROR(INDEX('Debt Payoff'!$D$4:$D$11,MATCH(3,'Debt Payoff'!$F$4:$F$11,0)),0))/12)</f>
        <v>0</v>
      </c>
      <c r="M148" s="18">
        <f>IF(E147=0,0,E147*(IFERROR(INDEX('Debt Payoff'!$D$4:$D$11,MATCH(4,'Debt Payoff'!$F$4:$F$11,0)),0))/12)</f>
        <v>0</v>
      </c>
      <c r="N148" s="18">
        <f>IF(F147=0,0,F147*(IFERROR(INDEX('Debt Payoff'!$D$4:$D$11,MATCH(5,'Debt Payoff'!$F$4:$F$11,0)),0))/12)</f>
        <v>0</v>
      </c>
      <c r="O148" s="18">
        <f>IF(G147=0,0,G147*(IFERROR(INDEX('Debt Payoff'!$D$4:$D$11,MATCH(6,'Debt Payoff'!$F$4:$F$11,0)),0))/12)</f>
        <v>0</v>
      </c>
      <c r="P148" s="18">
        <f>IF(H147=0,0,H147*(IFERROR(INDEX('Debt Payoff'!$D$4:$D$11,MATCH(7,'Debt Payoff'!$F$4:$F$11,0)),0))/12)</f>
        <v>0</v>
      </c>
      <c r="Q148" s="18">
        <f>IF(I147=0,0,I147*(IFERROR(INDEX('Debt Payoff'!$D$4:$D$11,MATCH(8,'Debt Payoff'!$F$4:$F$11,0)),0))/12)</f>
        <v>0</v>
      </c>
    </row>
    <row r="149" spans="1:17" x14ac:dyDescent="0.25">
      <c r="A149">
        <v>147</v>
      </c>
      <c r="B149" s="18">
        <f>IF(B148=0,0,MAX(0,B148*(1+(IFERROR(INDEX('Debt Payoff'!$D$4:$D$11,MATCH(1,'Debt Payoff'!$F$4:$F$11,0)),0))/12)-MIN(B148*(1+(IFERROR(INDEX('Debt Payoff'!$D$4:$D$11,MATCH(1,'Debt Payoff'!$F$4:$F$11,0)),0))/12),((IFERROR(INDEX('Debt Payoff'!$E$4:$E$11,MATCH(1,'Debt Payoff'!$F$4:$F$11,0)),0))+('Debt Payoff'!$C$2)))))</f>
        <v>0</v>
      </c>
      <c r="C149" s="18">
        <f>IF(C148=0,0,MAX(0,C148*(1+(IFERROR(INDEX('Debt Payoff'!$D$4:$D$11,MATCH(2,'Debt Payoff'!$F$4:$F$11,0)),0))/12)-MIN(C148*(1+(IFERROR(INDEX('Debt Payoff'!$D$4:$D$11,MATCH(2,'Debt Payoff'!$F$4:$F$11,0)),0))/12),(IF(COUNTIF(B148:B148,"&gt;0")=0,(IFERROR(INDEX('Debt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49" s="18">
        <f>IF(D148=0,0,MAX(0,D148*(1+(IFERROR(INDEX('Debt Payoff'!$D$4:$D$11,MATCH(3,'Debt Payoff'!$F$4:$F$11,0)),0))/12)-MIN(D148*(1+(IFERROR(INDEX('Debt Payoff'!$D$4:$D$11,MATCH(3,'Debt Payoff'!$F$4:$F$11,0)),0))/12),(IF(COUNTIF(B148:C148,"&gt;0")=0,(IFERROR(INDEX('Debt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49" s="18">
        <f>IF(E148=0,0,MAX(0,E148*(1+(IFERROR(INDEX('Debt Payoff'!$D$4:$D$11,MATCH(4,'Debt Payoff'!$F$4:$F$11,0)),0))/12)-MIN(E148*(1+(IFERROR(INDEX('Debt Payoff'!$D$4:$D$11,MATCH(4,'Debt Payoff'!$F$4:$F$11,0)),0))/12),(IF(COUNTIF(B148:D148,"&gt;0")=0,(IFERROR(INDEX('Debt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49" s="18">
        <f>IF(F148=0,0,MAX(0,F148*(1+(IFERROR(INDEX('Debt Payoff'!$D$4:$D$11,MATCH(5,'Debt Payoff'!$F$4:$F$11,0)),0))/12)-MIN(F148*(1+(IFERROR(INDEX('Debt Payoff'!$D$4:$D$11,MATCH(5,'Debt Payoff'!$F$4:$F$11,0)),0))/12),(IF(COUNTIF(B148:E148,"&gt;0")=0,(IFERROR(INDEX('Debt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49" s="18">
        <f>IF(G148=0,0,MAX(0,G148*(1+(IFERROR(INDEX('Debt Payoff'!$D$4:$D$11,MATCH(6,'Debt Payoff'!$F$4:$F$11,0)),0))/12)-MIN(G148*(1+(IFERROR(INDEX('Debt Payoff'!$D$4:$D$11,MATCH(6,'Debt Payoff'!$F$4:$F$11,0)),0))/12),(IF(COUNTIF(B148:F148,"&gt;0")=0,(IFERROR(INDEX('Debt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49" s="18">
        <f>IF(H148=0,0,MAX(0,H148*(1+(IFERROR(INDEX('Debt Payoff'!$D$4:$D$11,MATCH(7,'Debt Payoff'!$F$4:$F$11,0)),0))/12)-MIN(H148*(1+(IFERROR(INDEX('Debt Payoff'!$D$4:$D$11,MATCH(7,'Debt Payoff'!$F$4:$F$11,0)),0))/12),(IF(COUNTIF(B148:G148,"&gt;0")=0,(IFERROR(INDEX('Debt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49" s="18">
        <f>IF(I148=0,0,MAX(0,I148*(1+(IFERROR(INDEX('Debt Payoff'!$D$4:$D$11,MATCH(8,'Debt Payoff'!$F$4:$F$11,0)),0))/12)-MIN(I148*(1+(IFERROR(INDEX('Debt Payoff'!$D$4:$D$11,MATCH(8,'Debt Payoff'!$F$4:$F$11,0)),0))/12),(IF(COUNTIF(B148:H148,"&gt;0")=0,(IFERROR(INDEX('Debt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49" s="18">
        <f>IF(B148=0,0,B148*(IFERROR(INDEX('Debt Payoff'!$D$4:$D$11,MATCH(1,'Debt Payoff'!$F$4:$F$11,0)),0))/12)</f>
        <v>0</v>
      </c>
      <c r="K149" s="18">
        <f>IF(C148=0,0,C148*(IFERROR(INDEX('Debt Payoff'!$D$4:$D$11,MATCH(2,'Debt Payoff'!$F$4:$F$11,0)),0))/12)</f>
        <v>0</v>
      </c>
      <c r="L149" s="18">
        <f>IF(D148=0,0,D148*(IFERROR(INDEX('Debt Payoff'!$D$4:$D$11,MATCH(3,'Debt Payoff'!$F$4:$F$11,0)),0))/12)</f>
        <v>0</v>
      </c>
      <c r="M149" s="18">
        <f>IF(E148=0,0,E148*(IFERROR(INDEX('Debt Payoff'!$D$4:$D$11,MATCH(4,'Debt Payoff'!$F$4:$F$11,0)),0))/12)</f>
        <v>0</v>
      </c>
      <c r="N149" s="18">
        <f>IF(F148=0,0,F148*(IFERROR(INDEX('Debt Payoff'!$D$4:$D$11,MATCH(5,'Debt Payoff'!$F$4:$F$11,0)),0))/12)</f>
        <v>0</v>
      </c>
      <c r="O149" s="18">
        <f>IF(G148=0,0,G148*(IFERROR(INDEX('Debt Payoff'!$D$4:$D$11,MATCH(6,'Debt Payoff'!$F$4:$F$11,0)),0))/12)</f>
        <v>0</v>
      </c>
      <c r="P149" s="18">
        <f>IF(H148=0,0,H148*(IFERROR(INDEX('Debt Payoff'!$D$4:$D$11,MATCH(7,'Debt Payoff'!$F$4:$F$11,0)),0))/12)</f>
        <v>0</v>
      </c>
      <c r="Q149" s="18">
        <f>IF(I148=0,0,I148*(IFERROR(INDEX('Debt Payoff'!$D$4:$D$11,MATCH(8,'Debt Payoff'!$F$4:$F$11,0)),0))/12)</f>
        <v>0</v>
      </c>
    </row>
    <row r="150" spans="1:17" x14ac:dyDescent="0.25">
      <c r="A150">
        <v>148</v>
      </c>
      <c r="B150" s="18">
        <f>IF(B149=0,0,MAX(0,B149*(1+(IFERROR(INDEX('Debt Payoff'!$D$4:$D$11,MATCH(1,'Debt Payoff'!$F$4:$F$11,0)),0))/12)-MIN(B149*(1+(IFERROR(INDEX('Debt Payoff'!$D$4:$D$11,MATCH(1,'Debt Payoff'!$F$4:$F$11,0)),0))/12),((IFERROR(INDEX('Debt Payoff'!$E$4:$E$11,MATCH(1,'Debt Payoff'!$F$4:$F$11,0)),0))+('Debt Payoff'!$C$2)))))</f>
        <v>0</v>
      </c>
      <c r="C150" s="18">
        <f>IF(C149=0,0,MAX(0,C149*(1+(IFERROR(INDEX('Debt Payoff'!$D$4:$D$11,MATCH(2,'Debt Payoff'!$F$4:$F$11,0)),0))/12)-MIN(C149*(1+(IFERROR(INDEX('Debt Payoff'!$D$4:$D$11,MATCH(2,'Debt Payoff'!$F$4:$F$11,0)),0))/12),(IF(COUNTIF(B149:B149,"&gt;0")=0,(IFERROR(INDEX('Debt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50" s="18">
        <f>IF(D149=0,0,MAX(0,D149*(1+(IFERROR(INDEX('Debt Payoff'!$D$4:$D$11,MATCH(3,'Debt Payoff'!$F$4:$F$11,0)),0))/12)-MIN(D149*(1+(IFERROR(INDEX('Debt Payoff'!$D$4:$D$11,MATCH(3,'Debt Payoff'!$F$4:$F$11,0)),0))/12),(IF(COUNTIF(B149:C149,"&gt;0")=0,(IFERROR(INDEX('Debt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50" s="18">
        <f>IF(E149=0,0,MAX(0,E149*(1+(IFERROR(INDEX('Debt Payoff'!$D$4:$D$11,MATCH(4,'Debt Payoff'!$F$4:$F$11,0)),0))/12)-MIN(E149*(1+(IFERROR(INDEX('Debt Payoff'!$D$4:$D$11,MATCH(4,'Debt Payoff'!$F$4:$F$11,0)),0))/12),(IF(COUNTIF(B149:D149,"&gt;0")=0,(IFERROR(INDEX('Debt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50" s="18">
        <f>IF(F149=0,0,MAX(0,F149*(1+(IFERROR(INDEX('Debt Payoff'!$D$4:$D$11,MATCH(5,'Debt Payoff'!$F$4:$F$11,0)),0))/12)-MIN(F149*(1+(IFERROR(INDEX('Debt Payoff'!$D$4:$D$11,MATCH(5,'Debt Payoff'!$F$4:$F$11,0)),0))/12),(IF(COUNTIF(B149:E149,"&gt;0")=0,(IFERROR(INDEX('Debt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50" s="18">
        <f>IF(G149=0,0,MAX(0,G149*(1+(IFERROR(INDEX('Debt Payoff'!$D$4:$D$11,MATCH(6,'Debt Payoff'!$F$4:$F$11,0)),0))/12)-MIN(G149*(1+(IFERROR(INDEX('Debt Payoff'!$D$4:$D$11,MATCH(6,'Debt Payoff'!$F$4:$F$11,0)),0))/12),(IF(COUNTIF(B149:F149,"&gt;0")=0,(IFERROR(INDEX('Debt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50" s="18">
        <f>IF(H149=0,0,MAX(0,H149*(1+(IFERROR(INDEX('Debt Payoff'!$D$4:$D$11,MATCH(7,'Debt Payoff'!$F$4:$F$11,0)),0))/12)-MIN(H149*(1+(IFERROR(INDEX('Debt Payoff'!$D$4:$D$11,MATCH(7,'Debt Payoff'!$F$4:$F$11,0)),0))/12),(IF(COUNTIF(B149:G149,"&gt;0")=0,(IFERROR(INDEX('Debt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50" s="18">
        <f>IF(I149=0,0,MAX(0,I149*(1+(IFERROR(INDEX('Debt Payoff'!$D$4:$D$11,MATCH(8,'Debt Payoff'!$F$4:$F$11,0)),0))/12)-MIN(I149*(1+(IFERROR(INDEX('Debt Payoff'!$D$4:$D$11,MATCH(8,'Debt Payoff'!$F$4:$F$11,0)),0))/12),(IF(COUNTIF(B149:H149,"&gt;0")=0,(IFERROR(INDEX('Debt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50" s="18">
        <f>IF(B149=0,0,B149*(IFERROR(INDEX('Debt Payoff'!$D$4:$D$11,MATCH(1,'Debt Payoff'!$F$4:$F$11,0)),0))/12)</f>
        <v>0</v>
      </c>
      <c r="K150" s="18">
        <f>IF(C149=0,0,C149*(IFERROR(INDEX('Debt Payoff'!$D$4:$D$11,MATCH(2,'Debt Payoff'!$F$4:$F$11,0)),0))/12)</f>
        <v>0</v>
      </c>
      <c r="L150" s="18">
        <f>IF(D149=0,0,D149*(IFERROR(INDEX('Debt Payoff'!$D$4:$D$11,MATCH(3,'Debt Payoff'!$F$4:$F$11,0)),0))/12)</f>
        <v>0</v>
      </c>
      <c r="M150" s="18">
        <f>IF(E149=0,0,E149*(IFERROR(INDEX('Debt Payoff'!$D$4:$D$11,MATCH(4,'Debt Payoff'!$F$4:$F$11,0)),0))/12)</f>
        <v>0</v>
      </c>
      <c r="N150" s="18">
        <f>IF(F149=0,0,F149*(IFERROR(INDEX('Debt Payoff'!$D$4:$D$11,MATCH(5,'Debt Payoff'!$F$4:$F$11,0)),0))/12)</f>
        <v>0</v>
      </c>
      <c r="O150" s="18">
        <f>IF(G149=0,0,G149*(IFERROR(INDEX('Debt Payoff'!$D$4:$D$11,MATCH(6,'Debt Payoff'!$F$4:$F$11,0)),0))/12)</f>
        <v>0</v>
      </c>
      <c r="P150" s="18">
        <f>IF(H149=0,0,H149*(IFERROR(INDEX('Debt Payoff'!$D$4:$D$11,MATCH(7,'Debt Payoff'!$F$4:$F$11,0)),0))/12)</f>
        <v>0</v>
      </c>
      <c r="Q150" s="18">
        <f>IF(I149=0,0,I149*(IFERROR(INDEX('Debt Payoff'!$D$4:$D$11,MATCH(8,'Debt Payoff'!$F$4:$F$11,0)),0))/12)</f>
        <v>0</v>
      </c>
    </row>
    <row r="151" spans="1:17" x14ac:dyDescent="0.25">
      <c r="A151">
        <v>149</v>
      </c>
      <c r="B151" s="18">
        <f>IF(B150=0,0,MAX(0,B150*(1+(IFERROR(INDEX('Debt Payoff'!$D$4:$D$11,MATCH(1,'Debt Payoff'!$F$4:$F$11,0)),0))/12)-MIN(B150*(1+(IFERROR(INDEX('Debt Payoff'!$D$4:$D$11,MATCH(1,'Debt Payoff'!$F$4:$F$11,0)),0))/12),((IFERROR(INDEX('Debt Payoff'!$E$4:$E$11,MATCH(1,'Debt Payoff'!$F$4:$F$11,0)),0))+('Debt Payoff'!$C$2)))))</f>
        <v>0</v>
      </c>
      <c r="C151" s="18">
        <f>IF(C150=0,0,MAX(0,C150*(1+(IFERROR(INDEX('Debt Payoff'!$D$4:$D$11,MATCH(2,'Debt Payoff'!$F$4:$F$11,0)),0))/12)-MIN(C150*(1+(IFERROR(INDEX('Debt Payoff'!$D$4:$D$11,MATCH(2,'Debt Payoff'!$F$4:$F$11,0)),0))/12),(IF(COUNTIF(B150:B150,"&gt;0")=0,(IFERROR(INDEX('Debt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51" s="18">
        <f>IF(D150=0,0,MAX(0,D150*(1+(IFERROR(INDEX('Debt Payoff'!$D$4:$D$11,MATCH(3,'Debt Payoff'!$F$4:$F$11,0)),0))/12)-MIN(D150*(1+(IFERROR(INDEX('Debt Payoff'!$D$4:$D$11,MATCH(3,'Debt Payoff'!$F$4:$F$11,0)),0))/12),(IF(COUNTIF(B150:C150,"&gt;0")=0,(IFERROR(INDEX('Debt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51" s="18">
        <f>IF(E150=0,0,MAX(0,E150*(1+(IFERROR(INDEX('Debt Payoff'!$D$4:$D$11,MATCH(4,'Debt Payoff'!$F$4:$F$11,0)),0))/12)-MIN(E150*(1+(IFERROR(INDEX('Debt Payoff'!$D$4:$D$11,MATCH(4,'Debt Payoff'!$F$4:$F$11,0)),0))/12),(IF(COUNTIF(B150:D150,"&gt;0")=0,(IFERROR(INDEX('Debt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51" s="18">
        <f>IF(F150=0,0,MAX(0,F150*(1+(IFERROR(INDEX('Debt Payoff'!$D$4:$D$11,MATCH(5,'Debt Payoff'!$F$4:$F$11,0)),0))/12)-MIN(F150*(1+(IFERROR(INDEX('Debt Payoff'!$D$4:$D$11,MATCH(5,'Debt Payoff'!$F$4:$F$11,0)),0))/12),(IF(COUNTIF(B150:E150,"&gt;0")=0,(IFERROR(INDEX('Debt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51" s="18">
        <f>IF(G150=0,0,MAX(0,G150*(1+(IFERROR(INDEX('Debt Payoff'!$D$4:$D$11,MATCH(6,'Debt Payoff'!$F$4:$F$11,0)),0))/12)-MIN(G150*(1+(IFERROR(INDEX('Debt Payoff'!$D$4:$D$11,MATCH(6,'Debt Payoff'!$F$4:$F$11,0)),0))/12),(IF(COUNTIF(B150:F150,"&gt;0")=0,(IFERROR(INDEX('Debt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51" s="18">
        <f>IF(H150=0,0,MAX(0,H150*(1+(IFERROR(INDEX('Debt Payoff'!$D$4:$D$11,MATCH(7,'Debt Payoff'!$F$4:$F$11,0)),0))/12)-MIN(H150*(1+(IFERROR(INDEX('Debt Payoff'!$D$4:$D$11,MATCH(7,'Debt Payoff'!$F$4:$F$11,0)),0))/12),(IF(COUNTIF(B150:G150,"&gt;0")=0,(IFERROR(INDEX('Debt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51" s="18">
        <f>IF(I150=0,0,MAX(0,I150*(1+(IFERROR(INDEX('Debt Payoff'!$D$4:$D$11,MATCH(8,'Debt Payoff'!$F$4:$F$11,0)),0))/12)-MIN(I150*(1+(IFERROR(INDEX('Debt Payoff'!$D$4:$D$11,MATCH(8,'Debt Payoff'!$F$4:$F$11,0)),0))/12),(IF(COUNTIF(B150:H150,"&gt;0")=0,(IFERROR(INDEX('Debt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51" s="18">
        <f>IF(B150=0,0,B150*(IFERROR(INDEX('Debt Payoff'!$D$4:$D$11,MATCH(1,'Debt Payoff'!$F$4:$F$11,0)),0))/12)</f>
        <v>0</v>
      </c>
      <c r="K151" s="18">
        <f>IF(C150=0,0,C150*(IFERROR(INDEX('Debt Payoff'!$D$4:$D$11,MATCH(2,'Debt Payoff'!$F$4:$F$11,0)),0))/12)</f>
        <v>0</v>
      </c>
      <c r="L151" s="18">
        <f>IF(D150=0,0,D150*(IFERROR(INDEX('Debt Payoff'!$D$4:$D$11,MATCH(3,'Debt Payoff'!$F$4:$F$11,0)),0))/12)</f>
        <v>0</v>
      </c>
      <c r="M151" s="18">
        <f>IF(E150=0,0,E150*(IFERROR(INDEX('Debt Payoff'!$D$4:$D$11,MATCH(4,'Debt Payoff'!$F$4:$F$11,0)),0))/12)</f>
        <v>0</v>
      </c>
      <c r="N151" s="18">
        <f>IF(F150=0,0,F150*(IFERROR(INDEX('Debt Payoff'!$D$4:$D$11,MATCH(5,'Debt Payoff'!$F$4:$F$11,0)),0))/12)</f>
        <v>0</v>
      </c>
      <c r="O151" s="18">
        <f>IF(G150=0,0,G150*(IFERROR(INDEX('Debt Payoff'!$D$4:$D$11,MATCH(6,'Debt Payoff'!$F$4:$F$11,0)),0))/12)</f>
        <v>0</v>
      </c>
      <c r="P151" s="18">
        <f>IF(H150=0,0,H150*(IFERROR(INDEX('Debt Payoff'!$D$4:$D$11,MATCH(7,'Debt Payoff'!$F$4:$F$11,0)),0))/12)</f>
        <v>0</v>
      </c>
      <c r="Q151" s="18">
        <f>IF(I150=0,0,I150*(IFERROR(INDEX('Debt Payoff'!$D$4:$D$11,MATCH(8,'Debt Payoff'!$F$4:$F$11,0)),0))/12)</f>
        <v>0</v>
      </c>
    </row>
    <row r="152" spans="1:17" x14ac:dyDescent="0.25">
      <c r="A152">
        <v>150</v>
      </c>
      <c r="B152" s="18">
        <f>IF(B151=0,0,MAX(0,B151*(1+(IFERROR(INDEX('Debt Payoff'!$D$4:$D$11,MATCH(1,'Debt Payoff'!$F$4:$F$11,0)),0))/12)-MIN(B151*(1+(IFERROR(INDEX('Debt Payoff'!$D$4:$D$11,MATCH(1,'Debt Payoff'!$F$4:$F$11,0)),0))/12),((IFERROR(INDEX('Debt Payoff'!$E$4:$E$11,MATCH(1,'Debt Payoff'!$F$4:$F$11,0)),0))+('Debt Payoff'!$C$2)))))</f>
        <v>0</v>
      </c>
      <c r="C152" s="18">
        <f>IF(C151=0,0,MAX(0,C151*(1+(IFERROR(INDEX('Debt Payoff'!$D$4:$D$11,MATCH(2,'Debt Payoff'!$F$4:$F$11,0)),0))/12)-MIN(C151*(1+(IFERROR(INDEX('Debt Payoff'!$D$4:$D$11,MATCH(2,'Debt Payoff'!$F$4:$F$11,0)),0))/12),(IF(COUNTIF(B151:B151,"&gt;0")=0,(IFERROR(INDEX('Debt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52" s="18">
        <f>IF(D151=0,0,MAX(0,D151*(1+(IFERROR(INDEX('Debt Payoff'!$D$4:$D$11,MATCH(3,'Debt Payoff'!$F$4:$F$11,0)),0))/12)-MIN(D151*(1+(IFERROR(INDEX('Debt Payoff'!$D$4:$D$11,MATCH(3,'Debt Payoff'!$F$4:$F$11,0)),0))/12),(IF(COUNTIF(B151:C151,"&gt;0")=0,(IFERROR(INDEX('Debt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52" s="18">
        <f>IF(E151=0,0,MAX(0,E151*(1+(IFERROR(INDEX('Debt Payoff'!$D$4:$D$11,MATCH(4,'Debt Payoff'!$F$4:$F$11,0)),0))/12)-MIN(E151*(1+(IFERROR(INDEX('Debt Payoff'!$D$4:$D$11,MATCH(4,'Debt Payoff'!$F$4:$F$11,0)),0))/12),(IF(COUNTIF(B151:D151,"&gt;0")=0,(IFERROR(INDEX('Debt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52" s="18">
        <f>IF(F151=0,0,MAX(0,F151*(1+(IFERROR(INDEX('Debt Payoff'!$D$4:$D$11,MATCH(5,'Debt Payoff'!$F$4:$F$11,0)),0))/12)-MIN(F151*(1+(IFERROR(INDEX('Debt Payoff'!$D$4:$D$11,MATCH(5,'Debt Payoff'!$F$4:$F$11,0)),0))/12),(IF(COUNTIF(B151:E151,"&gt;0")=0,(IFERROR(INDEX('Debt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52" s="18">
        <f>IF(G151=0,0,MAX(0,G151*(1+(IFERROR(INDEX('Debt Payoff'!$D$4:$D$11,MATCH(6,'Debt Payoff'!$F$4:$F$11,0)),0))/12)-MIN(G151*(1+(IFERROR(INDEX('Debt Payoff'!$D$4:$D$11,MATCH(6,'Debt Payoff'!$F$4:$F$11,0)),0))/12),(IF(COUNTIF(B151:F151,"&gt;0")=0,(IFERROR(INDEX('Debt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52" s="18">
        <f>IF(H151=0,0,MAX(0,H151*(1+(IFERROR(INDEX('Debt Payoff'!$D$4:$D$11,MATCH(7,'Debt Payoff'!$F$4:$F$11,0)),0))/12)-MIN(H151*(1+(IFERROR(INDEX('Debt Payoff'!$D$4:$D$11,MATCH(7,'Debt Payoff'!$F$4:$F$11,0)),0))/12),(IF(COUNTIF(B151:G151,"&gt;0")=0,(IFERROR(INDEX('Debt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52" s="18">
        <f>IF(I151=0,0,MAX(0,I151*(1+(IFERROR(INDEX('Debt Payoff'!$D$4:$D$11,MATCH(8,'Debt Payoff'!$F$4:$F$11,0)),0))/12)-MIN(I151*(1+(IFERROR(INDEX('Debt Payoff'!$D$4:$D$11,MATCH(8,'Debt Payoff'!$F$4:$F$11,0)),0))/12),(IF(COUNTIF(B151:H151,"&gt;0")=0,(IFERROR(INDEX('Debt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52" s="18">
        <f>IF(B151=0,0,B151*(IFERROR(INDEX('Debt Payoff'!$D$4:$D$11,MATCH(1,'Debt Payoff'!$F$4:$F$11,0)),0))/12)</f>
        <v>0</v>
      </c>
      <c r="K152" s="18">
        <f>IF(C151=0,0,C151*(IFERROR(INDEX('Debt Payoff'!$D$4:$D$11,MATCH(2,'Debt Payoff'!$F$4:$F$11,0)),0))/12)</f>
        <v>0</v>
      </c>
      <c r="L152" s="18">
        <f>IF(D151=0,0,D151*(IFERROR(INDEX('Debt Payoff'!$D$4:$D$11,MATCH(3,'Debt Payoff'!$F$4:$F$11,0)),0))/12)</f>
        <v>0</v>
      </c>
      <c r="M152" s="18">
        <f>IF(E151=0,0,E151*(IFERROR(INDEX('Debt Payoff'!$D$4:$D$11,MATCH(4,'Debt Payoff'!$F$4:$F$11,0)),0))/12)</f>
        <v>0</v>
      </c>
      <c r="N152" s="18">
        <f>IF(F151=0,0,F151*(IFERROR(INDEX('Debt Payoff'!$D$4:$D$11,MATCH(5,'Debt Payoff'!$F$4:$F$11,0)),0))/12)</f>
        <v>0</v>
      </c>
      <c r="O152" s="18">
        <f>IF(G151=0,0,G151*(IFERROR(INDEX('Debt Payoff'!$D$4:$D$11,MATCH(6,'Debt Payoff'!$F$4:$F$11,0)),0))/12)</f>
        <v>0</v>
      </c>
      <c r="P152" s="18">
        <f>IF(H151=0,0,H151*(IFERROR(INDEX('Debt Payoff'!$D$4:$D$11,MATCH(7,'Debt Payoff'!$F$4:$F$11,0)),0))/12)</f>
        <v>0</v>
      </c>
      <c r="Q152" s="18">
        <f>IF(I151=0,0,I151*(IFERROR(INDEX('Debt Payoff'!$D$4:$D$11,MATCH(8,'Debt Payoff'!$F$4:$F$11,0)),0))/12)</f>
        <v>0</v>
      </c>
    </row>
    <row r="153" spans="1:17" x14ac:dyDescent="0.25">
      <c r="A153">
        <v>151</v>
      </c>
      <c r="B153" s="18">
        <f>IF(B152=0,0,MAX(0,B152*(1+(IFERROR(INDEX('Debt Payoff'!$D$4:$D$11,MATCH(1,'Debt Payoff'!$F$4:$F$11,0)),0))/12)-MIN(B152*(1+(IFERROR(INDEX('Debt Payoff'!$D$4:$D$11,MATCH(1,'Debt Payoff'!$F$4:$F$11,0)),0))/12),((IFERROR(INDEX('Debt Payoff'!$E$4:$E$11,MATCH(1,'Debt Payoff'!$F$4:$F$11,0)),0))+('Debt Payoff'!$C$2)))))</f>
        <v>0</v>
      </c>
      <c r="C153" s="18">
        <f>IF(C152=0,0,MAX(0,C152*(1+(IFERROR(INDEX('Debt Payoff'!$D$4:$D$11,MATCH(2,'Debt Payoff'!$F$4:$F$11,0)),0))/12)-MIN(C152*(1+(IFERROR(INDEX('Debt Payoff'!$D$4:$D$11,MATCH(2,'Debt Payoff'!$F$4:$F$11,0)),0))/12),(IF(COUNTIF(B152:B152,"&gt;0")=0,(IFERROR(INDEX('Debt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53" s="18">
        <f>IF(D152=0,0,MAX(0,D152*(1+(IFERROR(INDEX('Debt Payoff'!$D$4:$D$11,MATCH(3,'Debt Payoff'!$F$4:$F$11,0)),0))/12)-MIN(D152*(1+(IFERROR(INDEX('Debt Payoff'!$D$4:$D$11,MATCH(3,'Debt Payoff'!$F$4:$F$11,0)),0))/12),(IF(COUNTIF(B152:C152,"&gt;0")=0,(IFERROR(INDEX('Debt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53" s="18">
        <f>IF(E152=0,0,MAX(0,E152*(1+(IFERROR(INDEX('Debt Payoff'!$D$4:$D$11,MATCH(4,'Debt Payoff'!$F$4:$F$11,0)),0))/12)-MIN(E152*(1+(IFERROR(INDEX('Debt Payoff'!$D$4:$D$11,MATCH(4,'Debt Payoff'!$F$4:$F$11,0)),0))/12),(IF(COUNTIF(B152:D152,"&gt;0")=0,(IFERROR(INDEX('Debt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53" s="18">
        <f>IF(F152=0,0,MAX(0,F152*(1+(IFERROR(INDEX('Debt Payoff'!$D$4:$D$11,MATCH(5,'Debt Payoff'!$F$4:$F$11,0)),0))/12)-MIN(F152*(1+(IFERROR(INDEX('Debt Payoff'!$D$4:$D$11,MATCH(5,'Debt Payoff'!$F$4:$F$11,0)),0))/12),(IF(COUNTIF(B152:E152,"&gt;0")=0,(IFERROR(INDEX('Debt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53" s="18">
        <f>IF(G152=0,0,MAX(0,G152*(1+(IFERROR(INDEX('Debt Payoff'!$D$4:$D$11,MATCH(6,'Debt Payoff'!$F$4:$F$11,0)),0))/12)-MIN(G152*(1+(IFERROR(INDEX('Debt Payoff'!$D$4:$D$11,MATCH(6,'Debt Payoff'!$F$4:$F$11,0)),0))/12),(IF(COUNTIF(B152:F152,"&gt;0")=0,(IFERROR(INDEX('Debt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53" s="18">
        <f>IF(H152=0,0,MAX(0,H152*(1+(IFERROR(INDEX('Debt Payoff'!$D$4:$D$11,MATCH(7,'Debt Payoff'!$F$4:$F$11,0)),0))/12)-MIN(H152*(1+(IFERROR(INDEX('Debt Payoff'!$D$4:$D$11,MATCH(7,'Debt Payoff'!$F$4:$F$11,0)),0))/12),(IF(COUNTIF(B152:G152,"&gt;0")=0,(IFERROR(INDEX('Debt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53" s="18">
        <f>IF(I152=0,0,MAX(0,I152*(1+(IFERROR(INDEX('Debt Payoff'!$D$4:$D$11,MATCH(8,'Debt Payoff'!$F$4:$F$11,0)),0))/12)-MIN(I152*(1+(IFERROR(INDEX('Debt Payoff'!$D$4:$D$11,MATCH(8,'Debt Payoff'!$F$4:$F$11,0)),0))/12),(IF(COUNTIF(B152:H152,"&gt;0")=0,(IFERROR(INDEX('Debt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53" s="18">
        <f>IF(B152=0,0,B152*(IFERROR(INDEX('Debt Payoff'!$D$4:$D$11,MATCH(1,'Debt Payoff'!$F$4:$F$11,0)),0))/12)</f>
        <v>0</v>
      </c>
      <c r="K153" s="18">
        <f>IF(C152=0,0,C152*(IFERROR(INDEX('Debt Payoff'!$D$4:$D$11,MATCH(2,'Debt Payoff'!$F$4:$F$11,0)),0))/12)</f>
        <v>0</v>
      </c>
      <c r="L153" s="18">
        <f>IF(D152=0,0,D152*(IFERROR(INDEX('Debt Payoff'!$D$4:$D$11,MATCH(3,'Debt Payoff'!$F$4:$F$11,0)),0))/12)</f>
        <v>0</v>
      </c>
      <c r="M153" s="18">
        <f>IF(E152=0,0,E152*(IFERROR(INDEX('Debt Payoff'!$D$4:$D$11,MATCH(4,'Debt Payoff'!$F$4:$F$11,0)),0))/12)</f>
        <v>0</v>
      </c>
      <c r="N153" s="18">
        <f>IF(F152=0,0,F152*(IFERROR(INDEX('Debt Payoff'!$D$4:$D$11,MATCH(5,'Debt Payoff'!$F$4:$F$11,0)),0))/12)</f>
        <v>0</v>
      </c>
      <c r="O153" s="18">
        <f>IF(G152=0,0,G152*(IFERROR(INDEX('Debt Payoff'!$D$4:$D$11,MATCH(6,'Debt Payoff'!$F$4:$F$11,0)),0))/12)</f>
        <v>0</v>
      </c>
      <c r="P153" s="18">
        <f>IF(H152=0,0,H152*(IFERROR(INDEX('Debt Payoff'!$D$4:$D$11,MATCH(7,'Debt Payoff'!$F$4:$F$11,0)),0))/12)</f>
        <v>0</v>
      </c>
      <c r="Q153" s="18">
        <f>IF(I152=0,0,I152*(IFERROR(INDEX('Debt Payoff'!$D$4:$D$11,MATCH(8,'Debt Payoff'!$F$4:$F$11,0)),0))/12)</f>
        <v>0</v>
      </c>
    </row>
    <row r="154" spans="1:17" x14ac:dyDescent="0.25">
      <c r="A154">
        <v>152</v>
      </c>
      <c r="B154" s="18">
        <f>IF(B153=0,0,MAX(0,B153*(1+(IFERROR(INDEX('Debt Payoff'!$D$4:$D$11,MATCH(1,'Debt Payoff'!$F$4:$F$11,0)),0))/12)-MIN(B153*(1+(IFERROR(INDEX('Debt Payoff'!$D$4:$D$11,MATCH(1,'Debt Payoff'!$F$4:$F$11,0)),0))/12),((IFERROR(INDEX('Debt Payoff'!$E$4:$E$11,MATCH(1,'Debt Payoff'!$F$4:$F$11,0)),0))+('Debt Payoff'!$C$2)))))</f>
        <v>0</v>
      </c>
      <c r="C154" s="18">
        <f>IF(C153=0,0,MAX(0,C153*(1+(IFERROR(INDEX('Debt Payoff'!$D$4:$D$11,MATCH(2,'Debt Payoff'!$F$4:$F$11,0)),0))/12)-MIN(C153*(1+(IFERROR(INDEX('Debt Payoff'!$D$4:$D$11,MATCH(2,'Debt Payoff'!$F$4:$F$11,0)),0))/12),(IF(COUNTIF(B153:B153,"&gt;0")=0,(IFERROR(INDEX('Debt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54" s="18">
        <f>IF(D153=0,0,MAX(0,D153*(1+(IFERROR(INDEX('Debt Payoff'!$D$4:$D$11,MATCH(3,'Debt Payoff'!$F$4:$F$11,0)),0))/12)-MIN(D153*(1+(IFERROR(INDEX('Debt Payoff'!$D$4:$D$11,MATCH(3,'Debt Payoff'!$F$4:$F$11,0)),0))/12),(IF(COUNTIF(B153:C153,"&gt;0")=0,(IFERROR(INDEX('Debt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54" s="18">
        <f>IF(E153=0,0,MAX(0,E153*(1+(IFERROR(INDEX('Debt Payoff'!$D$4:$D$11,MATCH(4,'Debt Payoff'!$F$4:$F$11,0)),0))/12)-MIN(E153*(1+(IFERROR(INDEX('Debt Payoff'!$D$4:$D$11,MATCH(4,'Debt Payoff'!$F$4:$F$11,0)),0))/12),(IF(COUNTIF(B153:D153,"&gt;0")=0,(IFERROR(INDEX('Debt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54" s="18">
        <f>IF(F153=0,0,MAX(0,F153*(1+(IFERROR(INDEX('Debt Payoff'!$D$4:$D$11,MATCH(5,'Debt Payoff'!$F$4:$F$11,0)),0))/12)-MIN(F153*(1+(IFERROR(INDEX('Debt Payoff'!$D$4:$D$11,MATCH(5,'Debt Payoff'!$F$4:$F$11,0)),0))/12),(IF(COUNTIF(B153:E153,"&gt;0")=0,(IFERROR(INDEX('Debt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54" s="18">
        <f>IF(G153=0,0,MAX(0,G153*(1+(IFERROR(INDEX('Debt Payoff'!$D$4:$D$11,MATCH(6,'Debt Payoff'!$F$4:$F$11,0)),0))/12)-MIN(G153*(1+(IFERROR(INDEX('Debt Payoff'!$D$4:$D$11,MATCH(6,'Debt Payoff'!$F$4:$F$11,0)),0))/12),(IF(COUNTIF(B153:F153,"&gt;0")=0,(IFERROR(INDEX('Debt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54" s="18">
        <f>IF(H153=0,0,MAX(0,H153*(1+(IFERROR(INDEX('Debt Payoff'!$D$4:$D$11,MATCH(7,'Debt Payoff'!$F$4:$F$11,0)),0))/12)-MIN(H153*(1+(IFERROR(INDEX('Debt Payoff'!$D$4:$D$11,MATCH(7,'Debt Payoff'!$F$4:$F$11,0)),0))/12),(IF(COUNTIF(B153:G153,"&gt;0")=0,(IFERROR(INDEX('Debt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54" s="18">
        <f>IF(I153=0,0,MAX(0,I153*(1+(IFERROR(INDEX('Debt Payoff'!$D$4:$D$11,MATCH(8,'Debt Payoff'!$F$4:$F$11,0)),0))/12)-MIN(I153*(1+(IFERROR(INDEX('Debt Payoff'!$D$4:$D$11,MATCH(8,'Debt Payoff'!$F$4:$F$11,0)),0))/12),(IF(COUNTIF(B153:H153,"&gt;0")=0,(IFERROR(INDEX('Debt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54" s="18">
        <f>IF(B153=0,0,B153*(IFERROR(INDEX('Debt Payoff'!$D$4:$D$11,MATCH(1,'Debt Payoff'!$F$4:$F$11,0)),0))/12)</f>
        <v>0</v>
      </c>
      <c r="K154" s="18">
        <f>IF(C153=0,0,C153*(IFERROR(INDEX('Debt Payoff'!$D$4:$D$11,MATCH(2,'Debt Payoff'!$F$4:$F$11,0)),0))/12)</f>
        <v>0</v>
      </c>
      <c r="L154" s="18">
        <f>IF(D153=0,0,D153*(IFERROR(INDEX('Debt Payoff'!$D$4:$D$11,MATCH(3,'Debt Payoff'!$F$4:$F$11,0)),0))/12)</f>
        <v>0</v>
      </c>
      <c r="M154" s="18">
        <f>IF(E153=0,0,E153*(IFERROR(INDEX('Debt Payoff'!$D$4:$D$11,MATCH(4,'Debt Payoff'!$F$4:$F$11,0)),0))/12)</f>
        <v>0</v>
      </c>
      <c r="N154" s="18">
        <f>IF(F153=0,0,F153*(IFERROR(INDEX('Debt Payoff'!$D$4:$D$11,MATCH(5,'Debt Payoff'!$F$4:$F$11,0)),0))/12)</f>
        <v>0</v>
      </c>
      <c r="O154" s="18">
        <f>IF(G153=0,0,G153*(IFERROR(INDEX('Debt Payoff'!$D$4:$D$11,MATCH(6,'Debt Payoff'!$F$4:$F$11,0)),0))/12)</f>
        <v>0</v>
      </c>
      <c r="P154" s="18">
        <f>IF(H153=0,0,H153*(IFERROR(INDEX('Debt Payoff'!$D$4:$D$11,MATCH(7,'Debt Payoff'!$F$4:$F$11,0)),0))/12)</f>
        <v>0</v>
      </c>
      <c r="Q154" s="18">
        <f>IF(I153=0,0,I153*(IFERROR(INDEX('Debt Payoff'!$D$4:$D$11,MATCH(8,'Debt Payoff'!$F$4:$F$11,0)),0))/12)</f>
        <v>0</v>
      </c>
    </row>
    <row r="155" spans="1:17" x14ac:dyDescent="0.25">
      <c r="A155">
        <v>153</v>
      </c>
      <c r="B155" s="18">
        <f>IF(B154=0,0,MAX(0,B154*(1+(IFERROR(INDEX('Debt Payoff'!$D$4:$D$11,MATCH(1,'Debt Payoff'!$F$4:$F$11,0)),0))/12)-MIN(B154*(1+(IFERROR(INDEX('Debt Payoff'!$D$4:$D$11,MATCH(1,'Debt Payoff'!$F$4:$F$11,0)),0))/12),((IFERROR(INDEX('Debt Payoff'!$E$4:$E$11,MATCH(1,'Debt Payoff'!$F$4:$F$11,0)),0))+('Debt Payoff'!$C$2)))))</f>
        <v>0</v>
      </c>
      <c r="C155" s="18">
        <f>IF(C154=0,0,MAX(0,C154*(1+(IFERROR(INDEX('Debt Payoff'!$D$4:$D$11,MATCH(2,'Debt Payoff'!$F$4:$F$11,0)),0))/12)-MIN(C154*(1+(IFERROR(INDEX('Debt Payoff'!$D$4:$D$11,MATCH(2,'Debt Payoff'!$F$4:$F$11,0)),0))/12),(IF(COUNTIF(B154:B154,"&gt;0")=0,(IFERROR(INDEX('Debt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55" s="18">
        <f>IF(D154=0,0,MAX(0,D154*(1+(IFERROR(INDEX('Debt Payoff'!$D$4:$D$11,MATCH(3,'Debt Payoff'!$F$4:$F$11,0)),0))/12)-MIN(D154*(1+(IFERROR(INDEX('Debt Payoff'!$D$4:$D$11,MATCH(3,'Debt Payoff'!$F$4:$F$11,0)),0))/12),(IF(COUNTIF(B154:C154,"&gt;0")=0,(IFERROR(INDEX('Debt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55" s="18">
        <f>IF(E154=0,0,MAX(0,E154*(1+(IFERROR(INDEX('Debt Payoff'!$D$4:$D$11,MATCH(4,'Debt Payoff'!$F$4:$F$11,0)),0))/12)-MIN(E154*(1+(IFERROR(INDEX('Debt Payoff'!$D$4:$D$11,MATCH(4,'Debt Payoff'!$F$4:$F$11,0)),0))/12),(IF(COUNTIF(B154:D154,"&gt;0")=0,(IFERROR(INDEX('Debt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55" s="18">
        <f>IF(F154=0,0,MAX(0,F154*(1+(IFERROR(INDEX('Debt Payoff'!$D$4:$D$11,MATCH(5,'Debt Payoff'!$F$4:$F$11,0)),0))/12)-MIN(F154*(1+(IFERROR(INDEX('Debt Payoff'!$D$4:$D$11,MATCH(5,'Debt Payoff'!$F$4:$F$11,0)),0))/12),(IF(COUNTIF(B154:E154,"&gt;0")=0,(IFERROR(INDEX('Debt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55" s="18">
        <f>IF(G154=0,0,MAX(0,G154*(1+(IFERROR(INDEX('Debt Payoff'!$D$4:$D$11,MATCH(6,'Debt Payoff'!$F$4:$F$11,0)),0))/12)-MIN(G154*(1+(IFERROR(INDEX('Debt Payoff'!$D$4:$D$11,MATCH(6,'Debt Payoff'!$F$4:$F$11,0)),0))/12),(IF(COUNTIF(B154:F154,"&gt;0")=0,(IFERROR(INDEX('Debt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55" s="18">
        <f>IF(H154=0,0,MAX(0,H154*(1+(IFERROR(INDEX('Debt Payoff'!$D$4:$D$11,MATCH(7,'Debt Payoff'!$F$4:$F$11,0)),0))/12)-MIN(H154*(1+(IFERROR(INDEX('Debt Payoff'!$D$4:$D$11,MATCH(7,'Debt Payoff'!$F$4:$F$11,0)),0))/12),(IF(COUNTIF(B154:G154,"&gt;0")=0,(IFERROR(INDEX('Debt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55" s="18">
        <f>IF(I154=0,0,MAX(0,I154*(1+(IFERROR(INDEX('Debt Payoff'!$D$4:$D$11,MATCH(8,'Debt Payoff'!$F$4:$F$11,0)),0))/12)-MIN(I154*(1+(IFERROR(INDEX('Debt Payoff'!$D$4:$D$11,MATCH(8,'Debt Payoff'!$F$4:$F$11,0)),0))/12),(IF(COUNTIF(B154:H154,"&gt;0")=0,(IFERROR(INDEX('Debt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55" s="18">
        <f>IF(B154=0,0,B154*(IFERROR(INDEX('Debt Payoff'!$D$4:$D$11,MATCH(1,'Debt Payoff'!$F$4:$F$11,0)),0))/12)</f>
        <v>0</v>
      </c>
      <c r="K155" s="18">
        <f>IF(C154=0,0,C154*(IFERROR(INDEX('Debt Payoff'!$D$4:$D$11,MATCH(2,'Debt Payoff'!$F$4:$F$11,0)),0))/12)</f>
        <v>0</v>
      </c>
      <c r="L155" s="18">
        <f>IF(D154=0,0,D154*(IFERROR(INDEX('Debt Payoff'!$D$4:$D$11,MATCH(3,'Debt Payoff'!$F$4:$F$11,0)),0))/12)</f>
        <v>0</v>
      </c>
      <c r="M155" s="18">
        <f>IF(E154=0,0,E154*(IFERROR(INDEX('Debt Payoff'!$D$4:$D$11,MATCH(4,'Debt Payoff'!$F$4:$F$11,0)),0))/12)</f>
        <v>0</v>
      </c>
      <c r="N155" s="18">
        <f>IF(F154=0,0,F154*(IFERROR(INDEX('Debt Payoff'!$D$4:$D$11,MATCH(5,'Debt Payoff'!$F$4:$F$11,0)),0))/12)</f>
        <v>0</v>
      </c>
      <c r="O155" s="18">
        <f>IF(G154=0,0,G154*(IFERROR(INDEX('Debt Payoff'!$D$4:$D$11,MATCH(6,'Debt Payoff'!$F$4:$F$11,0)),0))/12)</f>
        <v>0</v>
      </c>
      <c r="P155" s="18">
        <f>IF(H154=0,0,H154*(IFERROR(INDEX('Debt Payoff'!$D$4:$D$11,MATCH(7,'Debt Payoff'!$F$4:$F$11,0)),0))/12)</f>
        <v>0</v>
      </c>
      <c r="Q155" s="18">
        <f>IF(I154=0,0,I154*(IFERROR(INDEX('Debt Payoff'!$D$4:$D$11,MATCH(8,'Debt Payoff'!$F$4:$F$11,0)),0))/12)</f>
        <v>0</v>
      </c>
    </row>
    <row r="156" spans="1:17" x14ac:dyDescent="0.25">
      <c r="A156">
        <v>154</v>
      </c>
      <c r="B156" s="18">
        <f>IF(B155=0,0,MAX(0,B155*(1+(IFERROR(INDEX('Debt Payoff'!$D$4:$D$11,MATCH(1,'Debt Payoff'!$F$4:$F$11,0)),0))/12)-MIN(B155*(1+(IFERROR(INDEX('Debt Payoff'!$D$4:$D$11,MATCH(1,'Debt Payoff'!$F$4:$F$11,0)),0))/12),((IFERROR(INDEX('Debt Payoff'!$E$4:$E$11,MATCH(1,'Debt Payoff'!$F$4:$F$11,0)),0))+('Debt Payoff'!$C$2)))))</f>
        <v>0</v>
      </c>
      <c r="C156" s="18">
        <f>IF(C155=0,0,MAX(0,C155*(1+(IFERROR(INDEX('Debt Payoff'!$D$4:$D$11,MATCH(2,'Debt Payoff'!$F$4:$F$11,0)),0))/12)-MIN(C155*(1+(IFERROR(INDEX('Debt Payoff'!$D$4:$D$11,MATCH(2,'Debt Payoff'!$F$4:$F$11,0)),0))/12),(IF(COUNTIF(B155:B155,"&gt;0")=0,(IFERROR(INDEX('Debt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56" s="18">
        <f>IF(D155=0,0,MAX(0,D155*(1+(IFERROR(INDEX('Debt Payoff'!$D$4:$D$11,MATCH(3,'Debt Payoff'!$F$4:$F$11,0)),0))/12)-MIN(D155*(1+(IFERROR(INDEX('Debt Payoff'!$D$4:$D$11,MATCH(3,'Debt Payoff'!$F$4:$F$11,0)),0))/12),(IF(COUNTIF(B155:C155,"&gt;0")=0,(IFERROR(INDEX('Debt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56" s="18">
        <f>IF(E155=0,0,MAX(0,E155*(1+(IFERROR(INDEX('Debt Payoff'!$D$4:$D$11,MATCH(4,'Debt Payoff'!$F$4:$F$11,0)),0))/12)-MIN(E155*(1+(IFERROR(INDEX('Debt Payoff'!$D$4:$D$11,MATCH(4,'Debt Payoff'!$F$4:$F$11,0)),0))/12),(IF(COUNTIF(B155:D155,"&gt;0")=0,(IFERROR(INDEX('Debt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56" s="18">
        <f>IF(F155=0,0,MAX(0,F155*(1+(IFERROR(INDEX('Debt Payoff'!$D$4:$D$11,MATCH(5,'Debt Payoff'!$F$4:$F$11,0)),0))/12)-MIN(F155*(1+(IFERROR(INDEX('Debt Payoff'!$D$4:$D$11,MATCH(5,'Debt Payoff'!$F$4:$F$11,0)),0))/12),(IF(COUNTIF(B155:E155,"&gt;0")=0,(IFERROR(INDEX('Debt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56" s="18">
        <f>IF(G155=0,0,MAX(0,G155*(1+(IFERROR(INDEX('Debt Payoff'!$D$4:$D$11,MATCH(6,'Debt Payoff'!$F$4:$F$11,0)),0))/12)-MIN(G155*(1+(IFERROR(INDEX('Debt Payoff'!$D$4:$D$11,MATCH(6,'Debt Payoff'!$F$4:$F$11,0)),0))/12),(IF(COUNTIF(B155:F155,"&gt;0")=0,(IFERROR(INDEX('Debt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56" s="18">
        <f>IF(H155=0,0,MAX(0,H155*(1+(IFERROR(INDEX('Debt Payoff'!$D$4:$D$11,MATCH(7,'Debt Payoff'!$F$4:$F$11,0)),0))/12)-MIN(H155*(1+(IFERROR(INDEX('Debt Payoff'!$D$4:$D$11,MATCH(7,'Debt Payoff'!$F$4:$F$11,0)),0))/12),(IF(COUNTIF(B155:G155,"&gt;0")=0,(IFERROR(INDEX('Debt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56" s="18">
        <f>IF(I155=0,0,MAX(0,I155*(1+(IFERROR(INDEX('Debt Payoff'!$D$4:$D$11,MATCH(8,'Debt Payoff'!$F$4:$F$11,0)),0))/12)-MIN(I155*(1+(IFERROR(INDEX('Debt Payoff'!$D$4:$D$11,MATCH(8,'Debt Payoff'!$F$4:$F$11,0)),0))/12),(IF(COUNTIF(B155:H155,"&gt;0")=0,(IFERROR(INDEX('Debt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56" s="18">
        <f>IF(B155=0,0,B155*(IFERROR(INDEX('Debt Payoff'!$D$4:$D$11,MATCH(1,'Debt Payoff'!$F$4:$F$11,0)),0))/12)</f>
        <v>0</v>
      </c>
      <c r="K156" s="18">
        <f>IF(C155=0,0,C155*(IFERROR(INDEX('Debt Payoff'!$D$4:$D$11,MATCH(2,'Debt Payoff'!$F$4:$F$11,0)),0))/12)</f>
        <v>0</v>
      </c>
      <c r="L156" s="18">
        <f>IF(D155=0,0,D155*(IFERROR(INDEX('Debt Payoff'!$D$4:$D$11,MATCH(3,'Debt Payoff'!$F$4:$F$11,0)),0))/12)</f>
        <v>0</v>
      </c>
      <c r="M156" s="18">
        <f>IF(E155=0,0,E155*(IFERROR(INDEX('Debt Payoff'!$D$4:$D$11,MATCH(4,'Debt Payoff'!$F$4:$F$11,0)),0))/12)</f>
        <v>0</v>
      </c>
      <c r="N156" s="18">
        <f>IF(F155=0,0,F155*(IFERROR(INDEX('Debt Payoff'!$D$4:$D$11,MATCH(5,'Debt Payoff'!$F$4:$F$11,0)),0))/12)</f>
        <v>0</v>
      </c>
      <c r="O156" s="18">
        <f>IF(G155=0,0,G155*(IFERROR(INDEX('Debt Payoff'!$D$4:$D$11,MATCH(6,'Debt Payoff'!$F$4:$F$11,0)),0))/12)</f>
        <v>0</v>
      </c>
      <c r="P156" s="18">
        <f>IF(H155=0,0,H155*(IFERROR(INDEX('Debt Payoff'!$D$4:$D$11,MATCH(7,'Debt Payoff'!$F$4:$F$11,0)),0))/12)</f>
        <v>0</v>
      </c>
      <c r="Q156" s="18">
        <f>IF(I155=0,0,I155*(IFERROR(INDEX('Debt Payoff'!$D$4:$D$11,MATCH(8,'Debt Payoff'!$F$4:$F$11,0)),0))/12)</f>
        <v>0</v>
      </c>
    </row>
    <row r="157" spans="1:17" x14ac:dyDescent="0.25">
      <c r="A157">
        <v>155</v>
      </c>
      <c r="B157" s="18">
        <f>IF(B156=0,0,MAX(0,B156*(1+(IFERROR(INDEX('Debt Payoff'!$D$4:$D$11,MATCH(1,'Debt Payoff'!$F$4:$F$11,0)),0))/12)-MIN(B156*(1+(IFERROR(INDEX('Debt Payoff'!$D$4:$D$11,MATCH(1,'Debt Payoff'!$F$4:$F$11,0)),0))/12),((IFERROR(INDEX('Debt Payoff'!$E$4:$E$11,MATCH(1,'Debt Payoff'!$F$4:$F$11,0)),0))+('Debt Payoff'!$C$2)))))</f>
        <v>0</v>
      </c>
      <c r="C157" s="18">
        <f>IF(C156=0,0,MAX(0,C156*(1+(IFERROR(INDEX('Debt Payoff'!$D$4:$D$11,MATCH(2,'Debt Payoff'!$F$4:$F$11,0)),0))/12)-MIN(C156*(1+(IFERROR(INDEX('Debt Payoff'!$D$4:$D$11,MATCH(2,'Debt Payoff'!$F$4:$F$11,0)),0))/12),(IF(COUNTIF(B156:B156,"&gt;0")=0,(IFERROR(INDEX('Debt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57" s="18">
        <f>IF(D156=0,0,MAX(0,D156*(1+(IFERROR(INDEX('Debt Payoff'!$D$4:$D$11,MATCH(3,'Debt Payoff'!$F$4:$F$11,0)),0))/12)-MIN(D156*(1+(IFERROR(INDEX('Debt Payoff'!$D$4:$D$11,MATCH(3,'Debt Payoff'!$F$4:$F$11,0)),0))/12),(IF(COUNTIF(B156:C156,"&gt;0")=0,(IFERROR(INDEX('Debt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57" s="18">
        <f>IF(E156=0,0,MAX(0,E156*(1+(IFERROR(INDEX('Debt Payoff'!$D$4:$D$11,MATCH(4,'Debt Payoff'!$F$4:$F$11,0)),0))/12)-MIN(E156*(1+(IFERROR(INDEX('Debt Payoff'!$D$4:$D$11,MATCH(4,'Debt Payoff'!$F$4:$F$11,0)),0))/12),(IF(COUNTIF(B156:D156,"&gt;0")=0,(IFERROR(INDEX('Debt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57" s="18">
        <f>IF(F156=0,0,MAX(0,F156*(1+(IFERROR(INDEX('Debt Payoff'!$D$4:$D$11,MATCH(5,'Debt Payoff'!$F$4:$F$11,0)),0))/12)-MIN(F156*(1+(IFERROR(INDEX('Debt Payoff'!$D$4:$D$11,MATCH(5,'Debt Payoff'!$F$4:$F$11,0)),0))/12),(IF(COUNTIF(B156:E156,"&gt;0")=0,(IFERROR(INDEX('Debt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57" s="18">
        <f>IF(G156=0,0,MAX(0,G156*(1+(IFERROR(INDEX('Debt Payoff'!$D$4:$D$11,MATCH(6,'Debt Payoff'!$F$4:$F$11,0)),0))/12)-MIN(G156*(1+(IFERROR(INDEX('Debt Payoff'!$D$4:$D$11,MATCH(6,'Debt Payoff'!$F$4:$F$11,0)),0))/12),(IF(COUNTIF(B156:F156,"&gt;0")=0,(IFERROR(INDEX('Debt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57" s="18">
        <f>IF(H156=0,0,MAX(0,H156*(1+(IFERROR(INDEX('Debt Payoff'!$D$4:$D$11,MATCH(7,'Debt Payoff'!$F$4:$F$11,0)),0))/12)-MIN(H156*(1+(IFERROR(INDEX('Debt Payoff'!$D$4:$D$11,MATCH(7,'Debt Payoff'!$F$4:$F$11,0)),0))/12),(IF(COUNTIF(B156:G156,"&gt;0")=0,(IFERROR(INDEX('Debt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57" s="18">
        <f>IF(I156=0,0,MAX(0,I156*(1+(IFERROR(INDEX('Debt Payoff'!$D$4:$D$11,MATCH(8,'Debt Payoff'!$F$4:$F$11,0)),0))/12)-MIN(I156*(1+(IFERROR(INDEX('Debt Payoff'!$D$4:$D$11,MATCH(8,'Debt Payoff'!$F$4:$F$11,0)),0))/12),(IF(COUNTIF(B156:H156,"&gt;0")=0,(IFERROR(INDEX('Debt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57" s="18">
        <f>IF(B156=0,0,B156*(IFERROR(INDEX('Debt Payoff'!$D$4:$D$11,MATCH(1,'Debt Payoff'!$F$4:$F$11,0)),0))/12)</f>
        <v>0</v>
      </c>
      <c r="K157" s="18">
        <f>IF(C156=0,0,C156*(IFERROR(INDEX('Debt Payoff'!$D$4:$D$11,MATCH(2,'Debt Payoff'!$F$4:$F$11,0)),0))/12)</f>
        <v>0</v>
      </c>
      <c r="L157" s="18">
        <f>IF(D156=0,0,D156*(IFERROR(INDEX('Debt Payoff'!$D$4:$D$11,MATCH(3,'Debt Payoff'!$F$4:$F$11,0)),0))/12)</f>
        <v>0</v>
      </c>
      <c r="M157" s="18">
        <f>IF(E156=0,0,E156*(IFERROR(INDEX('Debt Payoff'!$D$4:$D$11,MATCH(4,'Debt Payoff'!$F$4:$F$11,0)),0))/12)</f>
        <v>0</v>
      </c>
      <c r="N157" s="18">
        <f>IF(F156=0,0,F156*(IFERROR(INDEX('Debt Payoff'!$D$4:$D$11,MATCH(5,'Debt Payoff'!$F$4:$F$11,0)),0))/12)</f>
        <v>0</v>
      </c>
      <c r="O157" s="18">
        <f>IF(G156=0,0,G156*(IFERROR(INDEX('Debt Payoff'!$D$4:$D$11,MATCH(6,'Debt Payoff'!$F$4:$F$11,0)),0))/12)</f>
        <v>0</v>
      </c>
      <c r="P157" s="18">
        <f>IF(H156=0,0,H156*(IFERROR(INDEX('Debt Payoff'!$D$4:$D$11,MATCH(7,'Debt Payoff'!$F$4:$F$11,0)),0))/12)</f>
        <v>0</v>
      </c>
      <c r="Q157" s="18">
        <f>IF(I156=0,0,I156*(IFERROR(INDEX('Debt Payoff'!$D$4:$D$11,MATCH(8,'Debt Payoff'!$F$4:$F$11,0)),0))/12)</f>
        <v>0</v>
      </c>
    </row>
    <row r="158" spans="1:17" x14ac:dyDescent="0.25">
      <c r="A158">
        <v>156</v>
      </c>
      <c r="B158" s="18">
        <f>IF(B157=0,0,MAX(0,B157*(1+(IFERROR(INDEX('Debt Payoff'!$D$4:$D$11,MATCH(1,'Debt Payoff'!$F$4:$F$11,0)),0))/12)-MIN(B157*(1+(IFERROR(INDEX('Debt Payoff'!$D$4:$D$11,MATCH(1,'Debt Payoff'!$F$4:$F$11,0)),0))/12),((IFERROR(INDEX('Debt Payoff'!$E$4:$E$11,MATCH(1,'Debt Payoff'!$F$4:$F$11,0)),0))+('Debt Payoff'!$C$2)))))</f>
        <v>0</v>
      </c>
      <c r="C158" s="18">
        <f>IF(C157=0,0,MAX(0,C157*(1+(IFERROR(INDEX('Debt Payoff'!$D$4:$D$11,MATCH(2,'Debt Payoff'!$F$4:$F$11,0)),0))/12)-MIN(C157*(1+(IFERROR(INDEX('Debt Payoff'!$D$4:$D$11,MATCH(2,'Debt Payoff'!$F$4:$F$11,0)),0))/12),(IF(COUNTIF(B157:B157,"&gt;0")=0,(IFERROR(INDEX('Debt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58" s="18">
        <f>IF(D157=0,0,MAX(0,D157*(1+(IFERROR(INDEX('Debt Payoff'!$D$4:$D$11,MATCH(3,'Debt Payoff'!$F$4:$F$11,0)),0))/12)-MIN(D157*(1+(IFERROR(INDEX('Debt Payoff'!$D$4:$D$11,MATCH(3,'Debt Payoff'!$F$4:$F$11,0)),0))/12),(IF(COUNTIF(B157:C157,"&gt;0")=0,(IFERROR(INDEX('Debt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58" s="18">
        <f>IF(E157=0,0,MAX(0,E157*(1+(IFERROR(INDEX('Debt Payoff'!$D$4:$D$11,MATCH(4,'Debt Payoff'!$F$4:$F$11,0)),0))/12)-MIN(E157*(1+(IFERROR(INDEX('Debt Payoff'!$D$4:$D$11,MATCH(4,'Debt Payoff'!$F$4:$F$11,0)),0))/12),(IF(COUNTIF(B157:D157,"&gt;0")=0,(IFERROR(INDEX('Debt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58" s="18">
        <f>IF(F157=0,0,MAX(0,F157*(1+(IFERROR(INDEX('Debt Payoff'!$D$4:$D$11,MATCH(5,'Debt Payoff'!$F$4:$F$11,0)),0))/12)-MIN(F157*(1+(IFERROR(INDEX('Debt Payoff'!$D$4:$D$11,MATCH(5,'Debt Payoff'!$F$4:$F$11,0)),0))/12),(IF(COUNTIF(B157:E157,"&gt;0")=0,(IFERROR(INDEX('Debt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58" s="18">
        <f>IF(G157=0,0,MAX(0,G157*(1+(IFERROR(INDEX('Debt Payoff'!$D$4:$D$11,MATCH(6,'Debt Payoff'!$F$4:$F$11,0)),0))/12)-MIN(G157*(1+(IFERROR(INDEX('Debt Payoff'!$D$4:$D$11,MATCH(6,'Debt Payoff'!$F$4:$F$11,0)),0))/12),(IF(COUNTIF(B157:F157,"&gt;0")=0,(IFERROR(INDEX('Debt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58" s="18">
        <f>IF(H157=0,0,MAX(0,H157*(1+(IFERROR(INDEX('Debt Payoff'!$D$4:$D$11,MATCH(7,'Debt Payoff'!$F$4:$F$11,0)),0))/12)-MIN(H157*(1+(IFERROR(INDEX('Debt Payoff'!$D$4:$D$11,MATCH(7,'Debt Payoff'!$F$4:$F$11,0)),0))/12),(IF(COUNTIF(B157:G157,"&gt;0")=0,(IFERROR(INDEX('Debt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58" s="18">
        <f>IF(I157=0,0,MAX(0,I157*(1+(IFERROR(INDEX('Debt Payoff'!$D$4:$D$11,MATCH(8,'Debt Payoff'!$F$4:$F$11,0)),0))/12)-MIN(I157*(1+(IFERROR(INDEX('Debt Payoff'!$D$4:$D$11,MATCH(8,'Debt Payoff'!$F$4:$F$11,0)),0))/12),(IF(COUNTIF(B157:H157,"&gt;0")=0,(IFERROR(INDEX('Debt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58" s="18">
        <f>IF(B157=0,0,B157*(IFERROR(INDEX('Debt Payoff'!$D$4:$D$11,MATCH(1,'Debt Payoff'!$F$4:$F$11,0)),0))/12)</f>
        <v>0</v>
      </c>
      <c r="K158" s="18">
        <f>IF(C157=0,0,C157*(IFERROR(INDEX('Debt Payoff'!$D$4:$D$11,MATCH(2,'Debt Payoff'!$F$4:$F$11,0)),0))/12)</f>
        <v>0</v>
      </c>
      <c r="L158" s="18">
        <f>IF(D157=0,0,D157*(IFERROR(INDEX('Debt Payoff'!$D$4:$D$11,MATCH(3,'Debt Payoff'!$F$4:$F$11,0)),0))/12)</f>
        <v>0</v>
      </c>
      <c r="M158" s="18">
        <f>IF(E157=0,0,E157*(IFERROR(INDEX('Debt Payoff'!$D$4:$D$11,MATCH(4,'Debt Payoff'!$F$4:$F$11,0)),0))/12)</f>
        <v>0</v>
      </c>
      <c r="N158" s="18">
        <f>IF(F157=0,0,F157*(IFERROR(INDEX('Debt Payoff'!$D$4:$D$11,MATCH(5,'Debt Payoff'!$F$4:$F$11,0)),0))/12)</f>
        <v>0</v>
      </c>
      <c r="O158" s="18">
        <f>IF(G157=0,0,G157*(IFERROR(INDEX('Debt Payoff'!$D$4:$D$11,MATCH(6,'Debt Payoff'!$F$4:$F$11,0)),0))/12)</f>
        <v>0</v>
      </c>
      <c r="P158" s="18">
        <f>IF(H157=0,0,H157*(IFERROR(INDEX('Debt Payoff'!$D$4:$D$11,MATCH(7,'Debt Payoff'!$F$4:$F$11,0)),0))/12)</f>
        <v>0</v>
      </c>
      <c r="Q158" s="18">
        <f>IF(I157=0,0,I157*(IFERROR(INDEX('Debt Payoff'!$D$4:$D$11,MATCH(8,'Debt Payoff'!$F$4:$F$11,0)),0))/12)</f>
        <v>0</v>
      </c>
    </row>
    <row r="159" spans="1:17" x14ac:dyDescent="0.25">
      <c r="A159">
        <v>157</v>
      </c>
      <c r="B159" s="18">
        <f>IF(B158=0,0,MAX(0,B158*(1+(IFERROR(INDEX('Debt Payoff'!$D$4:$D$11,MATCH(1,'Debt Payoff'!$F$4:$F$11,0)),0))/12)-MIN(B158*(1+(IFERROR(INDEX('Debt Payoff'!$D$4:$D$11,MATCH(1,'Debt Payoff'!$F$4:$F$11,0)),0))/12),((IFERROR(INDEX('Debt Payoff'!$E$4:$E$11,MATCH(1,'Debt Payoff'!$F$4:$F$11,0)),0))+('Debt Payoff'!$C$2)))))</f>
        <v>0</v>
      </c>
      <c r="C159" s="18">
        <f>IF(C158=0,0,MAX(0,C158*(1+(IFERROR(INDEX('Debt Payoff'!$D$4:$D$11,MATCH(2,'Debt Payoff'!$F$4:$F$11,0)),0))/12)-MIN(C158*(1+(IFERROR(INDEX('Debt Payoff'!$D$4:$D$11,MATCH(2,'Debt Payoff'!$F$4:$F$11,0)),0))/12),(IF(COUNTIF(B158:B158,"&gt;0")=0,(IFERROR(INDEX('Debt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59" s="18">
        <f>IF(D158=0,0,MAX(0,D158*(1+(IFERROR(INDEX('Debt Payoff'!$D$4:$D$11,MATCH(3,'Debt Payoff'!$F$4:$F$11,0)),0))/12)-MIN(D158*(1+(IFERROR(INDEX('Debt Payoff'!$D$4:$D$11,MATCH(3,'Debt Payoff'!$F$4:$F$11,0)),0))/12),(IF(COUNTIF(B158:C158,"&gt;0")=0,(IFERROR(INDEX('Debt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59" s="18">
        <f>IF(E158=0,0,MAX(0,E158*(1+(IFERROR(INDEX('Debt Payoff'!$D$4:$D$11,MATCH(4,'Debt Payoff'!$F$4:$F$11,0)),0))/12)-MIN(E158*(1+(IFERROR(INDEX('Debt Payoff'!$D$4:$D$11,MATCH(4,'Debt Payoff'!$F$4:$F$11,0)),0))/12),(IF(COUNTIF(B158:D158,"&gt;0")=0,(IFERROR(INDEX('Debt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59" s="18">
        <f>IF(F158=0,0,MAX(0,F158*(1+(IFERROR(INDEX('Debt Payoff'!$D$4:$D$11,MATCH(5,'Debt Payoff'!$F$4:$F$11,0)),0))/12)-MIN(F158*(1+(IFERROR(INDEX('Debt Payoff'!$D$4:$D$11,MATCH(5,'Debt Payoff'!$F$4:$F$11,0)),0))/12),(IF(COUNTIF(B158:E158,"&gt;0")=0,(IFERROR(INDEX('Debt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59" s="18">
        <f>IF(G158=0,0,MAX(0,G158*(1+(IFERROR(INDEX('Debt Payoff'!$D$4:$D$11,MATCH(6,'Debt Payoff'!$F$4:$F$11,0)),0))/12)-MIN(G158*(1+(IFERROR(INDEX('Debt Payoff'!$D$4:$D$11,MATCH(6,'Debt Payoff'!$F$4:$F$11,0)),0))/12),(IF(COUNTIF(B158:F158,"&gt;0")=0,(IFERROR(INDEX('Debt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59" s="18">
        <f>IF(H158=0,0,MAX(0,H158*(1+(IFERROR(INDEX('Debt Payoff'!$D$4:$D$11,MATCH(7,'Debt Payoff'!$F$4:$F$11,0)),0))/12)-MIN(H158*(1+(IFERROR(INDEX('Debt Payoff'!$D$4:$D$11,MATCH(7,'Debt Payoff'!$F$4:$F$11,0)),0))/12),(IF(COUNTIF(B158:G158,"&gt;0")=0,(IFERROR(INDEX('Debt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59" s="18">
        <f>IF(I158=0,0,MAX(0,I158*(1+(IFERROR(INDEX('Debt Payoff'!$D$4:$D$11,MATCH(8,'Debt Payoff'!$F$4:$F$11,0)),0))/12)-MIN(I158*(1+(IFERROR(INDEX('Debt Payoff'!$D$4:$D$11,MATCH(8,'Debt Payoff'!$F$4:$F$11,0)),0))/12),(IF(COUNTIF(B158:H158,"&gt;0")=0,(IFERROR(INDEX('Debt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59" s="18">
        <f>IF(B158=0,0,B158*(IFERROR(INDEX('Debt Payoff'!$D$4:$D$11,MATCH(1,'Debt Payoff'!$F$4:$F$11,0)),0))/12)</f>
        <v>0</v>
      </c>
      <c r="K159" s="18">
        <f>IF(C158=0,0,C158*(IFERROR(INDEX('Debt Payoff'!$D$4:$D$11,MATCH(2,'Debt Payoff'!$F$4:$F$11,0)),0))/12)</f>
        <v>0</v>
      </c>
      <c r="L159" s="18">
        <f>IF(D158=0,0,D158*(IFERROR(INDEX('Debt Payoff'!$D$4:$D$11,MATCH(3,'Debt Payoff'!$F$4:$F$11,0)),0))/12)</f>
        <v>0</v>
      </c>
      <c r="M159" s="18">
        <f>IF(E158=0,0,E158*(IFERROR(INDEX('Debt Payoff'!$D$4:$D$11,MATCH(4,'Debt Payoff'!$F$4:$F$11,0)),0))/12)</f>
        <v>0</v>
      </c>
      <c r="N159" s="18">
        <f>IF(F158=0,0,F158*(IFERROR(INDEX('Debt Payoff'!$D$4:$D$11,MATCH(5,'Debt Payoff'!$F$4:$F$11,0)),0))/12)</f>
        <v>0</v>
      </c>
      <c r="O159" s="18">
        <f>IF(G158=0,0,G158*(IFERROR(INDEX('Debt Payoff'!$D$4:$D$11,MATCH(6,'Debt Payoff'!$F$4:$F$11,0)),0))/12)</f>
        <v>0</v>
      </c>
      <c r="P159" s="18">
        <f>IF(H158=0,0,H158*(IFERROR(INDEX('Debt Payoff'!$D$4:$D$11,MATCH(7,'Debt Payoff'!$F$4:$F$11,0)),0))/12)</f>
        <v>0</v>
      </c>
      <c r="Q159" s="18">
        <f>IF(I158=0,0,I158*(IFERROR(INDEX('Debt Payoff'!$D$4:$D$11,MATCH(8,'Debt Payoff'!$F$4:$F$11,0)),0))/12)</f>
        <v>0</v>
      </c>
    </row>
    <row r="160" spans="1:17" x14ac:dyDescent="0.25">
      <c r="A160">
        <v>158</v>
      </c>
      <c r="B160" s="18">
        <f>IF(B159=0,0,MAX(0,B159*(1+(IFERROR(INDEX('Debt Payoff'!$D$4:$D$11,MATCH(1,'Debt Payoff'!$F$4:$F$11,0)),0))/12)-MIN(B159*(1+(IFERROR(INDEX('Debt Payoff'!$D$4:$D$11,MATCH(1,'Debt Payoff'!$F$4:$F$11,0)),0))/12),((IFERROR(INDEX('Debt Payoff'!$E$4:$E$11,MATCH(1,'Debt Payoff'!$F$4:$F$11,0)),0))+('Debt Payoff'!$C$2)))))</f>
        <v>0</v>
      </c>
      <c r="C160" s="18">
        <f>IF(C159=0,0,MAX(0,C159*(1+(IFERROR(INDEX('Debt Payoff'!$D$4:$D$11,MATCH(2,'Debt Payoff'!$F$4:$F$11,0)),0))/12)-MIN(C159*(1+(IFERROR(INDEX('Debt Payoff'!$D$4:$D$11,MATCH(2,'Debt Payoff'!$F$4:$F$11,0)),0))/12),(IF(COUNTIF(B159:B159,"&gt;0")=0,(IFERROR(INDEX('Debt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60" s="18">
        <f>IF(D159=0,0,MAX(0,D159*(1+(IFERROR(INDEX('Debt Payoff'!$D$4:$D$11,MATCH(3,'Debt Payoff'!$F$4:$F$11,0)),0))/12)-MIN(D159*(1+(IFERROR(INDEX('Debt Payoff'!$D$4:$D$11,MATCH(3,'Debt Payoff'!$F$4:$F$11,0)),0))/12),(IF(COUNTIF(B159:C159,"&gt;0")=0,(IFERROR(INDEX('Debt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60" s="18">
        <f>IF(E159=0,0,MAX(0,E159*(1+(IFERROR(INDEX('Debt Payoff'!$D$4:$D$11,MATCH(4,'Debt Payoff'!$F$4:$F$11,0)),0))/12)-MIN(E159*(1+(IFERROR(INDEX('Debt Payoff'!$D$4:$D$11,MATCH(4,'Debt Payoff'!$F$4:$F$11,0)),0))/12),(IF(COUNTIF(B159:D159,"&gt;0")=0,(IFERROR(INDEX('Debt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60" s="18">
        <f>IF(F159=0,0,MAX(0,F159*(1+(IFERROR(INDEX('Debt Payoff'!$D$4:$D$11,MATCH(5,'Debt Payoff'!$F$4:$F$11,0)),0))/12)-MIN(F159*(1+(IFERROR(INDEX('Debt Payoff'!$D$4:$D$11,MATCH(5,'Debt Payoff'!$F$4:$F$11,0)),0))/12),(IF(COUNTIF(B159:E159,"&gt;0")=0,(IFERROR(INDEX('Debt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60" s="18">
        <f>IF(G159=0,0,MAX(0,G159*(1+(IFERROR(INDEX('Debt Payoff'!$D$4:$D$11,MATCH(6,'Debt Payoff'!$F$4:$F$11,0)),0))/12)-MIN(G159*(1+(IFERROR(INDEX('Debt Payoff'!$D$4:$D$11,MATCH(6,'Debt Payoff'!$F$4:$F$11,0)),0))/12),(IF(COUNTIF(B159:F159,"&gt;0")=0,(IFERROR(INDEX('Debt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60" s="18">
        <f>IF(H159=0,0,MAX(0,H159*(1+(IFERROR(INDEX('Debt Payoff'!$D$4:$D$11,MATCH(7,'Debt Payoff'!$F$4:$F$11,0)),0))/12)-MIN(H159*(1+(IFERROR(INDEX('Debt Payoff'!$D$4:$D$11,MATCH(7,'Debt Payoff'!$F$4:$F$11,0)),0))/12),(IF(COUNTIF(B159:G159,"&gt;0")=0,(IFERROR(INDEX('Debt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60" s="18">
        <f>IF(I159=0,0,MAX(0,I159*(1+(IFERROR(INDEX('Debt Payoff'!$D$4:$D$11,MATCH(8,'Debt Payoff'!$F$4:$F$11,0)),0))/12)-MIN(I159*(1+(IFERROR(INDEX('Debt Payoff'!$D$4:$D$11,MATCH(8,'Debt Payoff'!$F$4:$F$11,0)),0))/12),(IF(COUNTIF(B159:H159,"&gt;0")=0,(IFERROR(INDEX('Debt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60" s="18">
        <f>IF(B159=0,0,B159*(IFERROR(INDEX('Debt Payoff'!$D$4:$D$11,MATCH(1,'Debt Payoff'!$F$4:$F$11,0)),0))/12)</f>
        <v>0</v>
      </c>
      <c r="K160" s="18">
        <f>IF(C159=0,0,C159*(IFERROR(INDEX('Debt Payoff'!$D$4:$D$11,MATCH(2,'Debt Payoff'!$F$4:$F$11,0)),0))/12)</f>
        <v>0</v>
      </c>
      <c r="L160" s="18">
        <f>IF(D159=0,0,D159*(IFERROR(INDEX('Debt Payoff'!$D$4:$D$11,MATCH(3,'Debt Payoff'!$F$4:$F$11,0)),0))/12)</f>
        <v>0</v>
      </c>
      <c r="M160" s="18">
        <f>IF(E159=0,0,E159*(IFERROR(INDEX('Debt Payoff'!$D$4:$D$11,MATCH(4,'Debt Payoff'!$F$4:$F$11,0)),0))/12)</f>
        <v>0</v>
      </c>
      <c r="N160" s="18">
        <f>IF(F159=0,0,F159*(IFERROR(INDEX('Debt Payoff'!$D$4:$D$11,MATCH(5,'Debt Payoff'!$F$4:$F$11,0)),0))/12)</f>
        <v>0</v>
      </c>
      <c r="O160" s="18">
        <f>IF(G159=0,0,G159*(IFERROR(INDEX('Debt Payoff'!$D$4:$D$11,MATCH(6,'Debt Payoff'!$F$4:$F$11,0)),0))/12)</f>
        <v>0</v>
      </c>
      <c r="P160" s="18">
        <f>IF(H159=0,0,H159*(IFERROR(INDEX('Debt Payoff'!$D$4:$D$11,MATCH(7,'Debt Payoff'!$F$4:$F$11,0)),0))/12)</f>
        <v>0</v>
      </c>
      <c r="Q160" s="18">
        <f>IF(I159=0,0,I159*(IFERROR(INDEX('Debt Payoff'!$D$4:$D$11,MATCH(8,'Debt Payoff'!$F$4:$F$11,0)),0))/12)</f>
        <v>0</v>
      </c>
    </row>
    <row r="161" spans="1:17" x14ac:dyDescent="0.25">
      <c r="A161">
        <v>159</v>
      </c>
      <c r="B161" s="18">
        <f>IF(B160=0,0,MAX(0,B160*(1+(IFERROR(INDEX('Debt Payoff'!$D$4:$D$11,MATCH(1,'Debt Payoff'!$F$4:$F$11,0)),0))/12)-MIN(B160*(1+(IFERROR(INDEX('Debt Payoff'!$D$4:$D$11,MATCH(1,'Debt Payoff'!$F$4:$F$11,0)),0))/12),((IFERROR(INDEX('Debt Payoff'!$E$4:$E$11,MATCH(1,'Debt Payoff'!$F$4:$F$11,0)),0))+('Debt Payoff'!$C$2)))))</f>
        <v>0</v>
      </c>
      <c r="C161" s="18">
        <f>IF(C160=0,0,MAX(0,C160*(1+(IFERROR(INDEX('Debt Payoff'!$D$4:$D$11,MATCH(2,'Debt Payoff'!$F$4:$F$11,0)),0))/12)-MIN(C160*(1+(IFERROR(INDEX('Debt Payoff'!$D$4:$D$11,MATCH(2,'Debt Payoff'!$F$4:$F$11,0)),0))/12),(IF(COUNTIF(B160:B160,"&gt;0")=0,(IFERROR(INDEX('Debt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61" s="18">
        <f>IF(D160=0,0,MAX(0,D160*(1+(IFERROR(INDEX('Debt Payoff'!$D$4:$D$11,MATCH(3,'Debt Payoff'!$F$4:$F$11,0)),0))/12)-MIN(D160*(1+(IFERROR(INDEX('Debt Payoff'!$D$4:$D$11,MATCH(3,'Debt Payoff'!$F$4:$F$11,0)),0))/12),(IF(COUNTIF(B160:C160,"&gt;0")=0,(IFERROR(INDEX('Debt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61" s="18">
        <f>IF(E160=0,0,MAX(0,E160*(1+(IFERROR(INDEX('Debt Payoff'!$D$4:$D$11,MATCH(4,'Debt Payoff'!$F$4:$F$11,0)),0))/12)-MIN(E160*(1+(IFERROR(INDEX('Debt Payoff'!$D$4:$D$11,MATCH(4,'Debt Payoff'!$F$4:$F$11,0)),0))/12),(IF(COUNTIF(B160:D160,"&gt;0")=0,(IFERROR(INDEX('Debt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61" s="18">
        <f>IF(F160=0,0,MAX(0,F160*(1+(IFERROR(INDEX('Debt Payoff'!$D$4:$D$11,MATCH(5,'Debt Payoff'!$F$4:$F$11,0)),0))/12)-MIN(F160*(1+(IFERROR(INDEX('Debt Payoff'!$D$4:$D$11,MATCH(5,'Debt Payoff'!$F$4:$F$11,0)),0))/12),(IF(COUNTIF(B160:E160,"&gt;0")=0,(IFERROR(INDEX('Debt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61" s="18">
        <f>IF(G160=0,0,MAX(0,G160*(1+(IFERROR(INDEX('Debt Payoff'!$D$4:$D$11,MATCH(6,'Debt Payoff'!$F$4:$F$11,0)),0))/12)-MIN(G160*(1+(IFERROR(INDEX('Debt Payoff'!$D$4:$D$11,MATCH(6,'Debt Payoff'!$F$4:$F$11,0)),0))/12),(IF(COUNTIF(B160:F160,"&gt;0")=0,(IFERROR(INDEX('Debt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61" s="18">
        <f>IF(H160=0,0,MAX(0,H160*(1+(IFERROR(INDEX('Debt Payoff'!$D$4:$D$11,MATCH(7,'Debt Payoff'!$F$4:$F$11,0)),0))/12)-MIN(H160*(1+(IFERROR(INDEX('Debt Payoff'!$D$4:$D$11,MATCH(7,'Debt Payoff'!$F$4:$F$11,0)),0))/12),(IF(COUNTIF(B160:G160,"&gt;0")=0,(IFERROR(INDEX('Debt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61" s="18">
        <f>IF(I160=0,0,MAX(0,I160*(1+(IFERROR(INDEX('Debt Payoff'!$D$4:$D$11,MATCH(8,'Debt Payoff'!$F$4:$F$11,0)),0))/12)-MIN(I160*(1+(IFERROR(INDEX('Debt Payoff'!$D$4:$D$11,MATCH(8,'Debt Payoff'!$F$4:$F$11,0)),0))/12),(IF(COUNTIF(B160:H160,"&gt;0")=0,(IFERROR(INDEX('Debt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61" s="18">
        <f>IF(B160=0,0,B160*(IFERROR(INDEX('Debt Payoff'!$D$4:$D$11,MATCH(1,'Debt Payoff'!$F$4:$F$11,0)),0))/12)</f>
        <v>0</v>
      </c>
      <c r="K161" s="18">
        <f>IF(C160=0,0,C160*(IFERROR(INDEX('Debt Payoff'!$D$4:$D$11,MATCH(2,'Debt Payoff'!$F$4:$F$11,0)),0))/12)</f>
        <v>0</v>
      </c>
      <c r="L161" s="18">
        <f>IF(D160=0,0,D160*(IFERROR(INDEX('Debt Payoff'!$D$4:$D$11,MATCH(3,'Debt Payoff'!$F$4:$F$11,0)),0))/12)</f>
        <v>0</v>
      </c>
      <c r="M161" s="18">
        <f>IF(E160=0,0,E160*(IFERROR(INDEX('Debt Payoff'!$D$4:$D$11,MATCH(4,'Debt Payoff'!$F$4:$F$11,0)),0))/12)</f>
        <v>0</v>
      </c>
      <c r="N161" s="18">
        <f>IF(F160=0,0,F160*(IFERROR(INDEX('Debt Payoff'!$D$4:$D$11,MATCH(5,'Debt Payoff'!$F$4:$F$11,0)),0))/12)</f>
        <v>0</v>
      </c>
      <c r="O161" s="18">
        <f>IF(G160=0,0,G160*(IFERROR(INDEX('Debt Payoff'!$D$4:$D$11,MATCH(6,'Debt Payoff'!$F$4:$F$11,0)),0))/12)</f>
        <v>0</v>
      </c>
      <c r="P161" s="18">
        <f>IF(H160=0,0,H160*(IFERROR(INDEX('Debt Payoff'!$D$4:$D$11,MATCH(7,'Debt Payoff'!$F$4:$F$11,0)),0))/12)</f>
        <v>0</v>
      </c>
      <c r="Q161" s="18">
        <f>IF(I160=0,0,I160*(IFERROR(INDEX('Debt Payoff'!$D$4:$D$11,MATCH(8,'Debt Payoff'!$F$4:$F$11,0)),0))/12)</f>
        <v>0</v>
      </c>
    </row>
    <row r="162" spans="1:17" x14ac:dyDescent="0.25">
      <c r="A162">
        <v>160</v>
      </c>
      <c r="B162" s="18">
        <f>IF(B161=0,0,MAX(0,B161*(1+(IFERROR(INDEX('Debt Payoff'!$D$4:$D$11,MATCH(1,'Debt Payoff'!$F$4:$F$11,0)),0))/12)-MIN(B161*(1+(IFERROR(INDEX('Debt Payoff'!$D$4:$D$11,MATCH(1,'Debt Payoff'!$F$4:$F$11,0)),0))/12),((IFERROR(INDEX('Debt Payoff'!$E$4:$E$11,MATCH(1,'Debt Payoff'!$F$4:$F$11,0)),0))+('Debt Payoff'!$C$2)))))</f>
        <v>0</v>
      </c>
      <c r="C162" s="18">
        <f>IF(C161=0,0,MAX(0,C161*(1+(IFERROR(INDEX('Debt Payoff'!$D$4:$D$11,MATCH(2,'Debt Payoff'!$F$4:$F$11,0)),0))/12)-MIN(C161*(1+(IFERROR(INDEX('Debt Payoff'!$D$4:$D$11,MATCH(2,'Debt Payoff'!$F$4:$F$11,0)),0))/12),(IF(COUNTIF(B161:B161,"&gt;0")=0,(IFERROR(INDEX('Debt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62" s="18">
        <f>IF(D161=0,0,MAX(0,D161*(1+(IFERROR(INDEX('Debt Payoff'!$D$4:$D$11,MATCH(3,'Debt Payoff'!$F$4:$F$11,0)),0))/12)-MIN(D161*(1+(IFERROR(INDEX('Debt Payoff'!$D$4:$D$11,MATCH(3,'Debt Payoff'!$F$4:$F$11,0)),0))/12),(IF(COUNTIF(B161:C161,"&gt;0")=0,(IFERROR(INDEX('Debt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62" s="18">
        <f>IF(E161=0,0,MAX(0,E161*(1+(IFERROR(INDEX('Debt Payoff'!$D$4:$D$11,MATCH(4,'Debt Payoff'!$F$4:$F$11,0)),0))/12)-MIN(E161*(1+(IFERROR(INDEX('Debt Payoff'!$D$4:$D$11,MATCH(4,'Debt Payoff'!$F$4:$F$11,0)),0))/12),(IF(COUNTIF(B161:D161,"&gt;0")=0,(IFERROR(INDEX('Debt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62" s="18">
        <f>IF(F161=0,0,MAX(0,F161*(1+(IFERROR(INDEX('Debt Payoff'!$D$4:$D$11,MATCH(5,'Debt Payoff'!$F$4:$F$11,0)),0))/12)-MIN(F161*(1+(IFERROR(INDEX('Debt Payoff'!$D$4:$D$11,MATCH(5,'Debt Payoff'!$F$4:$F$11,0)),0))/12),(IF(COUNTIF(B161:E161,"&gt;0")=0,(IFERROR(INDEX('Debt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62" s="18">
        <f>IF(G161=0,0,MAX(0,G161*(1+(IFERROR(INDEX('Debt Payoff'!$D$4:$D$11,MATCH(6,'Debt Payoff'!$F$4:$F$11,0)),0))/12)-MIN(G161*(1+(IFERROR(INDEX('Debt Payoff'!$D$4:$D$11,MATCH(6,'Debt Payoff'!$F$4:$F$11,0)),0))/12),(IF(COUNTIF(B161:F161,"&gt;0")=0,(IFERROR(INDEX('Debt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62" s="18">
        <f>IF(H161=0,0,MAX(0,H161*(1+(IFERROR(INDEX('Debt Payoff'!$D$4:$D$11,MATCH(7,'Debt Payoff'!$F$4:$F$11,0)),0))/12)-MIN(H161*(1+(IFERROR(INDEX('Debt Payoff'!$D$4:$D$11,MATCH(7,'Debt Payoff'!$F$4:$F$11,0)),0))/12),(IF(COUNTIF(B161:G161,"&gt;0")=0,(IFERROR(INDEX('Debt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62" s="18">
        <f>IF(I161=0,0,MAX(0,I161*(1+(IFERROR(INDEX('Debt Payoff'!$D$4:$D$11,MATCH(8,'Debt Payoff'!$F$4:$F$11,0)),0))/12)-MIN(I161*(1+(IFERROR(INDEX('Debt Payoff'!$D$4:$D$11,MATCH(8,'Debt Payoff'!$F$4:$F$11,0)),0))/12),(IF(COUNTIF(B161:H161,"&gt;0")=0,(IFERROR(INDEX('Debt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62" s="18">
        <f>IF(B161=0,0,B161*(IFERROR(INDEX('Debt Payoff'!$D$4:$D$11,MATCH(1,'Debt Payoff'!$F$4:$F$11,0)),0))/12)</f>
        <v>0</v>
      </c>
      <c r="K162" s="18">
        <f>IF(C161=0,0,C161*(IFERROR(INDEX('Debt Payoff'!$D$4:$D$11,MATCH(2,'Debt Payoff'!$F$4:$F$11,0)),0))/12)</f>
        <v>0</v>
      </c>
      <c r="L162" s="18">
        <f>IF(D161=0,0,D161*(IFERROR(INDEX('Debt Payoff'!$D$4:$D$11,MATCH(3,'Debt Payoff'!$F$4:$F$11,0)),0))/12)</f>
        <v>0</v>
      </c>
      <c r="M162" s="18">
        <f>IF(E161=0,0,E161*(IFERROR(INDEX('Debt Payoff'!$D$4:$D$11,MATCH(4,'Debt Payoff'!$F$4:$F$11,0)),0))/12)</f>
        <v>0</v>
      </c>
      <c r="N162" s="18">
        <f>IF(F161=0,0,F161*(IFERROR(INDEX('Debt Payoff'!$D$4:$D$11,MATCH(5,'Debt Payoff'!$F$4:$F$11,0)),0))/12)</f>
        <v>0</v>
      </c>
      <c r="O162" s="18">
        <f>IF(G161=0,0,G161*(IFERROR(INDEX('Debt Payoff'!$D$4:$D$11,MATCH(6,'Debt Payoff'!$F$4:$F$11,0)),0))/12)</f>
        <v>0</v>
      </c>
      <c r="P162" s="18">
        <f>IF(H161=0,0,H161*(IFERROR(INDEX('Debt Payoff'!$D$4:$D$11,MATCH(7,'Debt Payoff'!$F$4:$F$11,0)),0))/12)</f>
        <v>0</v>
      </c>
      <c r="Q162" s="18">
        <f>IF(I161=0,0,I161*(IFERROR(INDEX('Debt Payoff'!$D$4:$D$11,MATCH(8,'Debt Payoff'!$F$4:$F$11,0)),0))/12)</f>
        <v>0</v>
      </c>
    </row>
    <row r="163" spans="1:17" x14ac:dyDescent="0.25">
      <c r="A163">
        <v>161</v>
      </c>
      <c r="B163" s="18">
        <f>IF(B162=0,0,MAX(0,B162*(1+(IFERROR(INDEX('Debt Payoff'!$D$4:$D$11,MATCH(1,'Debt Payoff'!$F$4:$F$11,0)),0))/12)-MIN(B162*(1+(IFERROR(INDEX('Debt Payoff'!$D$4:$D$11,MATCH(1,'Debt Payoff'!$F$4:$F$11,0)),0))/12),((IFERROR(INDEX('Debt Payoff'!$E$4:$E$11,MATCH(1,'Debt Payoff'!$F$4:$F$11,0)),0))+('Debt Payoff'!$C$2)))))</f>
        <v>0</v>
      </c>
      <c r="C163" s="18">
        <f>IF(C162=0,0,MAX(0,C162*(1+(IFERROR(INDEX('Debt Payoff'!$D$4:$D$11,MATCH(2,'Debt Payoff'!$F$4:$F$11,0)),0))/12)-MIN(C162*(1+(IFERROR(INDEX('Debt Payoff'!$D$4:$D$11,MATCH(2,'Debt Payoff'!$F$4:$F$11,0)),0))/12),(IF(COUNTIF(B162:B162,"&gt;0")=0,(IFERROR(INDEX('Debt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63" s="18">
        <f>IF(D162=0,0,MAX(0,D162*(1+(IFERROR(INDEX('Debt Payoff'!$D$4:$D$11,MATCH(3,'Debt Payoff'!$F$4:$F$11,0)),0))/12)-MIN(D162*(1+(IFERROR(INDEX('Debt Payoff'!$D$4:$D$11,MATCH(3,'Debt Payoff'!$F$4:$F$11,0)),0))/12),(IF(COUNTIF(B162:C162,"&gt;0")=0,(IFERROR(INDEX('Debt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63" s="18">
        <f>IF(E162=0,0,MAX(0,E162*(1+(IFERROR(INDEX('Debt Payoff'!$D$4:$D$11,MATCH(4,'Debt Payoff'!$F$4:$F$11,0)),0))/12)-MIN(E162*(1+(IFERROR(INDEX('Debt Payoff'!$D$4:$D$11,MATCH(4,'Debt Payoff'!$F$4:$F$11,0)),0))/12),(IF(COUNTIF(B162:D162,"&gt;0")=0,(IFERROR(INDEX('Debt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63" s="18">
        <f>IF(F162=0,0,MAX(0,F162*(1+(IFERROR(INDEX('Debt Payoff'!$D$4:$D$11,MATCH(5,'Debt Payoff'!$F$4:$F$11,0)),0))/12)-MIN(F162*(1+(IFERROR(INDEX('Debt Payoff'!$D$4:$D$11,MATCH(5,'Debt Payoff'!$F$4:$F$11,0)),0))/12),(IF(COUNTIF(B162:E162,"&gt;0")=0,(IFERROR(INDEX('Debt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63" s="18">
        <f>IF(G162=0,0,MAX(0,G162*(1+(IFERROR(INDEX('Debt Payoff'!$D$4:$D$11,MATCH(6,'Debt Payoff'!$F$4:$F$11,0)),0))/12)-MIN(G162*(1+(IFERROR(INDEX('Debt Payoff'!$D$4:$D$11,MATCH(6,'Debt Payoff'!$F$4:$F$11,0)),0))/12),(IF(COUNTIF(B162:F162,"&gt;0")=0,(IFERROR(INDEX('Debt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63" s="18">
        <f>IF(H162=0,0,MAX(0,H162*(1+(IFERROR(INDEX('Debt Payoff'!$D$4:$D$11,MATCH(7,'Debt Payoff'!$F$4:$F$11,0)),0))/12)-MIN(H162*(1+(IFERROR(INDEX('Debt Payoff'!$D$4:$D$11,MATCH(7,'Debt Payoff'!$F$4:$F$11,0)),0))/12),(IF(COUNTIF(B162:G162,"&gt;0")=0,(IFERROR(INDEX('Debt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63" s="18">
        <f>IF(I162=0,0,MAX(0,I162*(1+(IFERROR(INDEX('Debt Payoff'!$D$4:$D$11,MATCH(8,'Debt Payoff'!$F$4:$F$11,0)),0))/12)-MIN(I162*(1+(IFERROR(INDEX('Debt Payoff'!$D$4:$D$11,MATCH(8,'Debt Payoff'!$F$4:$F$11,0)),0))/12),(IF(COUNTIF(B162:H162,"&gt;0")=0,(IFERROR(INDEX('Debt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63" s="18">
        <f>IF(B162=0,0,B162*(IFERROR(INDEX('Debt Payoff'!$D$4:$D$11,MATCH(1,'Debt Payoff'!$F$4:$F$11,0)),0))/12)</f>
        <v>0</v>
      </c>
      <c r="K163" s="18">
        <f>IF(C162=0,0,C162*(IFERROR(INDEX('Debt Payoff'!$D$4:$D$11,MATCH(2,'Debt Payoff'!$F$4:$F$11,0)),0))/12)</f>
        <v>0</v>
      </c>
      <c r="L163" s="18">
        <f>IF(D162=0,0,D162*(IFERROR(INDEX('Debt Payoff'!$D$4:$D$11,MATCH(3,'Debt Payoff'!$F$4:$F$11,0)),0))/12)</f>
        <v>0</v>
      </c>
      <c r="M163" s="18">
        <f>IF(E162=0,0,E162*(IFERROR(INDEX('Debt Payoff'!$D$4:$D$11,MATCH(4,'Debt Payoff'!$F$4:$F$11,0)),0))/12)</f>
        <v>0</v>
      </c>
      <c r="N163" s="18">
        <f>IF(F162=0,0,F162*(IFERROR(INDEX('Debt Payoff'!$D$4:$D$11,MATCH(5,'Debt Payoff'!$F$4:$F$11,0)),0))/12)</f>
        <v>0</v>
      </c>
      <c r="O163" s="18">
        <f>IF(G162=0,0,G162*(IFERROR(INDEX('Debt Payoff'!$D$4:$D$11,MATCH(6,'Debt Payoff'!$F$4:$F$11,0)),0))/12)</f>
        <v>0</v>
      </c>
      <c r="P163" s="18">
        <f>IF(H162=0,0,H162*(IFERROR(INDEX('Debt Payoff'!$D$4:$D$11,MATCH(7,'Debt Payoff'!$F$4:$F$11,0)),0))/12)</f>
        <v>0</v>
      </c>
      <c r="Q163" s="18">
        <f>IF(I162=0,0,I162*(IFERROR(INDEX('Debt Payoff'!$D$4:$D$11,MATCH(8,'Debt Payoff'!$F$4:$F$11,0)),0))/12)</f>
        <v>0</v>
      </c>
    </row>
    <row r="164" spans="1:17" x14ac:dyDescent="0.25">
      <c r="A164">
        <v>162</v>
      </c>
      <c r="B164" s="18">
        <f>IF(B163=0,0,MAX(0,B163*(1+(IFERROR(INDEX('Debt Payoff'!$D$4:$D$11,MATCH(1,'Debt Payoff'!$F$4:$F$11,0)),0))/12)-MIN(B163*(1+(IFERROR(INDEX('Debt Payoff'!$D$4:$D$11,MATCH(1,'Debt Payoff'!$F$4:$F$11,0)),0))/12),((IFERROR(INDEX('Debt Payoff'!$E$4:$E$11,MATCH(1,'Debt Payoff'!$F$4:$F$11,0)),0))+('Debt Payoff'!$C$2)))))</f>
        <v>0</v>
      </c>
      <c r="C164" s="18">
        <f>IF(C163=0,0,MAX(0,C163*(1+(IFERROR(INDEX('Debt Payoff'!$D$4:$D$11,MATCH(2,'Debt Payoff'!$F$4:$F$11,0)),0))/12)-MIN(C163*(1+(IFERROR(INDEX('Debt Payoff'!$D$4:$D$11,MATCH(2,'Debt Payoff'!$F$4:$F$11,0)),0))/12),(IF(COUNTIF(B163:B163,"&gt;0")=0,(IFERROR(INDEX('Debt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64" s="18">
        <f>IF(D163=0,0,MAX(0,D163*(1+(IFERROR(INDEX('Debt Payoff'!$D$4:$D$11,MATCH(3,'Debt Payoff'!$F$4:$F$11,0)),0))/12)-MIN(D163*(1+(IFERROR(INDEX('Debt Payoff'!$D$4:$D$11,MATCH(3,'Debt Payoff'!$F$4:$F$11,0)),0))/12),(IF(COUNTIF(B163:C163,"&gt;0")=0,(IFERROR(INDEX('Debt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64" s="18">
        <f>IF(E163=0,0,MAX(0,E163*(1+(IFERROR(INDEX('Debt Payoff'!$D$4:$D$11,MATCH(4,'Debt Payoff'!$F$4:$F$11,0)),0))/12)-MIN(E163*(1+(IFERROR(INDEX('Debt Payoff'!$D$4:$D$11,MATCH(4,'Debt Payoff'!$F$4:$F$11,0)),0))/12),(IF(COUNTIF(B163:D163,"&gt;0")=0,(IFERROR(INDEX('Debt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64" s="18">
        <f>IF(F163=0,0,MAX(0,F163*(1+(IFERROR(INDEX('Debt Payoff'!$D$4:$D$11,MATCH(5,'Debt Payoff'!$F$4:$F$11,0)),0))/12)-MIN(F163*(1+(IFERROR(INDEX('Debt Payoff'!$D$4:$D$11,MATCH(5,'Debt Payoff'!$F$4:$F$11,0)),0))/12),(IF(COUNTIF(B163:E163,"&gt;0")=0,(IFERROR(INDEX('Debt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64" s="18">
        <f>IF(G163=0,0,MAX(0,G163*(1+(IFERROR(INDEX('Debt Payoff'!$D$4:$D$11,MATCH(6,'Debt Payoff'!$F$4:$F$11,0)),0))/12)-MIN(G163*(1+(IFERROR(INDEX('Debt Payoff'!$D$4:$D$11,MATCH(6,'Debt Payoff'!$F$4:$F$11,0)),0))/12),(IF(COUNTIF(B163:F163,"&gt;0")=0,(IFERROR(INDEX('Debt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64" s="18">
        <f>IF(H163=0,0,MAX(0,H163*(1+(IFERROR(INDEX('Debt Payoff'!$D$4:$D$11,MATCH(7,'Debt Payoff'!$F$4:$F$11,0)),0))/12)-MIN(H163*(1+(IFERROR(INDEX('Debt Payoff'!$D$4:$D$11,MATCH(7,'Debt Payoff'!$F$4:$F$11,0)),0))/12),(IF(COUNTIF(B163:G163,"&gt;0")=0,(IFERROR(INDEX('Debt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64" s="18">
        <f>IF(I163=0,0,MAX(0,I163*(1+(IFERROR(INDEX('Debt Payoff'!$D$4:$D$11,MATCH(8,'Debt Payoff'!$F$4:$F$11,0)),0))/12)-MIN(I163*(1+(IFERROR(INDEX('Debt Payoff'!$D$4:$D$11,MATCH(8,'Debt Payoff'!$F$4:$F$11,0)),0))/12),(IF(COUNTIF(B163:H163,"&gt;0")=0,(IFERROR(INDEX('Debt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64" s="18">
        <f>IF(B163=0,0,B163*(IFERROR(INDEX('Debt Payoff'!$D$4:$D$11,MATCH(1,'Debt Payoff'!$F$4:$F$11,0)),0))/12)</f>
        <v>0</v>
      </c>
      <c r="K164" s="18">
        <f>IF(C163=0,0,C163*(IFERROR(INDEX('Debt Payoff'!$D$4:$D$11,MATCH(2,'Debt Payoff'!$F$4:$F$11,0)),0))/12)</f>
        <v>0</v>
      </c>
      <c r="L164" s="18">
        <f>IF(D163=0,0,D163*(IFERROR(INDEX('Debt Payoff'!$D$4:$D$11,MATCH(3,'Debt Payoff'!$F$4:$F$11,0)),0))/12)</f>
        <v>0</v>
      </c>
      <c r="M164" s="18">
        <f>IF(E163=0,0,E163*(IFERROR(INDEX('Debt Payoff'!$D$4:$D$11,MATCH(4,'Debt Payoff'!$F$4:$F$11,0)),0))/12)</f>
        <v>0</v>
      </c>
      <c r="N164" s="18">
        <f>IF(F163=0,0,F163*(IFERROR(INDEX('Debt Payoff'!$D$4:$D$11,MATCH(5,'Debt Payoff'!$F$4:$F$11,0)),0))/12)</f>
        <v>0</v>
      </c>
      <c r="O164" s="18">
        <f>IF(G163=0,0,G163*(IFERROR(INDEX('Debt Payoff'!$D$4:$D$11,MATCH(6,'Debt Payoff'!$F$4:$F$11,0)),0))/12)</f>
        <v>0</v>
      </c>
      <c r="P164" s="18">
        <f>IF(H163=0,0,H163*(IFERROR(INDEX('Debt Payoff'!$D$4:$D$11,MATCH(7,'Debt Payoff'!$F$4:$F$11,0)),0))/12)</f>
        <v>0</v>
      </c>
      <c r="Q164" s="18">
        <f>IF(I163=0,0,I163*(IFERROR(INDEX('Debt Payoff'!$D$4:$D$11,MATCH(8,'Debt Payoff'!$F$4:$F$11,0)),0))/12)</f>
        <v>0</v>
      </c>
    </row>
    <row r="165" spans="1:17" x14ac:dyDescent="0.25">
      <c r="A165">
        <v>163</v>
      </c>
      <c r="B165" s="18">
        <f>IF(B164=0,0,MAX(0,B164*(1+(IFERROR(INDEX('Debt Payoff'!$D$4:$D$11,MATCH(1,'Debt Payoff'!$F$4:$F$11,0)),0))/12)-MIN(B164*(1+(IFERROR(INDEX('Debt Payoff'!$D$4:$D$11,MATCH(1,'Debt Payoff'!$F$4:$F$11,0)),0))/12),((IFERROR(INDEX('Debt Payoff'!$E$4:$E$11,MATCH(1,'Debt Payoff'!$F$4:$F$11,0)),0))+('Debt Payoff'!$C$2)))))</f>
        <v>0</v>
      </c>
      <c r="C165" s="18">
        <f>IF(C164=0,0,MAX(0,C164*(1+(IFERROR(INDEX('Debt Payoff'!$D$4:$D$11,MATCH(2,'Debt Payoff'!$F$4:$F$11,0)),0))/12)-MIN(C164*(1+(IFERROR(INDEX('Debt Payoff'!$D$4:$D$11,MATCH(2,'Debt Payoff'!$F$4:$F$11,0)),0))/12),(IF(COUNTIF(B164:B164,"&gt;0")=0,(IFERROR(INDEX('Debt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65" s="18">
        <f>IF(D164=0,0,MAX(0,D164*(1+(IFERROR(INDEX('Debt Payoff'!$D$4:$D$11,MATCH(3,'Debt Payoff'!$F$4:$F$11,0)),0))/12)-MIN(D164*(1+(IFERROR(INDEX('Debt Payoff'!$D$4:$D$11,MATCH(3,'Debt Payoff'!$F$4:$F$11,0)),0))/12),(IF(COUNTIF(B164:C164,"&gt;0")=0,(IFERROR(INDEX('Debt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65" s="18">
        <f>IF(E164=0,0,MAX(0,E164*(1+(IFERROR(INDEX('Debt Payoff'!$D$4:$D$11,MATCH(4,'Debt Payoff'!$F$4:$F$11,0)),0))/12)-MIN(E164*(1+(IFERROR(INDEX('Debt Payoff'!$D$4:$D$11,MATCH(4,'Debt Payoff'!$F$4:$F$11,0)),0))/12),(IF(COUNTIF(B164:D164,"&gt;0")=0,(IFERROR(INDEX('Debt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65" s="18">
        <f>IF(F164=0,0,MAX(0,F164*(1+(IFERROR(INDEX('Debt Payoff'!$D$4:$D$11,MATCH(5,'Debt Payoff'!$F$4:$F$11,0)),0))/12)-MIN(F164*(1+(IFERROR(INDEX('Debt Payoff'!$D$4:$D$11,MATCH(5,'Debt Payoff'!$F$4:$F$11,0)),0))/12),(IF(COUNTIF(B164:E164,"&gt;0")=0,(IFERROR(INDEX('Debt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65" s="18">
        <f>IF(G164=0,0,MAX(0,G164*(1+(IFERROR(INDEX('Debt Payoff'!$D$4:$D$11,MATCH(6,'Debt Payoff'!$F$4:$F$11,0)),0))/12)-MIN(G164*(1+(IFERROR(INDEX('Debt Payoff'!$D$4:$D$11,MATCH(6,'Debt Payoff'!$F$4:$F$11,0)),0))/12),(IF(COUNTIF(B164:F164,"&gt;0")=0,(IFERROR(INDEX('Debt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65" s="18">
        <f>IF(H164=0,0,MAX(0,H164*(1+(IFERROR(INDEX('Debt Payoff'!$D$4:$D$11,MATCH(7,'Debt Payoff'!$F$4:$F$11,0)),0))/12)-MIN(H164*(1+(IFERROR(INDEX('Debt Payoff'!$D$4:$D$11,MATCH(7,'Debt Payoff'!$F$4:$F$11,0)),0))/12),(IF(COUNTIF(B164:G164,"&gt;0")=0,(IFERROR(INDEX('Debt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65" s="18">
        <f>IF(I164=0,0,MAX(0,I164*(1+(IFERROR(INDEX('Debt Payoff'!$D$4:$D$11,MATCH(8,'Debt Payoff'!$F$4:$F$11,0)),0))/12)-MIN(I164*(1+(IFERROR(INDEX('Debt Payoff'!$D$4:$D$11,MATCH(8,'Debt Payoff'!$F$4:$F$11,0)),0))/12),(IF(COUNTIF(B164:H164,"&gt;0")=0,(IFERROR(INDEX('Debt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65" s="18">
        <f>IF(B164=0,0,B164*(IFERROR(INDEX('Debt Payoff'!$D$4:$D$11,MATCH(1,'Debt Payoff'!$F$4:$F$11,0)),0))/12)</f>
        <v>0</v>
      </c>
      <c r="K165" s="18">
        <f>IF(C164=0,0,C164*(IFERROR(INDEX('Debt Payoff'!$D$4:$D$11,MATCH(2,'Debt Payoff'!$F$4:$F$11,0)),0))/12)</f>
        <v>0</v>
      </c>
      <c r="L165" s="18">
        <f>IF(D164=0,0,D164*(IFERROR(INDEX('Debt Payoff'!$D$4:$D$11,MATCH(3,'Debt Payoff'!$F$4:$F$11,0)),0))/12)</f>
        <v>0</v>
      </c>
      <c r="M165" s="18">
        <f>IF(E164=0,0,E164*(IFERROR(INDEX('Debt Payoff'!$D$4:$D$11,MATCH(4,'Debt Payoff'!$F$4:$F$11,0)),0))/12)</f>
        <v>0</v>
      </c>
      <c r="N165" s="18">
        <f>IF(F164=0,0,F164*(IFERROR(INDEX('Debt Payoff'!$D$4:$D$11,MATCH(5,'Debt Payoff'!$F$4:$F$11,0)),0))/12)</f>
        <v>0</v>
      </c>
      <c r="O165" s="18">
        <f>IF(G164=0,0,G164*(IFERROR(INDEX('Debt Payoff'!$D$4:$D$11,MATCH(6,'Debt Payoff'!$F$4:$F$11,0)),0))/12)</f>
        <v>0</v>
      </c>
      <c r="P165" s="18">
        <f>IF(H164=0,0,H164*(IFERROR(INDEX('Debt Payoff'!$D$4:$D$11,MATCH(7,'Debt Payoff'!$F$4:$F$11,0)),0))/12)</f>
        <v>0</v>
      </c>
      <c r="Q165" s="18">
        <f>IF(I164=0,0,I164*(IFERROR(INDEX('Debt Payoff'!$D$4:$D$11,MATCH(8,'Debt Payoff'!$F$4:$F$11,0)),0))/12)</f>
        <v>0</v>
      </c>
    </row>
    <row r="166" spans="1:17" x14ac:dyDescent="0.25">
      <c r="A166">
        <v>164</v>
      </c>
      <c r="B166" s="18">
        <f>IF(B165=0,0,MAX(0,B165*(1+(IFERROR(INDEX('Debt Payoff'!$D$4:$D$11,MATCH(1,'Debt Payoff'!$F$4:$F$11,0)),0))/12)-MIN(B165*(1+(IFERROR(INDEX('Debt Payoff'!$D$4:$D$11,MATCH(1,'Debt Payoff'!$F$4:$F$11,0)),0))/12),((IFERROR(INDEX('Debt Payoff'!$E$4:$E$11,MATCH(1,'Debt Payoff'!$F$4:$F$11,0)),0))+('Debt Payoff'!$C$2)))))</f>
        <v>0</v>
      </c>
      <c r="C166" s="18">
        <f>IF(C165=0,0,MAX(0,C165*(1+(IFERROR(INDEX('Debt Payoff'!$D$4:$D$11,MATCH(2,'Debt Payoff'!$F$4:$F$11,0)),0))/12)-MIN(C165*(1+(IFERROR(INDEX('Debt Payoff'!$D$4:$D$11,MATCH(2,'Debt Payoff'!$F$4:$F$11,0)),0))/12),(IF(COUNTIF(B165:B165,"&gt;0")=0,(IFERROR(INDEX('Debt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66" s="18">
        <f>IF(D165=0,0,MAX(0,D165*(1+(IFERROR(INDEX('Debt Payoff'!$D$4:$D$11,MATCH(3,'Debt Payoff'!$F$4:$F$11,0)),0))/12)-MIN(D165*(1+(IFERROR(INDEX('Debt Payoff'!$D$4:$D$11,MATCH(3,'Debt Payoff'!$F$4:$F$11,0)),0))/12),(IF(COUNTIF(B165:C165,"&gt;0")=0,(IFERROR(INDEX('Debt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66" s="18">
        <f>IF(E165=0,0,MAX(0,E165*(1+(IFERROR(INDEX('Debt Payoff'!$D$4:$D$11,MATCH(4,'Debt Payoff'!$F$4:$F$11,0)),0))/12)-MIN(E165*(1+(IFERROR(INDEX('Debt Payoff'!$D$4:$D$11,MATCH(4,'Debt Payoff'!$F$4:$F$11,0)),0))/12),(IF(COUNTIF(B165:D165,"&gt;0")=0,(IFERROR(INDEX('Debt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66" s="18">
        <f>IF(F165=0,0,MAX(0,F165*(1+(IFERROR(INDEX('Debt Payoff'!$D$4:$D$11,MATCH(5,'Debt Payoff'!$F$4:$F$11,0)),0))/12)-MIN(F165*(1+(IFERROR(INDEX('Debt Payoff'!$D$4:$D$11,MATCH(5,'Debt Payoff'!$F$4:$F$11,0)),0))/12),(IF(COUNTIF(B165:E165,"&gt;0")=0,(IFERROR(INDEX('Debt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66" s="18">
        <f>IF(G165=0,0,MAX(0,G165*(1+(IFERROR(INDEX('Debt Payoff'!$D$4:$D$11,MATCH(6,'Debt Payoff'!$F$4:$F$11,0)),0))/12)-MIN(G165*(1+(IFERROR(INDEX('Debt Payoff'!$D$4:$D$11,MATCH(6,'Debt Payoff'!$F$4:$F$11,0)),0))/12),(IF(COUNTIF(B165:F165,"&gt;0")=0,(IFERROR(INDEX('Debt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66" s="18">
        <f>IF(H165=0,0,MAX(0,H165*(1+(IFERROR(INDEX('Debt Payoff'!$D$4:$D$11,MATCH(7,'Debt Payoff'!$F$4:$F$11,0)),0))/12)-MIN(H165*(1+(IFERROR(INDEX('Debt Payoff'!$D$4:$D$11,MATCH(7,'Debt Payoff'!$F$4:$F$11,0)),0))/12),(IF(COUNTIF(B165:G165,"&gt;0")=0,(IFERROR(INDEX('Debt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66" s="18">
        <f>IF(I165=0,0,MAX(0,I165*(1+(IFERROR(INDEX('Debt Payoff'!$D$4:$D$11,MATCH(8,'Debt Payoff'!$F$4:$F$11,0)),0))/12)-MIN(I165*(1+(IFERROR(INDEX('Debt Payoff'!$D$4:$D$11,MATCH(8,'Debt Payoff'!$F$4:$F$11,0)),0))/12),(IF(COUNTIF(B165:H165,"&gt;0")=0,(IFERROR(INDEX('Debt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66" s="18">
        <f>IF(B165=0,0,B165*(IFERROR(INDEX('Debt Payoff'!$D$4:$D$11,MATCH(1,'Debt Payoff'!$F$4:$F$11,0)),0))/12)</f>
        <v>0</v>
      </c>
      <c r="K166" s="18">
        <f>IF(C165=0,0,C165*(IFERROR(INDEX('Debt Payoff'!$D$4:$D$11,MATCH(2,'Debt Payoff'!$F$4:$F$11,0)),0))/12)</f>
        <v>0</v>
      </c>
      <c r="L166" s="18">
        <f>IF(D165=0,0,D165*(IFERROR(INDEX('Debt Payoff'!$D$4:$D$11,MATCH(3,'Debt Payoff'!$F$4:$F$11,0)),0))/12)</f>
        <v>0</v>
      </c>
      <c r="M166" s="18">
        <f>IF(E165=0,0,E165*(IFERROR(INDEX('Debt Payoff'!$D$4:$D$11,MATCH(4,'Debt Payoff'!$F$4:$F$11,0)),0))/12)</f>
        <v>0</v>
      </c>
      <c r="N166" s="18">
        <f>IF(F165=0,0,F165*(IFERROR(INDEX('Debt Payoff'!$D$4:$D$11,MATCH(5,'Debt Payoff'!$F$4:$F$11,0)),0))/12)</f>
        <v>0</v>
      </c>
      <c r="O166" s="18">
        <f>IF(G165=0,0,G165*(IFERROR(INDEX('Debt Payoff'!$D$4:$D$11,MATCH(6,'Debt Payoff'!$F$4:$F$11,0)),0))/12)</f>
        <v>0</v>
      </c>
      <c r="P166" s="18">
        <f>IF(H165=0,0,H165*(IFERROR(INDEX('Debt Payoff'!$D$4:$D$11,MATCH(7,'Debt Payoff'!$F$4:$F$11,0)),0))/12)</f>
        <v>0</v>
      </c>
      <c r="Q166" s="18">
        <f>IF(I165=0,0,I165*(IFERROR(INDEX('Debt Payoff'!$D$4:$D$11,MATCH(8,'Debt Payoff'!$F$4:$F$11,0)),0))/12)</f>
        <v>0</v>
      </c>
    </row>
    <row r="167" spans="1:17" x14ac:dyDescent="0.25">
      <c r="A167">
        <v>165</v>
      </c>
      <c r="B167" s="18">
        <f>IF(B166=0,0,MAX(0,B166*(1+(IFERROR(INDEX('Debt Payoff'!$D$4:$D$11,MATCH(1,'Debt Payoff'!$F$4:$F$11,0)),0))/12)-MIN(B166*(1+(IFERROR(INDEX('Debt Payoff'!$D$4:$D$11,MATCH(1,'Debt Payoff'!$F$4:$F$11,0)),0))/12),((IFERROR(INDEX('Debt Payoff'!$E$4:$E$11,MATCH(1,'Debt Payoff'!$F$4:$F$11,0)),0))+('Debt Payoff'!$C$2)))))</f>
        <v>0</v>
      </c>
      <c r="C167" s="18">
        <f>IF(C166=0,0,MAX(0,C166*(1+(IFERROR(INDEX('Debt Payoff'!$D$4:$D$11,MATCH(2,'Debt Payoff'!$F$4:$F$11,0)),0))/12)-MIN(C166*(1+(IFERROR(INDEX('Debt Payoff'!$D$4:$D$11,MATCH(2,'Debt Payoff'!$F$4:$F$11,0)),0))/12),(IF(COUNTIF(B166:B166,"&gt;0")=0,(IFERROR(INDEX('Debt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67" s="18">
        <f>IF(D166=0,0,MAX(0,D166*(1+(IFERROR(INDEX('Debt Payoff'!$D$4:$D$11,MATCH(3,'Debt Payoff'!$F$4:$F$11,0)),0))/12)-MIN(D166*(1+(IFERROR(INDEX('Debt Payoff'!$D$4:$D$11,MATCH(3,'Debt Payoff'!$F$4:$F$11,0)),0))/12),(IF(COUNTIF(B166:C166,"&gt;0")=0,(IFERROR(INDEX('Debt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67" s="18">
        <f>IF(E166=0,0,MAX(0,E166*(1+(IFERROR(INDEX('Debt Payoff'!$D$4:$D$11,MATCH(4,'Debt Payoff'!$F$4:$F$11,0)),0))/12)-MIN(E166*(1+(IFERROR(INDEX('Debt Payoff'!$D$4:$D$11,MATCH(4,'Debt Payoff'!$F$4:$F$11,0)),0))/12),(IF(COUNTIF(B166:D166,"&gt;0")=0,(IFERROR(INDEX('Debt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67" s="18">
        <f>IF(F166=0,0,MAX(0,F166*(1+(IFERROR(INDEX('Debt Payoff'!$D$4:$D$11,MATCH(5,'Debt Payoff'!$F$4:$F$11,0)),0))/12)-MIN(F166*(1+(IFERROR(INDEX('Debt Payoff'!$D$4:$D$11,MATCH(5,'Debt Payoff'!$F$4:$F$11,0)),0))/12),(IF(COUNTIF(B166:E166,"&gt;0")=0,(IFERROR(INDEX('Debt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67" s="18">
        <f>IF(G166=0,0,MAX(0,G166*(1+(IFERROR(INDEX('Debt Payoff'!$D$4:$D$11,MATCH(6,'Debt Payoff'!$F$4:$F$11,0)),0))/12)-MIN(G166*(1+(IFERROR(INDEX('Debt Payoff'!$D$4:$D$11,MATCH(6,'Debt Payoff'!$F$4:$F$11,0)),0))/12),(IF(COUNTIF(B166:F166,"&gt;0")=0,(IFERROR(INDEX('Debt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67" s="18">
        <f>IF(H166=0,0,MAX(0,H166*(1+(IFERROR(INDEX('Debt Payoff'!$D$4:$D$11,MATCH(7,'Debt Payoff'!$F$4:$F$11,0)),0))/12)-MIN(H166*(1+(IFERROR(INDEX('Debt Payoff'!$D$4:$D$11,MATCH(7,'Debt Payoff'!$F$4:$F$11,0)),0))/12),(IF(COUNTIF(B166:G166,"&gt;0")=0,(IFERROR(INDEX('Debt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67" s="18">
        <f>IF(I166=0,0,MAX(0,I166*(1+(IFERROR(INDEX('Debt Payoff'!$D$4:$D$11,MATCH(8,'Debt Payoff'!$F$4:$F$11,0)),0))/12)-MIN(I166*(1+(IFERROR(INDEX('Debt Payoff'!$D$4:$D$11,MATCH(8,'Debt Payoff'!$F$4:$F$11,0)),0))/12),(IF(COUNTIF(B166:H166,"&gt;0")=0,(IFERROR(INDEX('Debt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67" s="18">
        <f>IF(B166=0,0,B166*(IFERROR(INDEX('Debt Payoff'!$D$4:$D$11,MATCH(1,'Debt Payoff'!$F$4:$F$11,0)),0))/12)</f>
        <v>0</v>
      </c>
      <c r="K167" s="18">
        <f>IF(C166=0,0,C166*(IFERROR(INDEX('Debt Payoff'!$D$4:$D$11,MATCH(2,'Debt Payoff'!$F$4:$F$11,0)),0))/12)</f>
        <v>0</v>
      </c>
      <c r="L167" s="18">
        <f>IF(D166=0,0,D166*(IFERROR(INDEX('Debt Payoff'!$D$4:$D$11,MATCH(3,'Debt Payoff'!$F$4:$F$11,0)),0))/12)</f>
        <v>0</v>
      </c>
      <c r="M167" s="18">
        <f>IF(E166=0,0,E166*(IFERROR(INDEX('Debt Payoff'!$D$4:$D$11,MATCH(4,'Debt Payoff'!$F$4:$F$11,0)),0))/12)</f>
        <v>0</v>
      </c>
      <c r="N167" s="18">
        <f>IF(F166=0,0,F166*(IFERROR(INDEX('Debt Payoff'!$D$4:$D$11,MATCH(5,'Debt Payoff'!$F$4:$F$11,0)),0))/12)</f>
        <v>0</v>
      </c>
      <c r="O167" s="18">
        <f>IF(G166=0,0,G166*(IFERROR(INDEX('Debt Payoff'!$D$4:$D$11,MATCH(6,'Debt Payoff'!$F$4:$F$11,0)),0))/12)</f>
        <v>0</v>
      </c>
      <c r="P167" s="18">
        <f>IF(H166=0,0,H166*(IFERROR(INDEX('Debt Payoff'!$D$4:$D$11,MATCH(7,'Debt Payoff'!$F$4:$F$11,0)),0))/12)</f>
        <v>0</v>
      </c>
      <c r="Q167" s="18">
        <f>IF(I166=0,0,I166*(IFERROR(INDEX('Debt Payoff'!$D$4:$D$11,MATCH(8,'Debt Payoff'!$F$4:$F$11,0)),0))/12)</f>
        <v>0</v>
      </c>
    </row>
    <row r="168" spans="1:17" x14ac:dyDescent="0.25">
      <c r="A168">
        <v>166</v>
      </c>
      <c r="B168" s="18">
        <f>IF(B167=0,0,MAX(0,B167*(1+(IFERROR(INDEX('Debt Payoff'!$D$4:$D$11,MATCH(1,'Debt Payoff'!$F$4:$F$11,0)),0))/12)-MIN(B167*(1+(IFERROR(INDEX('Debt Payoff'!$D$4:$D$11,MATCH(1,'Debt Payoff'!$F$4:$F$11,0)),0))/12),((IFERROR(INDEX('Debt Payoff'!$E$4:$E$11,MATCH(1,'Debt Payoff'!$F$4:$F$11,0)),0))+('Debt Payoff'!$C$2)))))</f>
        <v>0</v>
      </c>
      <c r="C168" s="18">
        <f>IF(C167=0,0,MAX(0,C167*(1+(IFERROR(INDEX('Debt Payoff'!$D$4:$D$11,MATCH(2,'Debt Payoff'!$F$4:$F$11,0)),0))/12)-MIN(C167*(1+(IFERROR(INDEX('Debt Payoff'!$D$4:$D$11,MATCH(2,'Debt Payoff'!$F$4:$F$11,0)),0))/12),(IF(COUNTIF(B167:B167,"&gt;0")=0,(IFERROR(INDEX('Debt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68" s="18">
        <f>IF(D167=0,0,MAX(0,D167*(1+(IFERROR(INDEX('Debt Payoff'!$D$4:$D$11,MATCH(3,'Debt Payoff'!$F$4:$F$11,0)),0))/12)-MIN(D167*(1+(IFERROR(INDEX('Debt Payoff'!$D$4:$D$11,MATCH(3,'Debt Payoff'!$F$4:$F$11,0)),0))/12),(IF(COUNTIF(B167:C167,"&gt;0")=0,(IFERROR(INDEX('Debt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68" s="18">
        <f>IF(E167=0,0,MAX(0,E167*(1+(IFERROR(INDEX('Debt Payoff'!$D$4:$D$11,MATCH(4,'Debt Payoff'!$F$4:$F$11,0)),0))/12)-MIN(E167*(1+(IFERROR(INDEX('Debt Payoff'!$D$4:$D$11,MATCH(4,'Debt Payoff'!$F$4:$F$11,0)),0))/12),(IF(COUNTIF(B167:D167,"&gt;0")=0,(IFERROR(INDEX('Debt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68" s="18">
        <f>IF(F167=0,0,MAX(0,F167*(1+(IFERROR(INDEX('Debt Payoff'!$D$4:$D$11,MATCH(5,'Debt Payoff'!$F$4:$F$11,0)),0))/12)-MIN(F167*(1+(IFERROR(INDEX('Debt Payoff'!$D$4:$D$11,MATCH(5,'Debt Payoff'!$F$4:$F$11,0)),0))/12),(IF(COUNTIF(B167:E167,"&gt;0")=0,(IFERROR(INDEX('Debt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68" s="18">
        <f>IF(G167=0,0,MAX(0,G167*(1+(IFERROR(INDEX('Debt Payoff'!$D$4:$D$11,MATCH(6,'Debt Payoff'!$F$4:$F$11,0)),0))/12)-MIN(G167*(1+(IFERROR(INDEX('Debt Payoff'!$D$4:$D$11,MATCH(6,'Debt Payoff'!$F$4:$F$11,0)),0))/12),(IF(COUNTIF(B167:F167,"&gt;0")=0,(IFERROR(INDEX('Debt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68" s="18">
        <f>IF(H167=0,0,MAX(0,H167*(1+(IFERROR(INDEX('Debt Payoff'!$D$4:$D$11,MATCH(7,'Debt Payoff'!$F$4:$F$11,0)),0))/12)-MIN(H167*(1+(IFERROR(INDEX('Debt Payoff'!$D$4:$D$11,MATCH(7,'Debt Payoff'!$F$4:$F$11,0)),0))/12),(IF(COUNTIF(B167:G167,"&gt;0")=0,(IFERROR(INDEX('Debt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68" s="18">
        <f>IF(I167=0,0,MAX(0,I167*(1+(IFERROR(INDEX('Debt Payoff'!$D$4:$D$11,MATCH(8,'Debt Payoff'!$F$4:$F$11,0)),0))/12)-MIN(I167*(1+(IFERROR(INDEX('Debt Payoff'!$D$4:$D$11,MATCH(8,'Debt Payoff'!$F$4:$F$11,0)),0))/12),(IF(COUNTIF(B167:H167,"&gt;0")=0,(IFERROR(INDEX('Debt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68" s="18">
        <f>IF(B167=0,0,B167*(IFERROR(INDEX('Debt Payoff'!$D$4:$D$11,MATCH(1,'Debt Payoff'!$F$4:$F$11,0)),0))/12)</f>
        <v>0</v>
      </c>
      <c r="K168" s="18">
        <f>IF(C167=0,0,C167*(IFERROR(INDEX('Debt Payoff'!$D$4:$D$11,MATCH(2,'Debt Payoff'!$F$4:$F$11,0)),0))/12)</f>
        <v>0</v>
      </c>
      <c r="L168" s="18">
        <f>IF(D167=0,0,D167*(IFERROR(INDEX('Debt Payoff'!$D$4:$D$11,MATCH(3,'Debt Payoff'!$F$4:$F$11,0)),0))/12)</f>
        <v>0</v>
      </c>
      <c r="M168" s="18">
        <f>IF(E167=0,0,E167*(IFERROR(INDEX('Debt Payoff'!$D$4:$D$11,MATCH(4,'Debt Payoff'!$F$4:$F$11,0)),0))/12)</f>
        <v>0</v>
      </c>
      <c r="N168" s="18">
        <f>IF(F167=0,0,F167*(IFERROR(INDEX('Debt Payoff'!$D$4:$D$11,MATCH(5,'Debt Payoff'!$F$4:$F$11,0)),0))/12)</f>
        <v>0</v>
      </c>
      <c r="O168" s="18">
        <f>IF(G167=0,0,G167*(IFERROR(INDEX('Debt Payoff'!$D$4:$D$11,MATCH(6,'Debt Payoff'!$F$4:$F$11,0)),0))/12)</f>
        <v>0</v>
      </c>
      <c r="P168" s="18">
        <f>IF(H167=0,0,H167*(IFERROR(INDEX('Debt Payoff'!$D$4:$D$11,MATCH(7,'Debt Payoff'!$F$4:$F$11,0)),0))/12)</f>
        <v>0</v>
      </c>
      <c r="Q168" s="18">
        <f>IF(I167=0,0,I167*(IFERROR(INDEX('Debt Payoff'!$D$4:$D$11,MATCH(8,'Debt Payoff'!$F$4:$F$11,0)),0))/12)</f>
        <v>0</v>
      </c>
    </row>
    <row r="169" spans="1:17" x14ac:dyDescent="0.25">
      <c r="A169">
        <v>167</v>
      </c>
      <c r="B169" s="18">
        <f>IF(B168=0,0,MAX(0,B168*(1+(IFERROR(INDEX('Debt Payoff'!$D$4:$D$11,MATCH(1,'Debt Payoff'!$F$4:$F$11,0)),0))/12)-MIN(B168*(1+(IFERROR(INDEX('Debt Payoff'!$D$4:$D$11,MATCH(1,'Debt Payoff'!$F$4:$F$11,0)),0))/12),((IFERROR(INDEX('Debt Payoff'!$E$4:$E$11,MATCH(1,'Debt Payoff'!$F$4:$F$11,0)),0))+('Debt Payoff'!$C$2)))))</f>
        <v>0</v>
      </c>
      <c r="C169" s="18">
        <f>IF(C168=0,0,MAX(0,C168*(1+(IFERROR(INDEX('Debt Payoff'!$D$4:$D$11,MATCH(2,'Debt Payoff'!$F$4:$F$11,0)),0))/12)-MIN(C168*(1+(IFERROR(INDEX('Debt Payoff'!$D$4:$D$11,MATCH(2,'Debt Payoff'!$F$4:$F$11,0)),0))/12),(IF(COUNTIF(B168:B168,"&gt;0")=0,(IFERROR(INDEX('Debt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69" s="18">
        <f>IF(D168=0,0,MAX(0,D168*(1+(IFERROR(INDEX('Debt Payoff'!$D$4:$D$11,MATCH(3,'Debt Payoff'!$F$4:$F$11,0)),0))/12)-MIN(D168*(1+(IFERROR(INDEX('Debt Payoff'!$D$4:$D$11,MATCH(3,'Debt Payoff'!$F$4:$F$11,0)),0))/12),(IF(COUNTIF(B168:C168,"&gt;0")=0,(IFERROR(INDEX('Debt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69" s="18">
        <f>IF(E168=0,0,MAX(0,E168*(1+(IFERROR(INDEX('Debt Payoff'!$D$4:$D$11,MATCH(4,'Debt Payoff'!$F$4:$F$11,0)),0))/12)-MIN(E168*(1+(IFERROR(INDEX('Debt Payoff'!$D$4:$D$11,MATCH(4,'Debt Payoff'!$F$4:$F$11,0)),0))/12),(IF(COUNTIF(B168:D168,"&gt;0")=0,(IFERROR(INDEX('Debt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69" s="18">
        <f>IF(F168=0,0,MAX(0,F168*(1+(IFERROR(INDEX('Debt Payoff'!$D$4:$D$11,MATCH(5,'Debt Payoff'!$F$4:$F$11,0)),0))/12)-MIN(F168*(1+(IFERROR(INDEX('Debt Payoff'!$D$4:$D$11,MATCH(5,'Debt Payoff'!$F$4:$F$11,0)),0))/12),(IF(COUNTIF(B168:E168,"&gt;0")=0,(IFERROR(INDEX('Debt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69" s="18">
        <f>IF(G168=0,0,MAX(0,G168*(1+(IFERROR(INDEX('Debt Payoff'!$D$4:$D$11,MATCH(6,'Debt Payoff'!$F$4:$F$11,0)),0))/12)-MIN(G168*(1+(IFERROR(INDEX('Debt Payoff'!$D$4:$D$11,MATCH(6,'Debt Payoff'!$F$4:$F$11,0)),0))/12),(IF(COUNTIF(B168:F168,"&gt;0")=0,(IFERROR(INDEX('Debt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69" s="18">
        <f>IF(H168=0,0,MAX(0,H168*(1+(IFERROR(INDEX('Debt Payoff'!$D$4:$D$11,MATCH(7,'Debt Payoff'!$F$4:$F$11,0)),0))/12)-MIN(H168*(1+(IFERROR(INDEX('Debt Payoff'!$D$4:$D$11,MATCH(7,'Debt Payoff'!$F$4:$F$11,0)),0))/12),(IF(COUNTIF(B168:G168,"&gt;0")=0,(IFERROR(INDEX('Debt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69" s="18">
        <f>IF(I168=0,0,MAX(0,I168*(1+(IFERROR(INDEX('Debt Payoff'!$D$4:$D$11,MATCH(8,'Debt Payoff'!$F$4:$F$11,0)),0))/12)-MIN(I168*(1+(IFERROR(INDEX('Debt Payoff'!$D$4:$D$11,MATCH(8,'Debt Payoff'!$F$4:$F$11,0)),0))/12),(IF(COUNTIF(B168:H168,"&gt;0")=0,(IFERROR(INDEX('Debt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69" s="18">
        <f>IF(B168=0,0,B168*(IFERROR(INDEX('Debt Payoff'!$D$4:$D$11,MATCH(1,'Debt Payoff'!$F$4:$F$11,0)),0))/12)</f>
        <v>0</v>
      </c>
      <c r="K169" s="18">
        <f>IF(C168=0,0,C168*(IFERROR(INDEX('Debt Payoff'!$D$4:$D$11,MATCH(2,'Debt Payoff'!$F$4:$F$11,0)),0))/12)</f>
        <v>0</v>
      </c>
      <c r="L169" s="18">
        <f>IF(D168=0,0,D168*(IFERROR(INDEX('Debt Payoff'!$D$4:$D$11,MATCH(3,'Debt Payoff'!$F$4:$F$11,0)),0))/12)</f>
        <v>0</v>
      </c>
      <c r="M169" s="18">
        <f>IF(E168=0,0,E168*(IFERROR(INDEX('Debt Payoff'!$D$4:$D$11,MATCH(4,'Debt Payoff'!$F$4:$F$11,0)),0))/12)</f>
        <v>0</v>
      </c>
      <c r="N169" s="18">
        <f>IF(F168=0,0,F168*(IFERROR(INDEX('Debt Payoff'!$D$4:$D$11,MATCH(5,'Debt Payoff'!$F$4:$F$11,0)),0))/12)</f>
        <v>0</v>
      </c>
      <c r="O169" s="18">
        <f>IF(G168=0,0,G168*(IFERROR(INDEX('Debt Payoff'!$D$4:$D$11,MATCH(6,'Debt Payoff'!$F$4:$F$11,0)),0))/12)</f>
        <v>0</v>
      </c>
      <c r="P169" s="18">
        <f>IF(H168=0,0,H168*(IFERROR(INDEX('Debt Payoff'!$D$4:$D$11,MATCH(7,'Debt Payoff'!$F$4:$F$11,0)),0))/12)</f>
        <v>0</v>
      </c>
      <c r="Q169" s="18">
        <f>IF(I168=0,0,I168*(IFERROR(INDEX('Debt Payoff'!$D$4:$D$11,MATCH(8,'Debt Payoff'!$F$4:$F$11,0)),0))/12)</f>
        <v>0</v>
      </c>
    </row>
    <row r="170" spans="1:17" x14ac:dyDescent="0.25">
      <c r="A170">
        <v>168</v>
      </c>
      <c r="B170" s="18">
        <f>IF(B169=0,0,MAX(0,B169*(1+(IFERROR(INDEX('Debt Payoff'!$D$4:$D$11,MATCH(1,'Debt Payoff'!$F$4:$F$11,0)),0))/12)-MIN(B169*(1+(IFERROR(INDEX('Debt Payoff'!$D$4:$D$11,MATCH(1,'Debt Payoff'!$F$4:$F$11,0)),0))/12),((IFERROR(INDEX('Debt Payoff'!$E$4:$E$11,MATCH(1,'Debt Payoff'!$F$4:$F$11,0)),0))+('Debt Payoff'!$C$2)))))</f>
        <v>0</v>
      </c>
      <c r="C170" s="18">
        <f>IF(C169=0,0,MAX(0,C169*(1+(IFERROR(INDEX('Debt Payoff'!$D$4:$D$11,MATCH(2,'Debt Payoff'!$F$4:$F$11,0)),0))/12)-MIN(C169*(1+(IFERROR(INDEX('Debt Payoff'!$D$4:$D$11,MATCH(2,'Debt Payoff'!$F$4:$F$11,0)),0))/12),(IF(COUNTIF(B169:B169,"&gt;0")=0,(IFERROR(INDEX('Debt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70" s="18">
        <f>IF(D169=0,0,MAX(0,D169*(1+(IFERROR(INDEX('Debt Payoff'!$D$4:$D$11,MATCH(3,'Debt Payoff'!$F$4:$F$11,0)),0))/12)-MIN(D169*(1+(IFERROR(INDEX('Debt Payoff'!$D$4:$D$11,MATCH(3,'Debt Payoff'!$F$4:$F$11,0)),0))/12),(IF(COUNTIF(B169:C169,"&gt;0")=0,(IFERROR(INDEX('Debt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70" s="18">
        <f>IF(E169=0,0,MAX(0,E169*(1+(IFERROR(INDEX('Debt Payoff'!$D$4:$D$11,MATCH(4,'Debt Payoff'!$F$4:$F$11,0)),0))/12)-MIN(E169*(1+(IFERROR(INDEX('Debt Payoff'!$D$4:$D$11,MATCH(4,'Debt Payoff'!$F$4:$F$11,0)),0))/12),(IF(COUNTIF(B169:D169,"&gt;0")=0,(IFERROR(INDEX('Debt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70" s="18">
        <f>IF(F169=0,0,MAX(0,F169*(1+(IFERROR(INDEX('Debt Payoff'!$D$4:$D$11,MATCH(5,'Debt Payoff'!$F$4:$F$11,0)),0))/12)-MIN(F169*(1+(IFERROR(INDEX('Debt Payoff'!$D$4:$D$11,MATCH(5,'Debt Payoff'!$F$4:$F$11,0)),0))/12),(IF(COUNTIF(B169:E169,"&gt;0")=0,(IFERROR(INDEX('Debt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70" s="18">
        <f>IF(G169=0,0,MAX(0,G169*(1+(IFERROR(INDEX('Debt Payoff'!$D$4:$D$11,MATCH(6,'Debt Payoff'!$F$4:$F$11,0)),0))/12)-MIN(G169*(1+(IFERROR(INDEX('Debt Payoff'!$D$4:$D$11,MATCH(6,'Debt Payoff'!$F$4:$F$11,0)),0))/12),(IF(COUNTIF(B169:F169,"&gt;0")=0,(IFERROR(INDEX('Debt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70" s="18">
        <f>IF(H169=0,0,MAX(0,H169*(1+(IFERROR(INDEX('Debt Payoff'!$D$4:$D$11,MATCH(7,'Debt Payoff'!$F$4:$F$11,0)),0))/12)-MIN(H169*(1+(IFERROR(INDEX('Debt Payoff'!$D$4:$D$11,MATCH(7,'Debt Payoff'!$F$4:$F$11,0)),0))/12),(IF(COUNTIF(B169:G169,"&gt;0")=0,(IFERROR(INDEX('Debt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70" s="18">
        <f>IF(I169=0,0,MAX(0,I169*(1+(IFERROR(INDEX('Debt Payoff'!$D$4:$D$11,MATCH(8,'Debt Payoff'!$F$4:$F$11,0)),0))/12)-MIN(I169*(1+(IFERROR(INDEX('Debt Payoff'!$D$4:$D$11,MATCH(8,'Debt Payoff'!$F$4:$F$11,0)),0))/12),(IF(COUNTIF(B169:H169,"&gt;0")=0,(IFERROR(INDEX('Debt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70" s="18">
        <f>IF(B169=0,0,B169*(IFERROR(INDEX('Debt Payoff'!$D$4:$D$11,MATCH(1,'Debt Payoff'!$F$4:$F$11,0)),0))/12)</f>
        <v>0</v>
      </c>
      <c r="K170" s="18">
        <f>IF(C169=0,0,C169*(IFERROR(INDEX('Debt Payoff'!$D$4:$D$11,MATCH(2,'Debt Payoff'!$F$4:$F$11,0)),0))/12)</f>
        <v>0</v>
      </c>
      <c r="L170" s="18">
        <f>IF(D169=0,0,D169*(IFERROR(INDEX('Debt Payoff'!$D$4:$D$11,MATCH(3,'Debt Payoff'!$F$4:$F$11,0)),0))/12)</f>
        <v>0</v>
      </c>
      <c r="M170" s="18">
        <f>IF(E169=0,0,E169*(IFERROR(INDEX('Debt Payoff'!$D$4:$D$11,MATCH(4,'Debt Payoff'!$F$4:$F$11,0)),0))/12)</f>
        <v>0</v>
      </c>
      <c r="N170" s="18">
        <f>IF(F169=0,0,F169*(IFERROR(INDEX('Debt Payoff'!$D$4:$D$11,MATCH(5,'Debt Payoff'!$F$4:$F$11,0)),0))/12)</f>
        <v>0</v>
      </c>
      <c r="O170" s="18">
        <f>IF(G169=0,0,G169*(IFERROR(INDEX('Debt Payoff'!$D$4:$D$11,MATCH(6,'Debt Payoff'!$F$4:$F$11,0)),0))/12)</f>
        <v>0</v>
      </c>
      <c r="P170" s="18">
        <f>IF(H169=0,0,H169*(IFERROR(INDEX('Debt Payoff'!$D$4:$D$11,MATCH(7,'Debt Payoff'!$F$4:$F$11,0)),0))/12)</f>
        <v>0</v>
      </c>
      <c r="Q170" s="18">
        <f>IF(I169=0,0,I169*(IFERROR(INDEX('Debt Payoff'!$D$4:$D$11,MATCH(8,'Debt Payoff'!$F$4:$F$11,0)),0))/12)</f>
        <v>0</v>
      </c>
    </row>
    <row r="171" spans="1:17" x14ac:dyDescent="0.25">
      <c r="A171">
        <v>169</v>
      </c>
      <c r="B171" s="18">
        <f>IF(B170=0,0,MAX(0,B170*(1+(IFERROR(INDEX('Debt Payoff'!$D$4:$D$11,MATCH(1,'Debt Payoff'!$F$4:$F$11,0)),0))/12)-MIN(B170*(1+(IFERROR(INDEX('Debt Payoff'!$D$4:$D$11,MATCH(1,'Debt Payoff'!$F$4:$F$11,0)),0))/12),((IFERROR(INDEX('Debt Payoff'!$E$4:$E$11,MATCH(1,'Debt Payoff'!$F$4:$F$11,0)),0))+('Debt Payoff'!$C$2)))))</f>
        <v>0</v>
      </c>
      <c r="C171" s="18">
        <f>IF(C170=0,0,MAX(0,C170*(1+(IFERROR(INDEX('Debt Payoff'!$D$4:$D$11,MATCH(2,'Debt Payoff'!$F$4:$F$11,0)),0))/12)-MIN(C170*(1+(IFERROR(INDEX('Debt Payoff'!$D$4:$D$11,MATCH(2,'Debt Payoff'!$F$4:$F$11,0)),0))/12),(IF(COUNTIF(B170:B170,"&gt;0")=0,(IFERROR(INDEX('Debt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71" s="18">
        <f>IF(D170=0,0,MAX(0,D170*(1+(IFERROR(INDEX('Debt Payoff'!$D$4:$D$11,MATCH(3,'Debt Payoff'!$F$4:$F$11,0)),0))/12)-MIN(D170*(1+(IFERROR(INDEX('Debt Payoff'!$D$4:$D$11,MATCH(3,'Debt Payoff'!$F$4:$F$11,0)),0))/12),(IF(COUNTIF(B170:C170,"&gt;0")=0,(IFERROR(INDEX('Debt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71" s="18">
        <f>IF(E170=0,0,MAX(0,E170*(1+(IFERROR(INDEX('Debt Payoff'!$D$4:$D$11,MATCH(4,'Debt Payoff'!$F$4:$F$11,0)),0))/12)-MIN(E170*(1+(IFERROR(INDEX('Debt Payoff'!$D$4:$D$11,MATCH(4,'Debt Payoff'!$F$4:$F$11,0)),0))/12),(IF(COUNTIF(B170:D170,"&gt;0")=0,(IFERROR(INDEX('Debt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71" s="18">
        <f>IF(F170=0,0,MAX(0,F170*(1+(IFERROR(INDEX('Debt Payoff'!$D$4:$D$11,MATCH(5,'Debt Payoff'!$F$4:$F$11,0)),0))/12)-MIN(F170*(1+(IFERROR(INDEX('Debt Payoff'!$D$4:$D$11,MATCH(5,'Debt Payoff'!$F$4:$F$11,0)),0))/12),(IF(COUNTIF(B170:E170,"&gt;0")=0,(IFERROR(INDEX('Debt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71" s="18">
        <f>IF(G170=0,0,MAX(0,G170*(1+(IFERROR(INDEX('Debt Payoff'!$D$4:$D$11,MATCH(6,'Debt Payoff'!$F$4:$F$11,0)),0))/12)-MIN(G170*(1+(IFERROR(INDEX('Debt Payoff'!$D$4:$D$11,MATCH(6,'Debt Payoff'!$F$4:$F$11,0)),0))/12),(IF(COUNTIF(B170:F170,"&gt;0")=0,(IFERROR(INDEX('Debt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71" s="18">
        <f>IF(H170=0,0,MAX(0,H170*(1+(IFERROR(INDEX('Debt Payoff'!$D$4:$D$11,MATCH(7,'Debt Payoff'!$F$4:$F$11,0)),0))/12)-MIN(H170*(1+(IFERROR(INDEX('Debt Payoff'!$D$4:$D$11,MATCH(7,'Debt Payoff'!$F$4:$F$11,0)),0))/12),(IF(COUNTIF(B170:G170,"&gt;0")=0,(IFERROR(INDEX('Debt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71" s="18">
        <f>IF(I170=0,0,MAX(0,I170*(1+(IFERROR(INDEX('Debt Payoff'!$D$4:$D$11,MATCH(8,'Debt Payoff'!$F$4:$F$11,0)),0))/12)-MIN(I170*(1+(IFERROR(INDEX('Debt Payoff'!$D$4:$D$11,MATCH(8,'Debt Payoff'!$F$4:$F$11,0)),0))/12),(IF(COUNTIF(B170:H170,"&gt;0")=0,(IFERROR(INDEX('Debt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71" s="18">
        <f>IF(B170=0,0,B170*(IFERROR(INDEX('Debt Payoff'!$D$4:$D$11,MATCH(1,'Debt Payoff'!$F$4:$F$11,0)),0))/12)</f>
        <v>0</v>
      </c>
      <c r="K171" s="18">
        <f>IF(C170=0,0,C170*(IFERROR(INDEX('Debt Payoff'!$D$4:$D$11,MATCH(2,'Debt Payoff'!$F$4:$F$11,0)),0))/12)</f>
        <v>0</v>
      </c>
      <c r="L171" s="18">
        <f>IF(D170=0,0,D170*(IFERROR(INDEX('Debt Payoff'!$D$4:$D$11,MATCH(3,'Debt Payoff'!$F$4:$F$11,0)),0))/12)</f>
        <v>0</v>
      </c>
      <c r="M171" s="18">
        <f>IF(E170=0,0,E170*(IFERROR(INDEX('Debt Payoff'!$D$4:$D$11,MATCH(4,'Debt Payoff'!$F$4:$F$11,0)),0))/12)</f>
        <v>0</v>
      </c>
      <c r="N171" s="18">
        <f>IF(F170=0,0,F170*(IFERROR(INDEX('Debt Payoff'!$D$4:$D$11,MATCH(5,'Debt Payoff'!$F$4:$F$11,0)),0))/12)</f>
        <v>0</v>
      </c>
      <c r="O171" s="18">
        <f>IF(G170=0,0,G170*(IFERROR(INDEX('Debt Payoff'!$D$4:$D$11,MATCH(6,'Debt Payoff'!$F$4:$F$11,0)),0))/12)</f>
        <v>0</v>
      </c>
      <c r="P171" s="18">
        <f>IF(H170=0,0,H170*(IFERROR(INDEX('Debt Payoff'!$D$4:$D$11,MATCH(7,'Debt Payoff'!$F$4:$F$11,0)),0))/12)</f>
        <v>0</v>
      </c>
      <c r="Q171" s="18">
        <f>IF(I170=0,0,I170*(IFERROR(INDEX('Debt Payoff'!$D$4:$D$11,MATCH(8,'Debt Payoff'!$F$4:$F$11,0)),0))/12)</f>
        <v>0</v>
      </c>
    </row>
    <row r="172" spans="1:17" x14ac:dyDescent="0.25">
      <c r="A172">
        <v>170</v>
      </c>
      <c r="B172" s="18">
        <f>IF(B171=0,0,MAX(0,B171*(1+(IFERROR(INDEX('Debt Payoff'!$D$4:$D$11,MATCH(1,'Debt Payoff'!$F$4:$F$11,0)),0))/12)-MIN(B171*(1+(IFERROR(INDEX('Debt Payoff'!$D$4:$D$11,MATCH(1,'Debt Payoff'!$F$4:$F$11,0)),0))/12),((IFERROR(INDEX('Debt Payoff'!$E$4:$E$11,MATCH(1,'Debt Payoff'!$F$4:$F$11,0)),0))+('Debt Payoff'!$C$2)))))</f>
        <v>0</v>
      </c>
      <c r="C172" s="18">
        <f>IF(C171=0,0,MAX(0,C171*(1+(IFERROR(INDEX('Debt Payoff'!$D$4:$D$11,MATCH(2,'Debt Payoff'!$F$4:$F$11,0)),0))/12)-MIN(C171*(1+(IFERROR(INDEX('Debt Payoff'!$D$4:$D$11,MATCH(2,'Debt Payoff'!$F$4:$F$11,0)),0))/12),(IF(COUNTIF(B171:B171,"&gt;0")=0,(IFERROR(INDEX('Debt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72" s="18">
        <f>IF(D171=0,0,MAX(0,D171*(1+(IFERROR(INDEX('Debt Payoff'!$D$4:$D$11,MATCH(3,'Debt Payoff'!$F$4:$F$11,0)),0))/12)-MIN(D171*(1+(IFERROR(INDEX('Debt Payoff'!$D$4:$D$11,MATCH(3,'Debt Payoff'!$F$4:$F$11,0)),0))/12),(IF(COUNTIF(B171:C171,"&gt;0")=0,(IFERROR(INDEX('Debt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72" s="18">
        <f>IF(E171=0,0,MAX(0,E171*(1+(IFERROR(INDEX('Debt Payoff'!$D$4:$D$11,MATCH(4,'Debt Payoff'!$F$4:$F$11,0)),0))/12)-MIN(E171*(1+(IFERROR(INDEX('Debt Payoff'!$D$4:$D$11,MATCH(4,'Debt Payoff'!$F$4:$F$11,0)),0))/12),(IF(COUNTIF(B171:D171,"&gt;0")=0,(IFERROR(INDEX('Debt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72" s="18">
        <f>IF(F171=0,0,MAX(0,F171*(1+(IFERROR(INDEX('Debt Payoff'!$D$4:$D$11,MATCH(5,'Debt Payoff'!$F$4:$F$11,0)),0))/12)-MIN(F171*(1+(IFERROR(INDEX('Debt Payoff'!$D$4:$D$11,MATCH(5,'Debt Payoff'!$F$4:$F$11,0)),0))/12),(IF(COUNTIF(B171:E171,"&gt;0")=0,(IFERROR(INDEX('Debt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72" s="18">
        <f>IF(G171=0,0,MAX(0,G171*(1+(IFERROR(INDEX('Debt Payoff'!$D$4:$D$11,MATCH(6,'Debt Payoff'!$F$4:$F$11,0)),0))/12)-MIN(G171*(1+(IFERROR(INDEX('Debt Payoff'!$D$4:$D$11,MATCH(6,'Debt Payoff'!$F$4:$F$11,0)),0))/12),(IF(COUNTIF(B171:F171,"&gt;0")=0,(IFERROR(INDEX('Debt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72" s="18">
        <f>IF(H171=0,0,MAX(0,H171*(1+(IFERROR(INDEX('Debt Payoff'!$D$4:$D$11,MATCH(7,'Debt Payoff'!$F$4:$F$11,0)),0))/12)-MIN(H171*(1+(IFERROR(INDEX('Debt Payoff'!$D$4:$D$11,MATCH(7,'Debt Payoff'!$F$4:$F$11,0)),0))/12),(IF(COUNTIF(B171:G171,"&gt;0")=0,(IFERROR(INDEX('Debt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72" s="18">
        <f>IF(I171=0,0,MAX(0,I171*(1+(IFERROR(INDEX('Debt Payoff'!$D$4:$D$11,MATCH(8,'Debt Payoff'!$F$4:$F$11,0)),0))/12)-MIN(I171*(1+(IFERROR(INDEX('Debt Payoff'!$D$4:$D$11,MATCH(8,'Debt Payoff'!$F$4:$F$11,0)),0))/12),(IF(COUNTIF(B171:H171,"&gt;0")=0,(IFERROR(INDEX('Debt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72" s="18">
        <f>IF(B171=0,0,B171*(IFERROR(INDEX('Debt Payoff'!$D$4:$D$11,MATCH(1,'Debt Payoff'!$F$4:$F$11,0)),0))/12)</f>
        <v>0</v>
      </c>
      <c r="K172" s="18">
        <f>IF(C171=0,0,C171*(IFERROR(INDEX('Debt Payoff'!$D$4:$D$11,MATCH(2,'Debt Payoff'!$F$4:$F$11,0)),0))/12)</f>
        <v>0</v>
      </c>
      <c r="L172" s="18">
        <f>IF(D171=0,0,D171*(IFERROR(INDEX('Debt Payoff'!$D$4:$D$11,MATCH(3,'Debt Payoff'!$F$4:$F$11,0)),0))/12)</f>
        <v>0</v>
      </c>
      <c r="M172" s="18">
        <f>IF(E171=0,0,E171*(IFERROR(INDEX('Debt Payoff'!$D$4:$D$11,MATCH(4,'Debt Payoff'!$F$4:$F$11,0)),0))/12)</f>
        <v>0</v>
      </c>
      <c r="N172" s="18">
        <f>IF(F171=0,0,F171*(IFERROR(INDEX('Debt Payoff'!$D$4:$D$11,MATCH(5,'Debt Payoff'!$F$4:$F$11,0)),0))/12)</f>
        <v>0</v>
      </c>
      <c r="O172" s="18">
        <f>IF(G171=0,0,G171*(IFERROR(INDEX('Debt Payoff'!$D$4:$D$11,MATCH(6,'Debt Payoff'!$F$4:$F$11,0)),0))/12)</f>
        <v>0</v>
      </c>
      <c r="P172" s="18">
        <f>IF(H171=0,0,H171*(IFERROR(INDEX('Debt Payoff'!$D$4:$D$11,MATCH(7,'Debt Payoff'!$F$4:$F$11,0)),0))/12)</f>
        <v>0</v>
      </c>
      <c r="Q172" s="18">
        <f>IF(I171=0,0,I171*(IFERROR(INDEX('Debt Payoff'!$D$4:$D$11,MATCH(8,'Debt Payoff'!$F$4:$F$11,0)),0))/12)</f>
        <v>0</v>
      </c>
    </row>
    <row r="173" spans="1:17" x14ac:dyDescent="0.25">
      <c r="A173">
        <v>171</v>
      </c>
      <c r="B173" s="18">
        <f>IF(B172=0,0,MAX(0,B172*(1+(IFERROR(INDEX('Debt Payoff'!$D$4:$D$11,MATCH(1,'Debt Payoff'!$F$4:$F$11,0)),0))/12)-MIN(B172*(1+(IFERROR(INDEX('Debt Payoff'!$D$4:$D$11,MATCH(1,'Debt Payoff'!$F$4:$F$11,0)),0))/12),((IFERROR(INDEX('Debt Payoff'!$E$4:$E$11,MATCH(1,'Debt Payoff'!$F$4:$F$11,0)),0))+('Debt Payoff'!$C$2)))))</f>
        <v>0</v>
      </c>
      <c r="C173" s="18">
        <f>IF(C172=0,0,MAX(0,C172*(1+(IFERROR(INDEX('Debt Payoff'!$D$4:$D$11,MATCH(2,'Debt Payoff'!$F$4:$F$11,0)),0))/12)-MIN(C172*(1+(IFERROR(INDEX('Debt Payoff'!$D$4:$D$11,MATCH(2,'Debt Payoff'!$F$4:$F$11,0)),0))/12),(IF(COUNTIF(B172:B172,"&gt;0")=0,(IFERROR(INDEX('Debt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73" s="18">
        <f>IF(D172=0,0,MAX(0,D172*(1+(IFERROR(INDEX('Debt Payoff'!$D$4:$D$11,MATCH(3,'Debt Payoff'!$F$4:$F$11,0)),0))/12)-MIN(D172*(1+(IFERROR(INDEX('Debt Payoff'!$D$4:$D$11,MATCH(3,'Debt Payoff'!$F$4:$F$11,0)),0))/12),(IF(COUNTIF(B172:C172,"&gt;0")=0,(IFERROR(INDEX('Debt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73" s="18">
        <f>IF(E172=0,0,MAX(0,E172*(1+(IFERROR(INDEX('Debt Payoff'!$D$4:$D$11,MATCH(4,'Debt Payoff'!$F$4:$F$11,0)),0))/12)-MIN(E172*(1+(IFERROR(INDEX('Debt Payoff'!$D$4:$D$11,MATCH(4,'Debt Payoff'!$F$4:$F$11,0)),0))/12),(IF(COUNTIF(B172:D172,"&gt;0")=0,(IFERROR(INDEX('Debt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73" s="18">
        <f>IF(F172=0,0,MAX(0,F172*(1+(IFERROR(INDEX('Debt Payoff'!$D$4:$D$11,MATCH(5,'Debt Payoff'!$F$4:$F$11,0)),0))/12)-MIN(F172*(1+(IFERROR(INDEX('Debt Payoff'!$D$4:$D$11,MATCH(5,'Debt Payoff'!$F$4:$F$11,0)),0))/12),(IF(COUNTIF(B172:E172,"&gt;0")=0,(IFERROR(INDEX('Debt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73" s="18">
        <f>IF(G172=0,0,MAX(0,G172*(1+(IFERROR(INDEX('Debt Payoff'!$D$4:$D$11,MATCH(6,'Debt Payoff'!$F$4:$F$11,0)),0))/12)-MIN(G172*(1+(IFERROR(INDEX('Debt Payoff'!$D$4:$D$11,MATCH(6,'Debt Payoff'!$F$4:$F$11,0)),0))/12),(IF(COUNTIF(B172:F172,"&gt;0")=0,(IFERROR(INDEX('Debt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73" s="18">
        <f>IF(H172=0,0,MAX(0,H172*(1+(IFERROR(INDEX('Debt Payoff'!$D$4:$D$11,MATCH(7,'Debt Payoff'!$F$4:$F$11,0)),0))/12)-MIN(H172*(1+(IFERROR(INDEX('Debt Payoff'!$D$4:$D$11,MATCH(7,'Debt Payoff'!$F$4:$F$11,0)),0))/12),(IF(COUNTIF(B172:G172,"&gt;0")=0,(IFERROR(INDEX('Debt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73" s="18">
        <f>IF(I172=0,0,MAX(0,I172*(1+(IFERROR(INDEX('Debt Payoff'!$D$4:$D$11,MATCH(8,'Debt Payoff'!$F$4:$F$11,0)),0))/12)-MIN(I172*(1+(IFERROR(INDEX('Debt Payoff'!$D$4:$D$11,MATCH(8,'Debt Payoff'!$F$4:$F$11,0)),0))/12),(IF(COUNTIF(B172:H172,"&gt;0")=0,(IFERROR(INDEX('Debt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73" s="18">
        <f>IF(B172=0,0,B172*(IFERROR(INDEX('Debt Payoff'!$D$4:$D$11,MATCH(1,'Debt Payoff'!$F$4:$F$11,0)),0))/12)</f>
        <v>0</v>
      </c>
      <c r="K173" s="18">
        <f>IF(C172=0,0,C172*(IFERROR(INDEX('Debt Payoff'!$D$4:$D$11,MATCH(2,'Debt Payoff'!$F$4:$F$11,0)),0))/12)</f>
        <v>0</v>
      </c>
      <c r="L173" s="18">
        <f>IF(D172=0,0,D172*(IFERROR(INDEX('Debt Payoff'!$D$4:$D$11,MATCH(3,'Debt Payoff'!$F$4:$F$11,0)),0))/12)</f>
        <v>0</v>
      </c>
      <c r="M173" s="18">
        <f>IF(E172=0,0,E172*(IFERROR(INDEX('Debt Payoff'!$D$4:$D$11,MATCH(4,'Debt Payoff'!$F$4:$F$11,0)),0))/12)</f>
        <v>0</v>
      </c>
      <c r="N173" s="18">
        <f>IF(F172=0,0,F172*(IFERROR(INDEX('Debt Payoff'!$D$4:$D$11,MATCH(5,'Debt Payoff'!$F$4:$F$11,0)),0))/12)</f>
        <v>0</v>
      </c>
      <c r="O173" s="18">
        <f>IF(G172=0,0,G172*(IFERROR(INDEX('Debt Payoff'!$D$4:$D$11,MATCH(6,'Debt Payoff'!$F$4:$F$11,0)),0))/12)</f>
        <v>0</v>
      </c>
      <c r="P173" s="18">
        <f>IF(H172=0,0,H172*(IFERROR(INDEX('Debt Payoff'!$D$4:$D$11,MATCH(7,'Debt Payoff'!$F$4:$F$11,0)),0))/12)</f>
        <v>0</v>
      </c>
      <c r="Q173" s="18">
        <f>IF(I172=0,0,I172*(IFERROR(INDEX('Debt Payoff'!$D$4:$D$11,MATCH(8,'Debt Payoff'!$F$4:$F$11,0)),0))/12)</f>
        <v>0</v>
      </c>
    </row>
    <row r="174" spans="1:17" x14ac:dyDescent="0.25">
      <c r="A174">
        <v>172</v>
      </c>
      <c r="B174" s="18">
        <f>IF(B173=0,0,MAX(0,B173*(1+(IFERROR(INDEX('Debt Payoff'!$D$4:$D$11,MATCH(1,'Debt Payoff'!$F$4:$F$11,0)),0))/12)-MIN(B173*(1+(IFERROR(INDEX('Debt Payoff'!$D$4:$D$11,MATCH(1,'Debt Payoff'!$F$4:$F$11,0)),0))/12),((IFERROR(INDEX('Debt Payoff'!$E$4:$E$11,MATCH(1,'Debt Payoff'!$F$4:$F$11,0)),0))+('Debt Payoff'!$C$2)))))</f>
        <v>0</v>
      </c>
      <c r="C174" s="18">
        <f>IF(C173=0,0,MAX(0,C173*(1+(IFERROR(INDEX('Debt Payoff'!$D$4:$D$11,MATCH(2,'Debt Payoff'!$F$4:$F$11,0)),0))/12)-MIN(C173*(1+(IFERROR(INDEX('Debt Payoff'!$D$4:$D$11,MATCH(2,'Debt Payoff'!$F$4:$F$11,0)),0))/12),(IF(COUNTIF(B173:B173,"&gt;0")=0,(IFERROR(INDEX('Debt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74" s="18">
        <f>IF(D173=0,0,MAX(0,D173*(1+(IFERROR(INDEX('Debt Payoff'!$D$4:$D$11,MATCH(3,'Debt Payoff'!$F$4:$F$11,0)),0))/12)-MIN(D173*(1+(IFERROR(INDEX('Debt Payoff'!$D$4:$D$11,MATCH(3,'Debt Payoff'!$F$4:$F$11,0)),0))/12),(IF(COUNTIF(B173:C173,"&gt;0")=0,(IFERROR(INDEX('Debt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74" s="18">
        <f>IF(E173=0,0,MAX(0,E173*(1+(IFERROR(INDEX('Debt Payoff'!$D$4:$D$11,MATCH(4,'Debt Payoff'!$F$4:$F$11,0)),0))/12)-MIN(E173*(1+(IFERROR(INDEX('Debt Payoff'!$D$4:$D$11,MATCH(4,'Debt Payoff'!$F$4:$F$11,0)),0))/12),(IF(COUNTIF(B173:D173,"&gt;0")=0,(IFERROR(INDEX('Debt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74" s="18">
        <f>IF(F173=0,0,MAX(0,F173*(1+(IFERROR(INDEX('Debt Payoff'!$D$4:$D$11,MATCH(5,'Debt Payoff'!$F$4:$F$11,0)),0))/12)-MIN(F173*(1+(IFERROR(INDEX('Debt Payoff'!$D$4:$D$11,MATCH(5,'Debt Payoff'!$F$4:$F$11,0)),0))/12),(IF(COUNTIF(B173:E173,"&gt;0")=0,(IFERROR(INDEX('Debt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74" s="18">
        <f>IF(G173=0,0,MAX(0,G173*(1+(IFERROR(INDEX('Debt Payoff'!$D$4:$D$11,MATCH(6,'Debt Payoff'!$F$4:$F$11,0)),0))/12)-MIN(G173*(1+(IFERROR(INDEX('Debt Payoff'!$D$4:$D$11,MATCH(6,'Debt Payoff'!$F$4:$F$11,0)),0))/12),(IF(COUNTIF(B173:F173,"&gt;0")=0,(IFERROR(INDEX('Debt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74" s="18">
        <f>IF(H173=0,0,MAX(0,H173*(1+(IFERROR(INDEX('Debt Payoff'!$D$4:$D$11,MATCH(7,'Debt Payoff'!$F$4:$F$11,0)),0))/12)-MIN(H173*(1+(IFERROR(INDEX('Debt Payoff'!$D$4:$D$11,MATCH(7,'Debt Payoff'!$F$4:$F$11,0)),0))/12),(IF(COUNTIF(B173:G173,"&gt;0")=0,(IFERROR(INDEX('Debt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74" s="18">
        <f>IF(I173=0,0,MAX(0,I173*(1+(IFERROR(INDEX('Debt Payoff'!$D$4:$D$11,MATCH(8,'Debt Payoff'!$F$4:$F$11,0)),0))/12)-MIN(I173*(1+(IFERROR(INDEX('Debt Payoff'!$D$4:$D$11,MATCH(8,'Debt Payoff'!$F$4:$F$11,0)),0))/12),(IF(COUNTIF(B173:H173,"&gt;0")=0,(IFERROR(INDEX('Debt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74" s="18">
        <f>IF(B173=0,0,B173*(IFERROR(INDEX('Debt Payoff'!$D$4:$D$11,MATCH(1,'Debt Payoff'!$F$4:$F$11,0)),0))/12)</f>
        <v>0</v>
      </c>
      <c r="K174" s="18">
        <f>IF(C173=0,0,C173*(IFERROR(INDEX('Debt Payoff'!$D$4:$D$11,MATCH(2,'Debt Payoff'!$F$4:$F$11,0)),0))/12)</f>
        <v>0</v>
      </c>
      <c r="L174" s="18">
        <f>IF(D173=0,0,D173*(IFERROR(INDEX('Debt Payoff'!$D$4:$D$11,MATCH(3,'Debt Payoff'!$F$4:$F$11,0)),0))/12)</f>
        <v>0</v>
      </c>
      <c r="M174" s="18">
        <f>IF(E173=0,0,E173*(IFERROR(INDEX('Debt Payoff'!$D$4:$D$11,MATCH(4,'Debt Payoff'!$F$4:$F$11,0)),0))/12)</f>
        <v>0</v>
      </c>
      <c r="N174" s="18">
        <f>IF(F173=0,0,F173*(IFERROR(INDEX('Debt Payoff'!$D$4:$D$11,MATCH(5,'Debt Payoff'!$F$4:$F$11,0)),0))/12)</f>
        <v>0</v>
      </c>
      <c r="O174" s="18">
        <f>IF(G173=0,0,G173*(IFERROR(INDEX('Debt Payoff'!$D$4:$D$11,MATCH(6,'Debt Payoff'!$F$4:$F$11,0)),0))/12)</f>
        <v>0</v>
      </c>
      <c r="P174" s="18">
        <f>IF(H173=0,0,H173*(IFERROR(INDEX('Debt Payoff'!$D$4:$D$11,MATCH(7,'Debt Payoff'!$F$4:$F$11,0)),0))/12)</f>
        <v>0</v>
      </c>
      <c r="Q174" s="18">
        <f>IF(I173=0,0,I173*(IFERROR(INDEX('Debt Payoff'!$D$4:$D$11,MATCH(8,'Debt Payoff'!$F$4:$F$11,0)),0))/12)</f>
        <v>0</v>
      </c>
    </row>
    <row r="175" spans="1:17" x14ac:dyDescent="0.25">
      <c r="A175">
        <v>173</v>
      </c>
      <c r="B175" s="18">
        <f>IF(B174=0,0,MAX(0,B174*(1+(IFERROR(INDEX('Debt Payoff'!$D$4:$D$11,MATCH(1,'Debt Payoff'!$F$4:$F$11,0)),0))/12)-MIN(B174*(1+(IFERROR(INDEX('Debt Payoff'!$D$4:$D$11,MATCH(1,'Debt Payoff'!$F$4:$F$11,0)),0))/12),((IFERROR(INDEX('Debt Payoff'!$E$4:$E$11,MATCH(1,'Debt Payoff'!$F$4:$F$11,0)),0))+('Debt Payoff'!$C$2)))))</f>
        <v>0</v>
      </c>
      <c r="C175" s="18">
        <f>IF(C174=0,0,MAX(0,C174*(1+(IFERROR(INDEX('Debt Payoff'!$D$4:$D$11,MATCH(2,'Debt Payoff'!$F$4:$F$11,0)),0))/12)-MIN(C174*(1+(IFERROR(INDEX('Debt Payoff'!$D$4:$D$11,MATCH(2,'Debt Payoff'!$F$4:$F$11,0)),0))/12),(IF(COUNTIF(B174:B174,"&gt;0")=0,(IFERROR(INDEX('Debt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75" s="18">
        <f>IF(D174=0,0,MAX(0,D174*(1+(IFERROR(INDEX('Debt Payoff'!$D$4:$D$11,MATCH(3,'Debt Payoff'!$F$4:$F$11,0)),0))/12)-MIN(D174*(1+(IFERROR(INDEX('Debt Payoff'!$D$4:$D$11,MATCH(3,'Debt Payoff'!$F$4:$F$11,0)),0))/12),(IF(COUNTIF(B174:C174,"&gt;0")=0,(IFERROR(INDEX('Debt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75" s="18">
        <f>IF(E174=0,0,MAX(0,E174*(1+(IFERROR(INDEX('Debt Payoff'!$D$4:$D$11,MATCH(4,'Debt Payoff'!$F$4:$F$11,0)),0))/12)-MIN(E174*(1+(IFERROR(INDEX('Debt Payoff'!$D$4:$D$11,MATCH(4,'Debt Payoff'!$F$4:$F$11,0)),0))/12),(IF(COUNTIF(B174:D174,"&gt;0")=0,(IFERROR(INDEX('Debt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75" s="18">
        <f>IF(F174=0,0,MAX(0,F174*(1+(IFERROR(INDEX('Debt Payoff'!$D$4:$D$11,MATCH(5,'Debt Payoff'!$F$4:$F$11,0)),0))/12)-MIN(F174*(1+(IFERROR(INDEX('Debt Payoff'!$D$4:$D$11,MATCH(5,'Debt Payoff'!$F$4:$F$11,0)),0))/12),(IF(COUNTIF(B174:E174,"&gt;0")=0,(IFERROR(INDEX('Debt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75" s="18">
        <f>IF(G174=0,0,MAX(0,G174*(1+(IFERROR(INDEX('Debt Payoff'!$D$4:$D$11,MATCH(6,'Debt Payoff'!$F$4:$F$11,0)),0))/12)-MIN(G174*(1+(IFERROR(INDEX('Debt Payoff'!$D$4:$D$11,MATCH(6,'Debt Payoff'!$F$4:$F$11,0)),0))/12),(IF(COUNTIF(B174:F174,"&gt;0")=0,(IFERROR(INDEX('Debt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75" s="18">
        <f>IF(H174=0,0,MAX(0,H174*(1+(IFERROR(INDEX('Debt Payoff'!$D$4:$D$11,MATCH(7,'Debt Payoff'!$F$4:$F$11,0)),0))/12)-MIN(H174*(1+(IFERROR(INDEX('Debt Payoff'!$D$4:$D$11,MATCH(7,'Debt Payoff'!$F$4:$F$11,0)),0))/12),(IF(COUNTIF(B174:G174,"&gt;0")=0,(IFERROR(INDEX('Debt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75" s="18">
        <f>IF(I174=0,0,MAX(0,I174*(1+(IFERROR(INDEX('Debt Payoff'!$D$4:$D$11,MATCH(8,'Debt Payoff'!$F$4:$F$11,0)),0))/12)-MIN(I174*(1+(IFERROR(INDEX('Debt Payoff'!$D$4:$D$11,MATCH(8,'Debt Payoff'!$F$4:$F$11,0)),0))/12),(IF(COUNTIF(B174:H174,"&gt;0")=0,(IFERROR(INDEX('Debt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75" s="18">
        <f>IF(B174=0,0,B174*(IFERROR(INDEX('Debt Payoff'!$D$4:$D$11,MATCH(1,'Debt Payoff'!$F$4:$F$11,0)),0))/12)</f>
        <v>0</v>
      </c>
      <c r="K175" s="18">
        <f>IF(C174=0,0,C174*(IFERROR(INDEX('Debt Payoff'!$D$4:$D$11,MATCH(2,'Debt Payoff'!$F$4:$F$11,0)),0))/12)</f>
        <v>0</v>
      </c>
      <c r="L175" s="18">
        <f>IF(D174=0,0,D174*(IFERROR(INDEX('Debt Payoff'!$D$4:$D$11,MATCH(3,'Debt Payoff'!$F$4:$F$11,0)),0))/12)</f>
        <v>0</v>
      </c>
      <c r="M175" s="18">
        <f>IF(E174=0,0,E174*(IFERROR(INDEX('Debt Payoff'!$D$4:$D$11,MATCH(4,'Debt Payoff'!$F$4:$F$11,0)),0))/12)</f>
        <v>0</v>
      </c>
      <c r="N175" s="18">
        <f>IF(F174=0,0,F174*(IFERROR(INDEX('Debt Payoff'!$D$4:$D$11,MATCH(5,'Debt Payoff'!$F$4:$F$11,0)),0))/12)</f>
        <v>0</v>
      </c>
      <c r="O175" s="18">
        <f>IF(G174=0,0,G174*(IFERROR(INDEX('Debt Payoff'!$D$4:$D$11,MATCH(6,'Debt Payoff'!$F$4:$F$11,0)),0))/12)</f>
        <v>0</v>
      </c>
      <c r="P175" s="18">
        <f>IF(H174=0,0,H174*(IFERROR(INDEX('Debt Payoff'!$D$4:$D$11,MATCH(7,'Debt Payoff'!$F$4:$F$11,0)),0))/12)</f>
        <v>0</v>
      </c>
      <c r="Q175" s="18">
        <f>IF(I174=0,0,I174*(IFERROR(INDEX('Debt Payoff'!$D$4:$D$11,MATCH(8,'Debt Payoff'!$F$4:$F$11,0)),0))/12)</f>
        <v>0</v>
      </c>
    </row>
    <row r="176" spans="1:17" x14ac:dyDescent="0.25">
      <c r="A176">
        <v>174</v>
      </c>
      <c r="B176" s="18">
        <f>IF(B175=0,0,MAX(0,B175*(1+(IFERROR(INDEX('Debt Payoff'!$D$4:$D$11,MATCH(1,'Debt Payoff'!$F$4:$F$11,0)),0))/12)-MIN(B175*(1+(IFERROR(INDEX('Debt Payoff'!$D$4:$D$11,MATCH(1,'Debt Payoff'!$F$4:$F$11,0)),0))/12),((IFERROR(INDEX('Debt Payoff'!$E$4:$E$11,MATCH(1,'Debt Payoff'!$F$4:$F$11,0)),0))+('Debt Payoff'!$C$2)))))</f>
        <v>0</v>
      </c>
      <c r="C176" s="18">
        <f>IF(C175=0,0,MAX(0,C175*(1+(IFERROR(INDEX('Debt Payoff'!$D$4:$D$11,MATCH(2,'Debt Payoff'!$F$4:$F$11,0)),0))/12)-MIN(C175*(1+(IFERROR(INDEX('Debt Payoff'!$D$4:$D$11,MATCH(2,'Debt Payoff'!$F$4:$F$11,0)),0))/12),(IF(COUNTIF(B175:B175,"&gt;0")=0,(IFERROR(INDEX('Debt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76" s="18">
        <f>IF(D175=0,0,MAX(0,D175*(1+(IFERROR(INDEX('Debt Payoff'!$D$4:$D$11,MATCH(3,'Debt Payoff'!$F$4:$F$11,0)),0))/12)-MIN(D175*(1+(IFERROR(INDEX('Debt Payoff'!$D$4:$D$11,MATCH(3,'Debt Payoff'!$F$4:$F$11,0)),0))/12),(IF(COUNTIF(B175:C175,"&gt;0")=0,(IFERROR(INDEX('Debt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76" s="18">
        <f>IF(E175=0,0,MAX(0,E175*(1+(IFERROR(INDEX('Debt Payoff'!$D$4:$D$11,MATCH(4,'Debt Payoff'!$F$4:$F$11,0)),0))/12)-MIN(E175*(1+(IFERROR(INDEX('Debt Payoff'!$D$4:$D$11,MATCH(4,'Debt Payoff'!$F$4:$F$11,0)),0))/12),(IF(COUNTIF(B175:D175,"&gt;0")=0,(IFERROR(INDEX('Debt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76" s="18">
        <f>IF(F175=0,0,MAX(0,F175*(1+(IFERROR(INDEX('Debt Payoff'!$D$4:$D$11,MATCH(5,'Debt Payoff'!$F$4:$F$11,0)),0))/12)-MIN(F175*(1+(IFERROR(INDEX('Debt Payoff'!$D$4:$D$11,MATCH(5,'Debt Payoff'!$F$4:$F$11,0)),0))/12),(IF(COUNTIF(B175:E175,"&gt;0")=0,(IFERROR(INDEX('Debt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76" s="18">
        <f>IF(G175=0,0,MAX(0,G175*(1+(IFERROR(INDEX('Debt Payoff'!$D$4:$D$11,MATCH(6,'Debt Payoff'!$F$4:$F$11,0)),0))/12)-MIN(G175*(1+(IFERROR(INDEX('Debt Payoff'!$D$4:$D$11,MATCH(6,'Debt Payoff'!$F$4:$F$11,0)),0))/12),(IF(COUNTIF(B175:F175,"&gt;0")=0,(IFERROR(INDEX('Debt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76" s="18">
        <f>IF(H175=0,0,MAX(0,H175*(1+(IFERROR(INDEX('Debt Payoff'!$D$4:$D$11,MATCH(7,'Debt Payoff'!$F$4:$F$11,0)),0))/12)-MIN(H175*(1+(IFERROR(INDEX('Debt Payoff'!$D$4:$D$11,MATCH(7,'Debt Payoff'!$F$4:$F$11,0)),0))/12),(IF(COUNTIF(B175:G175,"&gt;0")=0,(IFERROR(INDEX('Debt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76" s="18">
        <f>IF(I175=0,0,MAX(0,I175*(1+(IFERROR(INDEX('Debt Payoff'!$D$4:$D$11,MATCH(8,'Debt Payoff'!$F$4:$F$11,0)),0))/12)-MIN(I175*(1+(IFERROR(INDEX('Debt Payoff'!$D$4:$D$11,MATCH(8,'Debt Payoff'!$F$4:$F$11,0)),0))/12),(IF(COUNTIF(B175:H175,"&gt;0")=0,(IFERROR(INDEX('Debt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76" s="18">
        <f>IF(B175=0,0,B175*(IFERROR(INDEX('Debt Payoff'!$D$4:$D$11,MATCH(1,'Debt Payoff'!$F$4:$F$11,0)),0))/12)</f>
        <v>0</v>
      </c>
      <c r="K176" s="18">
        <f>IF(C175=0,0,C175*(IFERROR(INDEX('Debt Payoff'!$D$4:$D$11,MATCH(2,'Debt Payoff'!$F$4:$F$11,0)),0))/12)</f>
        <v>0</v>
      </c>
      <c r="L176" s="18">
        <f>IF(D175=0,0,D175*(IFERROR(INDEX('Debt Payoff'!$D$4:$D$11,MATCH(3,'Debt Payoff'!$F$4:$F$11,0)),0))/12)</f>
        <v>0</v>
      </c>
      <c r="M176" s="18">
        <f>IF(E175=0,0,E175*(IFERROR(INDEX('Debt Payoff'!$D$4:$D$11,MATCH(4,'Debt Payoff'!$F$4:$F$11,0)),0))/12)</f>
        <v>0</v>
      </c>
      <c r="N176" s="18">
        <f>IF(F175=0,0,F175*(IFERROR(INDEX('Debt Payoff'!$D$4:$D$11,MATCH(5,'Debt Payoff'!$F$4:$F$11,0)),0))/12)</f>
        <v>0</v>
      </c>
      <c r="O176" s="18">
        <f>IF(G175=0,0,G175*(IFERROR(INDEX('Debt Payoff'!$D$4:$D$11,MATCH(6,'Debt Payoff'!$F$4:$F$11,0)),0))/12)</f>
        <v>0</v>
      </c>
      <c r="P176" s="18">
        <f>IF(H175=0,0,H175*(IFERROR(INDEX('Debt Payoff'!$D$4:$D$11,MATCH(7,'Debt Payoff'!$F$4:$F$11,0)),0))/12)</f>
        <v>0</v>
      </c>
      <c r="Q176" s="18">
        <f>IF(I175=0,0,I175*(IFERROR(INDEX('Debt Payoff'!$D$4:$D$11,MATCH(8,'Debt Payoff'!$F$4:$F$11,0)),0))/12)</f>
        <v>0</v>
      </c>
    </row>
    <row r="177" spans="1:17" x14ac:dyDescent="0.25">
      <c r="A177">
        <v>175</v>
      </c>
      <c r="B177" s="18">
        <f>IF(B176=0,0,MAX(0,B176*(1+(IFERROR(INDEX('Debt Payoff'!$D$4:$D$11,MATCH(1,'Debt Payoff'!$F$4:$F$11,0)),0))/12)-MIN(B176*(1+(IFERROR(INDEX('Debt Payoff'!$D$4:$D$11,MATCH(1,'Debt Payoff'!$F$4:$F$11,0)),0))/12),((IFERROR(INDEX('Debt Payoff'!$E$4:$E$11,MATCH(1,'Debt Payoff'!$F$4:$F$11,0)),0))+('Debt Payoff'!$C$2)))))</f>
        <v>0</v>
      </c>
      <c r="C177" s="18">
        <f>IF(C176=0,0,MAX(0,C176*(1+(IFERROR(INDEX('Debt Payoff'!$D$4:$D$11,MATCH(2,'Debt Payoff'!$F$4:$F$11,0)),0))/12)-MIN(C176*(1+(IFERROR(INDEX('Debt Payoff'!$D$4:$D$11,MATCH(2,'Debt Payoff'!$F$4:$F$11,0)),0))/12),(IF(COUNTIF(B176:B176,"&gt;0")=0,(IFERROR(INDEX('Debt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77" s="18">
        <f>IF(D176=0,0,MAX(0,D176*(1+(IFERROR(INDEX('Debt Payoff'!$D$4:$D$11,MATCH(3,'Debt Payoff'!$F$4:$F$11,0)),0))/12)-MIN(D176*(1+(IFERROR(INDEX('Debt Payoff'!$D$4:$D$11,MATCH(3,'Debt Payoff'!$F$4:$F$11,0)),0))/12),(IF(COUNTIF(B176:C176,"&gt;0")=0,(IFERROR(INDEX('Debt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77" s="18">
        <f>IF(E176=0,0,MAX(0,E176*(1+(IFERROR(INDEX('Debt Payoff'!$D$4:$D$11,MATCH(4,'Debt Payoff'!$F$4:$F$11,0)),0))/12)-MIN(E176*(1+(IFERROR(INDEX('Debt Payoff'!$D$4:$D$11,MATCH(4,'Debt Payoff'!$F$4:$F$11,0)),0))/12),(IF(COUNTIF(B176:D176,"&gt;0")=0,(IFERROR(INDEX('Debt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77" s="18">
        <f>IF(F176=0,0,MAX(0,F176*(1+(IFERROR(INDEX('Debt Payoff'!$D$4:$D$11,MATCH(5,'Debt Payoff'!$F$4:$F$11,0)),0))/12)-MIN(F176*(1+(IFERROR(INDEX('Debt Payoff'!$D$4:$D$11,MATCH(5,'Debt Payoff'!$F$4:$F$11,0)),0))/12),(IF(COUNTIF(B176:E176,"&gt;0")=0,(IFERROR(INDEX('Debt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77" s="18">
        <f>IF(G176=0,0,MAX(0,G176*(1+(IFERROR(INDEX('Debt Payoff'!$D$4:$D$11,MATCH(6,'Debt Payoff'!$F$4:$F$11,0)),0))/12)-MIN(G176*(1+(IFERROR(INDEX('Debt Payoff'!$D$4:$D$11,MATCH(6,'Debt Payoff'!$F$4:$F$11,0)),0))/12),(IF(COUNTIF(B176:F176,"&gt;0")=0,(IFERROR(INDEX('Debt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77" s="18">
        <f>IF(H176=0,0,MAX(0,H176*(1+(IFERROR(INDEX('Debt Payoff'!$D$4:$D$11,MATCH(7,'Debt Payoff'!$F$4:$F$11,0)),0))/12)-MIN(H176*(1+(IFERROR(INDEX('Debt Payoff'!$D$4:$D$11,MATCH(7,'Debt Payoff'!$F$4:$F$11,0)),0))/12),(IF(COUNTIF(B176:G176,"&gt;0")=0,(IFERROR(INDEX('Debt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77" s="18">
        <f>IF(I176=0,0,MAX(0,I176*(1+(IFERROR(INDEX('Debt Payoff'!$D$4:$D$11,MATCH(8,'Debt Payoff'!$F$4:$F$11,0)),0))/12)-MIN(I176*(1+(IFERROR(INDEX('Debt Payoff'!$D$4:$D$11,MATCH(8,'Debt Payoff'!$F$4:$F$11,0)),0))/12),(IF(COUNTIF(B176:H176,"&gt;0")=0,(IFERROR(INDEX('Debt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77" s="18">
        <f>IF(B176=0,0,B176*(IFERROR(INDEX('Debt Payoff'!$D$4:$D$11,MATCH(1,'Debt Payoff'!$F$4:$F$11,0)),0))/12)</f>
        <v>0</v>
      </c>
      <c r="K177" s="18">
        <f>IF(C176=0,0,C176*(IFERROR(INDEX('Debt Payoff'!$D$4:$D$11,MATCH(2,'Debt Payoff'!$F$4:$F$11,0)),0))/12)</f>
        <v>0</v>
      </c>
      <c r="L177" s="18">
        <f>IF(D176=0,0,D176*(IFERROR(INDEX('Debt Payoff'!$D$4:$D$11,MATCH(3,'Debt Payoff'!$F$4:$F$11,0)),0))/12)</f>
        <v>0</v>
      </c>
      <c r="M177" s="18">
        <f>IF(E176=0,0,E176*(IFERROR(INDEX('Debt Payoff'!$D$4:$D$11,MATCH(4,'Debt Payoff'!$F$4:$F$11,0)),0))/12)</f>
        <v>0</v>
      </c>
      <c r="N177" s="18">
        <f>IF(F176=0,0,F176*(IFERROR(INDEX('Debt Payoff'!$D$4:$D$11,MATCH(5,'Debt Payoff'!$F$4:$F$11,0)),0))/12)</f>
        <v>0</v>
      </c>
      <c r="O177" s="18">
        <f>IF(G176=0,0,G176*(IFERROR(INDEX('Debt Payoff'!$D$4:$D$11,MATCH(6,'Debt Payoff'!$F$4:$F$11,0)),0))/12)</f>
        <v>0</v>
      </c>
      <c r="P177" s="18">
        <f>IF(H176=0,0,H176*(IFERROR(INDEX('Debt Payoff'!$D$4:$D$11,MATCH(7,'Debt Payoff'!$F$4:$F$11,0)),0))/12)</f>
        <v>0</v>
      </c>
      <c r="Q177" s="18">
        <f>IF(I176=0,0,I176*(IFERROR(INDEX('Debt Payoff'!$D$4:$D$11,MATCH(8,'Debt Payoff'!$F$4:$F$11,0)),0))/12)</f>
        <v>0</v>
      </c>
    </row>
    <row r="178" spans="1:17" x14ac:dyDescent="0.25">
      <c r="A178">
        <v>176</v>
      </c>
      <c r="B178" s="18">
        <f>IF(B177=0,0,MAX(0,B177*(1+(IFERROR(INDEX('Debt Payoff'!$D$4:$D$11,MATCH(1,'Debt Payoff'!$F$4:$F$11,0)),0))/12)-MIN(B177*(1+(IFERROR(INDEX('Debt Payoff'!$D$4:$D$11,MATCH(1,'Debt Payoff'!$F$4:$F$11,0)),0))/12),((IFERROR(INDEX('Debt Payoff'!$E$4:$E$11,MATCH(1,'Debt Payoff'!$F$4:$F$11,0)),0))+('Debt Payoff'!$C$2)))))</f>
        <v>0</v>
      </c>
      <c r="C178" s="18">
        <f>IF(C177=0,0,MAX(0,C177*(1+(IFERROR(INDEX('Debt Payoff'!$D$4:$D$11,MATCH(2,'Debt Payoff'!$F$4:$F$11,0)),0))/12)-MIN(C177*(1+(IFERROR(INDEX('Debt Payoff'!$D$4:$D$11,MATCH(2,'Debt Payoff'!$F$4:$F$11,0)),0))/12),(IF(COUNTIF(B177:B177,"&gt;0")=0,(IFERROR(INDEX('Debt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78" s="18">
        <f>IF(D177=0,0,MAX(0,D177*(1+(IFERROR(INDEX('Debt Payoff'!$D$4:$D$11,MATCH(3,'Debt Payoff'!$F$4:$F$11,0)),0))/12)-MIN(D177*(1+(IFERROR(INDEX('Debt Payoff'!$D$4:$D$11,MATCH(3,'Debt Payoff'!$F$4:$F$11,0)),0))/12),(IF(COUNTIF(B177:C177,"&gt;0")=0,(IFERROR(INDEX('Debt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78" s="18">
        <f>IF(E177=0,0,MAX(0,E177*(1+(IFERROR(INDEX('Debt Payoff'!$D$4:$D$11,MATCH(4,'Debt Payoff'!$F$4:$F$11,0)),0))/12)-MIN(E177*(1+(IFERROR(INDEX('Debt Payoff'!$D$4:$D$11,MATCH(4,'Debt Payoff'!$F$4:$F$11,0)),0))/12),(IF(COUNTIF(B177:D177,"&gt;0")=0,(IFERROR(INDEX('Debt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78" s="18">
        <f>IF(F177=0,0,MAX(0,F177*(1+(IFERROR(INDEX('Debt Payoff'!$D$4:$D$11,MATCH(5,'Debt Payoff'!$F$4:$F$11,0)),0))/12)-MIN(F177*(1+(IFERROR(INDEX('Debt Payoff'!$D$4:$D$11,MATCH(5,'Debt Payoff'!$F$4:$F$11,0)),0))/12),(IF(COUNTIF(B177:E177,"&gt;0")=0,(IFERROR(INDEX('Debt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78" s="18">
        <f>IF(G177=0,0,MAX(0,G177*(1+(IFERROR(INDEX('Debt Payoff'!$D$4:$D$11,MATCH(6,'Debt Payoff'!$F$4:$F$11,0)),0))/12)-MIN(G177*(1+(IFERROR(INDEX('Debt Payoff'!$D$4:$D$11,MATCH(6,'Debt Payoff'!$F$4:$F$11,0)),0))/12),(IF(COUNTIF(B177:F177,"&gt;0")=0,(IFERROR(INDEX('Debt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78" s="18">
        <f>IF(H177=0,0,MAX(0,H177*(1+(IFERROR(INDEX('Debt Payoff'!$D$4:$D$11,MATCH(7,'Debt Payoff'!$F$4:$F$11,0)),0))/12)-MIN(H177*(1+(IFERROR(INDEX('Debt Payoff'!$D$4:$D$11,MATCH(7,'Debt Payoff'!$F$4:$F$11,0)),0))/12),(IF(COUNTIF(B177:G177,"&gt;0")=0,(IFERROR(INDEX('Debt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78" s="18">
        <f>IF(I177=0,0,MAX(0,I177*(1+(IFERROR(INDEX('Debt Payoff'!$D$4:$D$11,MATCH(8,'Debt Payoff'!$F$4:$F$11,0)),0))/12)-MIN(I177*(1+(IFERROR(INDEX('Debt Payoff'!$D$4:$D$11,MATCH(8,'Debt Payoff'!$F$4:$F$11,0)),0))/12),(IF(COUNTIF(B177:H177,"&gt;0")=0,(IFERROR(INDEX('Debt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78" s="18">
        <f>IF(B177=0,0,B177*(IFERROR(INDEX('Debt Payoff'!$D$4:$D$11,MATCH(1,'Debt Payoff'!$F$4:$F$11,0)),0))/12)</f>
        <v>0</v>
      </c>
      <c r="K178" s="18">
        <f>IF(C177=0,0,C177*(IFERROR(INDEX('Debt Payoff'!$D$4:$D$11,MATCH(2,'Debt Payoff'!$F$4:$F$11,0)),0))/12)</f>
        <v>0</v>
      </c>
      <c r="L178" s="18">
        <f>IF(D177=0,0,D177*(IFERROR(INDEX('Debt Payoff'!$D$4:$D$11,MATCH(3,'Debt Payoff'!$F$4:$F$11,0)),0))/12)</f>
        <v>0</v>
      </c>
      <c r="M178" s="18">
        <f>IF(E177=0,0,E177*(IFERROR(INDEX('Debt Payoff'!$D$4:$D$11,MATCH(4,'Debt Payoff'!$F$4:$F$11,0)),0))/12)</f>
        <v>0</v>
      </c>
      <c r="N178" s="18">
        <f>IF(F177=0,0,F177*(IFERROR(INDEX('Debt Payoff'!$D$4:$D$11,MATCH(5,'Debt Payoff'!$F$4:$F$11,0)),0))/12)</f>
        <v>0</v>
      </c>
      <c r="O178" s="18">
        <f>IF(G177=0,0,G177*(IFERROR(INDEX('Debt Payoff'!$D$4:$D$11,MATCH(6,'Debt Payoff'!$F$4:$F$11,0)),0))/12)</f>
        <v>0</v>
      </c>
      <c r="P178" s="18">
        <f>IF(H177=0,0,H177*(IFERROR(INDEX('Debt Payoff'!$D$4:$D$11,MATCH(7,'Debt Payoff'!$F$4:$F$11,0)),0))/12)</f>
        <v>0</v>
      </c>
      <c r="Q178" s="18">
        <f>IF(I177=0,0,I177*(IFERROR(INDEX('Debt Payoff'!$D$4:$D$11,MATCH(8,'Debt Payoff'!$F$4:$F$11,0)),0))/12)</f>
        <v>0</v>
      </c>
    </row>
    <row r="179" spans="1:17" x14ac:dyDescent="0.25">
      <c r="A179">
        <v>177</v>
      </c>
      <c r="B179" s="18">
        <f>IF(B178=0,0,MAX(0,B178*(1+(IFERROR(INDEX('Debt Payoff'!$D$4:$D$11,MATCH(1,'Debt Payoff'!$F$4:$F$11,0)),0))/12)-MIN(B178*(1+(IFERROR(INDEX('Debt Payoff'!$D$4:$D$11,MATCH(1,'Debt Payoff'!$F$4:$F$11,0)),0))/12),((IFERROR(INDEX('Debt Payoff'!$E$4:$E$11,MATCH(1,'Debt Payoff'!$F$4:$F$11,0)),0))+('Debt Payoff'!$C$2)))))</f>
        <v>0</v>
      </c>
      <c r="C179" s="18">
        <f>IF(C178=0,0,MAX(0,C178*(1+(IFERROR(INDEX('Debt Payoff'!$D$4:$D$11,MATCH(2,'Debt Payoff'!$F$4:$F$11,0)),0))/12)-MIN(C178*(1+(IFERROR(INDEX('Debt Payoff'!$D$4:$D$11,MATCH(2,'Debt Payoff'!$F$4:$F$11,0)),0))/12),(IF(COUNTIF(B178:B178,"&gt;0")=0,(IFERROR(INDEX('Debt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79" s="18">
        <f>IF(D178=0,0,MAX(0,D178*(1+(IFERROR(INDEX('Debt Payoff'!$D$4:$D$11,MATCH(3,'Debt Payoff'!$F$4:$F$11,0)),0))/12)-MIN(D178*(1+(IFERROR(INDEX('Debt Payoff'!$D$4:$D$11,MATCH(3,'Debt Payoff'!$F$4:$F$11,0)),0))/12),(IF(COUNTIF(B178:C178,"&gt;0")=0,(IFERROR(INDEX('Debt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79" s="18">
        <f>IF(E178=0,0,MAX(0,E178*(1+(IFERROR(INDEX('Debt Payoff'!$D$4:$D$11,MATCH(4,'Debt Payoff'!$F$4:$F$11,0)),0))/12)-MIN(E178*(1+(IFERROR(INDEX('Debt Payoff'!$D$4:$D$11,MATCH(4,'Debt Payoff'!$F$4:$F$11,0)),0))/12),(IF(COUNTIF(B178:D178,"&gt;0")=0,(IFERROR(INDEX('Debt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79" s="18">
        <f>IF(F178=0,0,MAX(0,F178*(1+(IFERROR(INDEX('Debt Payoff'!$D$4:$D$11,MATCH(5,'Debt Payoff'!$F$4:$F$11,0)),0))/12)-MIN(F178*(1+(IFERROR(INDEX('Debt Payoff'!$D$4:$D$11,MATCH(5,'Debt Payoff'!$F$4:$F$11,0)),0))/12),(IF(COUNTIF(B178:E178,"&gt;0")=0,(IFERROR(INDEX('Debt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79" s="18">
        <f>IF(G178=0,0,MAX(0,G178*(1+(IFERROR(INDEX('Debt Payoff'!$D$4:$D$11,MATCH(6,'Debt Payoff'!$F$4:$F$11,0)),0))/12)-MIN(G178*(1+(IFERROR(INDEX('Debt Payoff'!$D$4:$D$11,MATCH(6,'Debt Payoff'!$F$4:$F$11,0)),0))/12),(IF(COUNTIF(B178:F178,"&gt;0")=0,(IFERROR(INDEX('Debt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79" s="18">
        <f>IF(H178=0,0,MAX(0,H178*(1+(IFERROR(INDEX('Debt Payoff'!$D$4:$D$11,MATCH(7,'Debt Payoff'!$F$4:$F$11,0)),0))/12)-MIN(H178*(1+(IFERROR(INDEX('Debt Payoff'!$D$4:$D$11,MATCH(7,'Debt Payoff'!$F$4:$F$11,0)),0))/12),(IF(COUNTIF(B178:G178,"&gt;0")=0,(IFERROR(INDEX('Debt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79" s="18">
        <f>IF(I178=0,0,MAX(0,I178*(1+(IFERROR(INDEX('Debt Payoff'!$D$4:$D$11,MATCH(8,'Debt Payoff'!$F$4:$F$11,0)),0))/12)-MIN(I178*(1+(IFERROR(INDEX('Debt Payoff'!$D$4:$D$11,MATCH(8,'Debt Payoff'!$F$4:$F$11,0)),0))/12),(IF(COUNTIF(B178:H178,"&gt;0")=0,(IFERROR(INDEX('Debt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79" s="18">
        <f>IF(B178=0,0,B178*(IFERROR(INDEX('Debt Payoff'!$D$4:$D$11,MATCH(1,'Debt Payoff'!$F$4:$F$11,0)),0))/12)</f>
        <v>0</v>
      </c>
      <c r="K179" s="18">
        <f>IF(C178=0,0,C178*(IFERROR(INDEX('Debt Payoff'!$D$4:$D$11,MATCH(2,'Debt Payoff'!$F$4:$F$11,0)),0))/12)</f>
        <v>0</v>
      </c>
      <c r="L179" s="18">
        <f>IF(D178=0,0,D178*(IFERROR(INDEX('Debt Payoff'!$D$4:$D$11,MATCH(3,'Debt Payoff'!$F$4:$F$11,0)),0))/12)</f>
        <v>0</v>
      </c>
      <c r="M179" s="18">
        <f>IF(E178=0,0,E178*(IFERROR(INDEX('Debt Payoff'!$D$4:$D$11,MATCH(4,'Debt Payoff'!$F$4:$F$11,0)),0))/12)</f>
        <v>0</v>
      </c>
      <c r="N179" s="18">
        <f>IF(F178=0,0,F178*(IFERROR(INDEX('Debt Payoff'!$D$4:$D$11,MATCH(5,'Debt Payoff'!$F$4:$F$11,0)),0))/12)</f>
        <v>0</v>
      </c>
      <c r="O179" s="18">
        <f>IF(G178=0,0,G178*(IFERROR(INDEX('Debt Payoff'!$D$4:$D$11,MATCH(6,'Debt Payoff'!$F$4:$F$11,0)),0))/12)</f>
        <v>0</v>
      </c>
      <c r="P179" s="18">
        <f>IF(H178=0,0,H178*(IFERROR(INDEX('Debt Payoff'!$D$4:$D$11,MATCH(7,'Debt Payoff'!$F$4:$F$11,0)),0))/12)</f>
        <v>0</v>
      </c>
      <c r="Q179" s="18">
        <f>IF(I178=0,0,I178*(IFERROR(INDEX('Debt Payoff'!$D$4:$D$11,MATCH(8,'Debt Payoff'!$F$4:$F$11,0)),0))/12)</f>
        <v>0</v>
      </c>
    </row>
    <row r="180" spans="1:17" x14ac:dyDescent="0.25">
      <c r="A180">
        <v>178</v>
      </c>
      <c r="B180" s="18">
        <f>IF(B179=0,0,MAX(0,B179*(1+(IFERROR(INDEX('Debt Payoff'!$D$4:$D$11,MATCH(1,'Debt Payoff'!$F$4:$F$11,0)),0))/12)-MIN(B179*(1+(IFERROR(INDEX('Debt Payoff'!$D$4:$D$11,MATCH(1,'Debt Payoff'!$F$4:$F$11,0)),0))/12),((IFERROR(INDEX('Debt Payoff'!$E$4:$E$11,MATCH(1,'Debt Payoff'!$F$4:$F$11,0)),0))+('Debt Payoff'!$C$2)))))</f>
        <v>0</v>
      </c>
      <c r="C180" s="18">
        <f>IF(C179=0,0,MAX(0,C179*(1+(IFERROR(INDEX('Debt Payoff'!$D$4:$D$11,MATCH(2,'Debt Payoff'!$F$4:$F$11,0)),0))/12)-MIN(C179*(1+(IFERROR(INDEX('Debt Payoff'!$D$4:$D$11,MATCH(2,'Debt Payoff'!$F$4:$F$11,0)),0))/12),(IF(COUNTIF(B179:B179,"&gt;0")=0,(IFERROR(INDEX('Debt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80" s="18">
        <f>IF(D179=0,0,MAX(0,D179*(1+(IFERROR(INDEX('Debt Payoff'!$D$4:$D$11,MATCH(3,'Debt Payoff'!$F$4:$F$11,0)),0))/12)-MIN(D179*(1+(IFERROR(INDEX('Debt Payoff'!$D$4:$D$11,MATCH(3,'Debt Payoff'!$F$4:$F$11,0)),0))/12),(IF(COUNTIF(B179:C179,"&gt;0")=0,(IFERROR(INDEX('Debt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80" s="18">
        <f>IF(E179=0,0,MAX(0,E179*(1+(IFERROR(INDEX('Debt Payoff'!$D$4:$D$11,MATCH(4,'Debt Payoff'!$F$4:$F$11,0)),0))/12)-MIN(E179*(1+(IFERROR(INDEX('Debt Payoff'!$D$4:$D$11,MATCH(4,'Debt Payoff'!$F$4:$F$11,0)),0))/12),(IF(COUNTIF(B179:D179,"&gt;0")=0,(IFERROR(INDEX('Debt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80" s="18">
        <f>IF(F179=0,0,MAX(0,F179*(1+(IFERROR(INDEX('Debt Payoff'!$D$4:$D$11,MATCH(5,'Debt Payoff'!$F$4:$F$11,0)),0))/12)-MIN(F179*(1+(IFERROR(INDEX('Debt Payoff'!$D$4:$D$11,MATCH(5,'Debt Payoff'!$F$4:$F$11,0)),0))/12),(IF(COUNTIF(B179:E179,"&gt;0")=0,(IFERROR(INDEX('Debt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80" s="18">
        <f>IF(G179=0,0,MAX(0,G179*(1+(IFERROR(INDEX('Debt Payoff'!$D$4:$D$11,MATCH(6,'Debt Payoff'!$F$4:$F$11,0)),0))/12)-MIN(G179*(1+(IFERROR(INDEX('Debt Payoff'!$D$4:$D$11,MATCH(6,'Debt Payoff'!$F$4:$F$11,0)),0))/12),(IF(COUNTIF(B179:F179,"&gt;0")=0,(IFERROR(INDEX('Debt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80" s="18">
        <f>IF(H179=0,0,MAX(0,H179*(1+(IFERROR(INDEX('Debt Payoff'!$D$4:$D$11,MATCH(7,'Debt Payoff'!$F$4:$F$11,0)),0))/12)-MIN(H179*(1+(IFERROR(INDEX('Debt Payoff'!$D$4:$D$11,MATCH(7,'Debt Payoff'!$F$4:$F$11,0)),0))/12),(IF(COUNTIF(B179:G179,"&gt;0")=0,(IFERROR(INDEX('Debt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80" s="18">
        <f>IF(I179=0,0,MAX(0,I179*(1+(IFERROR(INDEX('Debt Payoff'!$D$4:$D$11,MATCH(8,'Debt Payoff'!$F$4:$F$11,0)),0))/12)-MIN(I179*(1+(IFERROR(INDEX('Debt Payoff'!$D$4:$D$11,MATCH(8,'Debt Payoff'!$F$4:$F$11,0)),0))/12),(IF(COUNTIF(B179:H179,"&gt;0")=0,(IFERROR(INDEX('Debt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80" s="18">
        <f>IF(B179=0,0,B179*(IFERROR(INDEX('Debt Payoff'!$D$4:$D$11,MATCH(1,'Debt Payoff'!$F$4:$F$11,0)),0))/12)</f>
        <v>0</v>
      </c>
      <c r="K180" s="18">
        <f>IF(C179=0,0,C179*(IFERROR(INDEX('Debt Payoff'!$D$4:$D$11,MATCH(2,'Debt Payoff'!$F$4:$F$11,0)),0))/12)</f>
        <v>0</v>
      </c>
      <c r="L180" s="18">
        <f>IF(D179=0,0,D179*(IFERROR(INDEX('Debt Payoff'!$D$4:$D$11,MATCH(3,'Debt Payoff'!$F$4:$F$11,0)),0))/12)</f>
        <v>0</v>
      </c>
      <c r="M180" s="18">
        <f>IF(E179=0,0,E179*(IFERROR(INDEX('Debt Payoff'!$D$4:$D$11,MATCH(4,'Debt Payoff'!$F$4:$F$11,0)),0))/12)</f>
        <v>0</v>
      </c>
      <c r="N180" s="18">
        <f>IF(F179=0,0,F179*(IFERROR(INDEX('Debt Payoff'!$D$4:$D$11,MATCH(5,'Debt Payoff'!$F$4:$F$11,0)),0))/12)</f>
        <v>0</v>
      </c>
      <c r="O180" s="18">
        <f>IF(G179=0,0,G179*(IFERROR(INDEX('Debt Payoff'!$D$4:$D$11,MATCH(6,'Debt Payoff'!$F$4:$F$11,0)),0))/12)</f>
        <v>0</v>
      </c>
      <c r="P180" s="18">
        <f>IF(H179=0,0,H179*(IFERROR(INDEX('Debt Payoff'!$D$4:$D$11,MATCH(7,'Debt Payoff'!$F$4:$F$11,0)),0))/12)</f>
        <v>0</v>
      </c>
      <c r="Q180" s="18">
        <f>IF(I179=0,0,I179*(IFERROR(INDEX('Debt Payoff'!$D$4:$D$11,MATCH(8,'Debt Payoff'!$F$4:$F$11,0)),0))/12)</f>
        <v>0</v>
      </c>
    </row>
    <row r="181" spans="1:17" x14ac:dyDescent="0.25">
      <c r="A181">
        <v>179</v>
      </c>
      <c r="B181" s="18">
        <f>IF(B180=0,0,MAX(0,B180*(1+(IFERROR(INDEX('Debt Payoff'!$D$4:$D$11,MATCH(1,'Debt Payoff'!$F$4:$F$11,0)),0))/12)-MIN(B180*(1+(IFERROR(INDEX('Debt Payoff'!$D$4:$D$11,MATCH(1,'Debt Payoff'!$F$4:$F$11,0)),0))/12),((IFERROR(INDEX('Debt Payoff'!$E$4:$E$11,MATCH(1,'Debt Payoff'!$F$4:$F$11,0)),0))+('Debt Payoff'!$C$2)))))</f>
        <v>0</v>
      </c>
      <c r="C181" s="18">
        <f>IF(C180=0,0,MAX(0,C180*(1+(IFERROR(INDEX('Debt Payoff'!$D$4:$D$11,MATCH(2,'Debt Payoff'!$F$4:$F$11,0)),0))/12)-MIN(C180*(1+(IFERROR(INDEX('Debt Payoff'!$D$4:$D$11,MATCH(2,'Debt Payoff'!$F$4:$F$11,0)),0))/12),(IF(COUNTIF(B180:B180,"&gt;0")=0,(IFERROR(INDEX('Debt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81" s="18">
        <f>IF(D180=0,0,MAX(0,D180*(1+(IFERROR(INDEX('Debt Payoff'!$D$4:$D$11,MATCH(3,'Debt Payoff'!$F$4:$F$11,0)),0))/12)-MIN(D180*(1+(IFERROR(INDEX('Debt Payoff'!$D$4:$D$11,MATCH(3,'Debt Payoff'!$F$4:$F$11,0)),0))/12),(IF(COUNTIF(B180:C180,"&gt;0")=0,(IFERROR(INDEX('Debt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81" s="18">
        <f>IF(E180=0,0,MAX(0,E180*(1+(IFERROR(INDEX('Debt Payoff'!$D$4:$D$11,MATCH(4,'Debt Payoff'!$F$4:$F$11,0)),0))/12)-MIN(E180*(1+(IFERROR(INDEX('Debt Payoff'!$D$4:$D$11,MATCH(4,'Debt Payoff'!$F$4:$F$11,0)),0))/12),(IF(COUNTIF(B180:D180,"&gt;0")=0,(IFERROR(INDEX('Debt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81" s="18">
        <f>IF(F180=0,0,MAX(0,F180*(1+(IFERROR(INDEX('Debt Payoff'!$D$4:$D$11,MATCH(5,'Debt Payoff'!$F$4:$F$11,0)),0))/12)-MIN(F180*(1+(IFERROR(INDEX('Debt Payoff'!$D$4:$D$11,MATCH(5,'Debt Payoff'!$F$4:$F$11,0)),0))/12),(IF(COUNTIF(B180:E180,"&gt;0")=0,(IFERROR(INDEX('Debt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81" s="18">
        <f>IF(G180=0,0,MAX(0,G180*(1+(IFERROR(INDEX('Debt Payoff'!$D$4:$D$11,MATCH(6,'Debt Payoff'!$F$4:$F$11,0)),0))/12)-MIN(G180*(1+(IFERROR(INDEX('Debt Payoff'!$D$4:$D$11,MATCH(6,'Debt Payoff'!$F$4:$F$11,0)),0))/12),(IF(COUNTIF(B180:F180,"&gt;0")=0,(IFERROR(INDEX('Debt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81" s="18">
        <f>IF(H180=0,0,MAX(0,H180*(1+(IFERROR(INDEX('Debt Payoff'!$D$4:$D$11,MATCH(7,'Debt Payoff'!$F$4:$F$11,0)),0))/12)-MIN(H180*(1+(IFERROR(INDEX('Debt Payoff'!$D$4:$D$11,MATCH(7,'Debt Payoff'!$F$4:$F$11,0)),0))/12),(IF(COUNTIF(B180:G180,"&gt;0")=0,(IFERROR(INDEX('Debt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81" s="18">
        <f>IF(I180=0,0,MAX(0,I180*(1+(IFERROR(INDEX('Debt Payoff'!$D$4:$D$11,MATCH(8,'Debt Payoff'!$F$4:$F$11,0)),0))/12)-MIN(I180*(1+(IFERROR(INDEX('Debt Payoff'!$D$4:$D$11,MATCH(8,'Debt Payoff'!$F$4:$F$11,0)),0))/12),(IF(COUNTIF(B180:H180,"&gt;0")=0,(IFERROR(INDEX('Debt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81" s="18">
        <f>IF(B180=0,0,B180*(IFERROR(INDEX('Debt Payoff'!$D$4:$D$11,MATCH(1,'Debt Payoff'!$F$4:$F$11,0)),0))/12)</f>
        <v>0</v>
      </c>
      <c r="K181" s="18">
        <f>IF(C180=0,0,C180*(IFERROR(INDEX('Debt Payoff'!$D$4:$D$11,MATCH(2,'Debt Payoff'!$F$4:$F$11,0)),0))/12)</f>
        <v>0</v>
      </c>
      <c r="L181" s="18">
        <f>IF(D180=0,0,D180*(IFERROR(INDEX('Debt Payoff'!$D$4:$D$11,MATCH(3,'Debt Payoff'!$F$4:$F$11,0)),0))/12)</f>
        <v>0</v>
      </c>
      <c r="M181" s="18">
        <f>IF(E180=0,0,E180*(IFERROR(INDEX('Debt Payoff'!$D$4:$D$11,MATCH(4,'Debt Payoff'!$F$4:$F$11,0)),0))/12)</f>
        <v>0</v>
      </c>
      <c r="N181" s="18">
        <f>IF(F180=0,0,F180*(IFERROR(INDEX('Debt Payoff'!$D$4:$D$11,MATCH(5,'Debt Payoff'!$F$4:$F$11,0)),0))/12)</f>
        <v>0</v>
      </c>
      <c r="O181" s="18">
        <f>IF(G180=0,0,G180*(IFERROR(INDEX('Debt Payoff'!$D$4:$D$11,MATCH(6,'Debt Payoff'!$F$4:$F$11,0)),0))/12)</f>
        <v>0</v>
      </c>
      <c r="P181" s="18">
        <f>IF(H180=0,0,H180*(IFERROR(INDEX('Debt Payoff'!$D$4:$D$11,MATCH(7,'Debt Payoff'!$F$4:$F$11,0)),0))/12)</f>
        <v>0</v>
      </c>
      <c r="Q181" s="18">
        <f>IF(I180=0,0,I180*(IFERROR(INDEX('Debt Payoff'!$D$4:$D$11,MATCH(8,'Debt Payoff'!$F$4:$F$11,0)),0))/12)</f>
        <v>0</v>
      </c>
    </row>
    <row r="182" spans="1:17" x14ac:dyDescent="0.25">
      <c r="A182">
        <v>180</v>
      </c>
      <c r="B182" s="18">
        <f>IF(B181=0,0,MAX(0,B181*(1+(IFERROR(INDEX('Debt Payoff'!$D$4:$D$11,MATCH(1,'Debt Payoff'!$F$4:$F$11,0)),0))/12)-MIN(B181*(1+(IFERROR(INDEX('Debt Payoff'!$D$4:$D$11,MATCH(1,'Debt Payoff'!$F$4:$F$11,0)),0))/12),((IFERROR(INDEX('Debt Payoff'!$E$4:$E$11,MATCH(1,'Debt Payoff'!$F$4:$F$11,0)),0))+('Debt Payoff'!$C$2)))))</f>
        <v>0</v>
      </c>
      <c r="C182" s="18">
        <f>IF(C181=0,0,MAX(0,C181*(1+(IFERROR(INDEX('Debt Payoff'!$D$4:$D$11,MATCH(2,'Debt Payoff'!$F$4:$F$11,0)),0))/12)-MIN(C181*(1+(IFERROR(INDEX('Debt Payoff'!$D$4:$D$11,MATCH(2,'Debt Payoff'!$F$4:$F$11,0)),0))/12),(IF(COUNTIF(B181:B181,"&gt;0")=0,(IFERROR(INDEX('Debt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82" s="18">
        <f>IF(D181=0,0,MAX(0,D181*(1+(IFERROR(INDEX('Debt Payoff'!$D$4:$D$11,MATCH(3,'Debt Payoff'!$F$4:$F$11,0)),0))/12)-MIN(D181*(1+(IFERROR(INDEX('Debt Payoff'!$D$4:$D$11,MATCH(3,'Debt Payoff'!$F$4:$F$11,0)),0))/12),(IF(COUNTIF(B181:C181,"&gt;0")=0,(IFERROR(INDEX('Debt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82" s="18">
        <f>IF(E181=0,0,MAX(0,E181*(1+(IFERROR(INDEX('Debt Payoff'!$D$4:$D$11,MATCH(4,'Debt Payoff'!$F$4:$F$11,0)),0))/12)-MIN(E181*(1+(IFERROR(INDEX('Debt Payoff'!$D$4:$D$11,MATCH(4,'Debt Payoff'!$F$4:$F$11,0)),0))/12),(IF(COUNTIF(B181:D181,"&gt;0")=0,(IFERROR(INDEX('Debt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82" s="18">
        <f>IF(F181=0,0,MAX(0,F181*(1+(IFERROR(INDEX('Debt Payoff'!$D$4:$D$11,MATCH(5,'Debt Payoff'!$F$4:$F$11,0)),0))/12)-MIN(F181*(1+(IFERROR(INDEX('Debt Payoff'!$D$4:$D$11,MATCH(5,'Debt Payoff'!$F$4:$F$11,0)),0))/12),(IF(COUNTIF(B181:E181,"&gt;0")=0,(IFERROR(INDEX('Debt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82" s="18">
        <f>IF(G181=0,0,MAX(0,G181*(1+(IFERROR(INDEX('Debt Payoff'!$D$4:$D$11,MATCH(6,'Debt Payoff'!$F$4:$F$11,0)),0))/12)-MIN(G181*(1+(IFERROR(INDEX('Debt Payoff'!$D$4:$D$11,MATCH(6,'Debt Payoff'!$F$4:$F$11,0)),0))/12),(IF(COUNTIF(B181:F181,"&gt;0")=0,(IFERROR(INDEX('Debt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82" s="18">
        <f>IF(H181=0,0,MAX(0,H181*(1+(IFERROR(INDEX('Debt Payoff'!$D$4:$D$11,MATCH(7,'Debt Payoff'!$F$4:$F$11,0)),0))/12)-MIN(H181*(1+(IFERROR(INDEX('Debt Payoff'!$D$4:$D$11,MATCH(7,'Debt Payoff'!$F$4:$F$11,0)),0))/12),(IF(COUNTIF(B181:G181,"&gt;0")=0,(IFERROR(INDEX('Debt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82" s="18">
        <f>IF(I181=0,0,MAX(0,I181*(1+(IFERROR(INDEX('Debt Payoff'!$D$4:$D$11,MATCH(8,'Debt Payoff'!$F$4:$F$11,0)),0))/12)-MIN(I181*(1+(IFERROR(INDEX('Debt Payoff'!$D$4:$D$11,MATCH(8,'Debt Payoff'!$F$4:$F$11,0)),0))/12),(IF(COUNTIF(B181:H181,"&gt;0")=0,(IFERROR(INDEX('Debt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82" s="18">
        <f>IF(B181=0,0,B181*(IFERROR(INDEX('Debt Payoff'!$D$4:$D$11,MATCH(1,'Debt Payoff'!$F$4:$F$11,0)),0))/12)</f>
        <v>0</v>
      </c>
      <c r="K182" s="18">
        <f>IF(C181=0,0,C181*(IFERROR(INDEX('Debt Payoff'!$D$4:$D$11,MATCH(2,'Debt Payoff'!$F$4:$F$11,0)),0))/12)</f>
        <v>0</v>
      </c>
      <c r="L182" s="18">
        <f>IF(D181=0,0,D181*(IFERROR(INDEX('Debt Payoff'!$D$4:$D$11,MATCH(3,'Debt Payoff'!$F$4:$F$11,0)),0))/12)</f>
        <v>0</v>
      </c>
      <c r="M182" s="18">
        <f>IF(E181=0,0,E181*(IFERROR(INDEX('Debt Payoff'!$D$4:$D$11,MATCH(4,'Debt Payoff'!$F$4:$F$11,0)),0))/12)</f>
        <v>0</v>
      </c>
      <c r="N182" s="18">
        <f>IF(F181=0,0,F181*(IFERROR(INDEX('Debt Payoff'!$D$4:$D$11,MATCH(5,'Debt Payoff'!$F$4:$F$11,0)),0))/12)</f>
        <v>0</v>
      </c>
      <c r="O182" s="18">
        <f>IF(G181=0,0,G181*(IFERROR(INDEX('Debt Payoff'!$D$4:$D$11,MATCH(6,'Debt Payoff'!$F$4:$F$11,0)),0))/12)</f>
        <v>0</v>
      </c>
      <c r="P182" s="18">
        <f>IF(H181=0,0,H181*(IFERROR(INDEX('Debt Payoff'!$D$4:$D$11,MATCH(7,'Debt Payoff'!$F$4:$F$11,0)),0))/12)</f>
        <v>0</v>
      </c>
      <c r="Q182" s="18">
        <f>IF(I181=0,0,I181*(IFERROR(INDEX('Debt Payoff'!$D$4:$D$11,MATCH(8,'Debt Payoff'!$F$4:$F$11,0)),0))/12)</f>
        <v>0</v>
      </c>
    </row>
    <row r="183" spans="1:17" x14ac:dyDescent="0.25">
      <c r="A183">
        <v>181</v>
      </c>
      <c r="B183" s="18">
        <f>IF(B182=0,0,MAX(0,B182*(1+(IFERROR(INDEX('Debt Payoff'!$D$4:$D$11,MATCH(1,'Debt Payoff'!$F$4:$F$11,0)),0))/12)-MIN(B182*(1+(IFERROR(INDEX('Debt Payoff'!$D$4:$D$11,MATCH(1,'Debt Payoff'!$F$4:$F$11,0)),0))/12),((IFERROR(INDEX('Debt Payoff'!$E$4:$E$11,MATCH(1,'Debt Payoff'!$F$4:$F$11,0)),0))+('Debt Payoff'!$C$2)))))</f>
        <v>0</v>
      </c>
      <c r="C183" s="18">
        <f>IF(C182=0,0,MAX(0,C182*(1+(IFERROR(INDEX('Debt Payoff'!$D$4:$D$11,MATCH(2,'Debt Payoff'!$F$4:$F$11,0)),0))/12)-MIN(C182*(1+(IFERROR(INDEX('Debt Payoff'!$D$4:$D$11,MATCH(2,'Debt Payoff'!$F$4:$F$11,0)),0))/12),(IF(COUNTIF(B182:B182,"&gt;0")=0,(IFERROR(INDEX('Debt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83" s="18">
        <f>IF(D182=0,0,MAX(0,D182*(1+(IFERROR(INDEX('Debt Payoff'!$D$4:$D$11,MATCH(3,'Debt Payoff'!$F$4:$F$11,0)),0))/12)-MIN(D182*(1+(IFERROR(INDEX('Debt Payoff'!$D$4:$D$11,MATCH(3,'Debt Payoff'!$F$4:$F$11,0)),0))/12),(IF(COUNTIF(B182:C182,"&gt;0")=0,(IFERROR(INDEX('Debt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83" s="18">
        <f>IF(E182=0,0,MAX(0,E182*(1+(IFERROR(INDEX('Debt Payoff'!$D$4:$D$11,MATCH(4,'Debt Payoff'!$F$4:$F$11,0)),0))/12)-MIN(E182*(1+(IFERROR(INDEX('Debt Payoff'!$D$4:$D$11,MATCH(4,'Debt Payoff'!$F$4:$F$11,0)),0))/12),(IF(COUNTIF(B182:D182,"&gt;0")=0,(IFERROR(INDEX('Debt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83" s="18">
        <f>IF(F182=0,0,MAX(0,F182*(1+(IFERROR(INDEX('Debt Payoff'!$D$4:$D$11,MATCH(5,'Debt Payoff'!$F$4:$F$11,0)),0))/12)-MIN(F182*(1+(IFERROR(INDEX('Debt Payoff'!$D$4:$D$11,MATCH(5,'Debt Payoff'!$F$4:$F$11,0)),0))/12),(IF(COUNTIF(B182:E182,"&gt;0")=0,(IFERROR(INDEX('Debt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83" s="18">
        <f>IF(G182=0,0,MAX(0,G182*(1+(IFERROR(INDEX('Debt Payoff'!$D$4:$D$11,MATCH(6,'Debt Payoff'!$F$4:$F$11,0)),0))/12)-MIN(G182*(1+(IFERROR(INDEX('Debt Payoff'!$D$4:$D$11,MATCH(6,'Debt Payoff'!$F$4:$F$11,0)),0))/12),(IF(COUNTIF(B182:F182,"&gt;0")=0,(IFERROR(INDEX('Debt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83" s="18">
        <f>IF(H182=0,0,MAX(0,H182*(1+(IFERROR(INDEX('Debt Payoff'!$D$4:$D$11,MATCH(7,'Debt Payoff'!$F$4:$F$11,0)),0))/12)-MIN(H182*(1+(IFERROR(INDEX('Debt Payoff'!$D$4:$D$11,MATCH(7,'Debt Payoff'!$F$4:$F$11,0)),0))/12),(IF(COUNTIF(B182:G182,"&gt;0")=0,(IFERROR(INDEX('Debt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83" s="18">
        <f>IF(I182=0,0,MAX(0,I182*(1+(IFERROR(INDEX('Debt Payoff'!$D$4:$D$11,MATCH(8,'Debt Payoff'!$F$4:$F$11,0)),0))/12)-MIN(I182*(1+(IFERROR(INDEX('Debt Payoff'!$D$4:$D$11,MATCH(8,'Debt Payoff'!$F$4:$F$11,0)),0))/12),(IF(COUNTIF(B182:H182,"&gt;0")=0,(IFERROR(INDEX('Debt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83" s="18">
        <f>IF(B182=0,0,B182*(IFERROR(INDEX('Debt Payoff'!$D$4:$D$11,MATCH(1,'Debt Payoff'!$F$4:$F$11,0)),0))/12)</f>
        <v>0</v>
      </c>
      <c r="K183" s="18">
        <f>IF(C182=0,0,C182*(IFERROR(INDEX('Debt Payoff'!$D$4:$D$11,MATCH(2,'Debt Payoff'!$F$4:$F$11,0)),0))/12)</f>
        <v>0</v>
      </c>
      <c r="L183" s="18">
        <f>IF(D182=0,0,D182*(IFERROR(INDEX('Debt Payoff'!$D$4:$D$11,MATCH(3,'Debt Payoff'!$F$4:$F$11,0)),0))/12)</f>
        <v>0</v>
      </c>
      <c r="M183" s="18">
        <f>IF(E182=0,0,E182*(IFERROR(INDEX('Debt Payoff'!$D$4:$D$11,MATCH(4,'Debt Payoff'!$F$4:$F$11,0)),0))/12)</f>
        <v>0</v>
      </c>
      <c r="N183" s="18">
        <f>IF(F182=0,0,F182*(IFERROR(INDEX('Debt Payoff'!$D$4:$D$11,MATCH(5,'Debt Payoff'!$F$4:$F$11,0)),0))/12)</f>
        <v>0</v>
      </c>
      <c r="O183" s="18">
        <f>IF(G182=0,0,G182*(IFERROR(INDEX('Debt Payoff'!$D$4:$D$11,MATCH(6,'Debt Payoff'!$F$4:$F$11,0)),0))/12)</f>
        <v>0</v>
      </c>
      <c r="P183" s="18">
        <f>IF(H182=0,0,H182*(IFERROR(INDEX('Debt Payoff'!$D$4:$D$11,MATCH(7,'Debt Payoff'!$F$4:$F$11,0)),0))/12)</f>
        <v>0</v>
      </c>
      <c r="Q183" s="18">
        <f>IF(I182=0,0,I182*(IFERROR(INDEX('Debt Payoff'!$D$4:$D$11,MATCH(8,'Debt Payoff'!$F$4:$F$11,0)),0))/12)</f>
        <v>0</v>
      </c>
    </row>
    <row r="184" spans="1:17" x14ac:dyDescent="0.25">
      <c r="A184">
        <v>182</v>
      </c>
      <c r="B184" s="18">
        <f>IF(B183=0,0,MAX(0,B183*(1+(IFERROR(INDEX('Debt Payoff'!$D$4:$D$11,MATCH(1,'Debt Payoff'!$F$4:$F$11,0)),0))/12)-MIN(B183*(1+(IFERROR(INDEX('Debt Payoff'!$D$4:$D$11,MATCH(1,'Debt Payoff'!$F$4:$F$11,0)),0))/12),((IFERROR(INDEX('Debt Payoff'!$E$4:$E$11,MATCH(1,'Debt Payoff'!$F$4:$F$11,0)),0))+('Debt Payoff'!$C$2)))))</f>
        <v>0</v>
      </c>
      <c r="C184" s="18">
        <f>IF(C183=0,0,MAX(0,C183*(1+(IFERROR(INDEX('Debt Payoff'!$D$4:$D$11,MATCH(2,'Debt Payoff'!$F$4:$F$11,0)),0))/12)-MIN(C183*(1+(IFERROR(INDEX('Debt Payoff'!$D$4:$D$11,MATCH(2,'Debt Payoff'!$F$4:$F$11,0)),0))/12),(IF(COUNTIF(B183:B183,"&gt;0")=0,(IFERROR(INDEX('Debt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84" s="18">
        <f>IF(D183=0,0,MAX(0,D183*(1+(IFERROR(INDEX('Debt Payoff'!$D$4:$D$11,MATCH(3,'Debt Payoff'!$F$4:$F$11,0)),0))/12)-MIN(D183*(1+(IFERROR(INDEX('Debt Payoff'!$D$4:$D$11,MATCH(3,'Debt Payoff'!$F$4:$F$11,0)),0))/12),(IF(COUNTIF(B183:C183,"&gt;0")=0,(IFERROR(INDEX('Debt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84" s="18">
        <f>IF(E183=0,0,MAX(0,E183*(1+(IFERROR(INDEX('Debt Payoff'!$D$4:$D$11,MATCH(4,'Debt Payoff'!$F$4:$F$11,0)),0))/12)-MIN(E183*(1+(IFERROR(INDEX('Debt Payoff'!$D$4:$D$11,MATCH(4,'Debt Payoff'!$F$4:$F$11,0)),0))/12),(IF(COUNTIF(B183:D183,"&gt;0")=0,(IFERROR(INDEX('Debt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84" s="18">
        <f>IF(F183=0,0,MAX(0,F183*(1+(IFERROR(INDEX('Debt Payoff'!$D$4:$D$11,MATCH(5,'Debt Payoff'!$F$4:$F$11,0)),0))/12)-MIN(F183*(1+(IFERROR(INDEX('Debt Payoff'!$D$4:$D$11,MATCH(5,'Debt Payoff'!$F$4:$F$11,0)),0))/12),(IF(COUNTIF(B183:E183,"&gt;0")=0,(IFERROR(INDEX('Debt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84" s="18">
        <f>IF(G183=0,0,MAX(0,G183*(1+(IFERROR(INDEX('Debt Payoff'!$D$4:$D$11,MATCH(6,'Debt Payoff'!$F$4:$F$11,0)),0))/12)-MIN(G183*(1+(IFERROR(INDEX('Debt Payoff'!$D$4:$D$11,MATCH(6,'Debt Payoff'!$F$4:$F$11,0)),0))/12),(IF(COUNTIF(B183:F183,"&gt;0")=0,(IFERROR(INDEX('Debt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84" s="18">
        <f>IF(H183=0,0,MAX(0,H183*(1+(IFERROR(INDEX('Debt Payoff'!$D$4:$D$11,MATCH(7,'Debt Payoff'!$F$4:$F$11,0)),0))/12)-MIN(H183*(1+(IFERROR(INDEX('Debt Payoff'!$D$4:$D$11,MATCH(7,'Debt Payoff'!$F$4:$F$11,0)),0))/12),(IF(COUNTIF(B183:G183,"&gt;0")=0,(IFERROR(INDEX('Debt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84" s="18">
        <f>IF(I183=0,0,MAX(0,I183*(1+(IFERROR(INDEX('Debt Payoff'!$D$4:$D$11,MATCH(8,'Debt Payoff'!$F$4:$F$11,0)),0))/12)-MIN(I183*(1+(IFERROR(INDEX('Debt Payoff'!$D$4:$D$11,MATCH(8,'Debt Payoff'!$F$4:$F$11,0)),0))/12),(IF(COUNTIF(B183:H183,"&gt;0")=0,(IFERROR(INDEX('Debt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84" s="18">
        <f>IF(B183=0,0,B183*(IFERROR(INDEX('Debt Payoff'!$D$4:$D$11,MATCH(1,'Debt Payoff'!$F$4:$F$11,0)),0))/12)</f>
        <v>0</v>
      </c>
      <c r="K184" s="18">
        <f>IF(C183=0,0,C183*(IFERROR(INDEX('Debt Payoff'!$D$4:$D$11,MATCH(2,'Debt Payoff'!$F$4:$F$11,0)),0))/12)</f>
        <v>0</v>
      </c>
      <c r="L184" s="18">
        <f>IF(D183=0,0,D183*(IFERROR(INDEX('Debt Payoff'!$D$4:$D$11,MATCH(3,'Debt Payoff'!$F$4:$F$11,0)),0))/12)</f>
        <v>0</v>
      </c>
      <c r="M184" s="18">
        <f>IF(E183=0,0,E183*(IFERROR(INDEX('Debt Payoff'!$D$4:$D$11,MATCH(4,'Debt Payoff'!$F$4:$F$11,0)),0))/12)</f>
        <v>0</v>
      </c>
      <c r="N184" s="18">
        <f>IF(F183=0,0,F183*(IFERROR(INDEX('Debt Payoff'!$D$4:$D$11,MATCH(5,'Debt Payoff'!$F$4:$F$11,0)),0))/12)</f>
        <v>0</v>
      </c>
      <c r="O184" s="18">
        <f>IF(G183=0,0,G183*(IFERROR(INDEX('Debt Payoff'!$D$4:$D$11,MATCH(6,'Debt Payoff'!$F$4:$F$11,0)),0))/12)</f>
        <v>0</v>
      </c>
      <c r="P184" s="18">
        <f>IF(H183=0,0,H183*(IFERROR(INDEX('Debt Payoff'!$D$4:$D$11,MATCH(7,'Debt Payoff'!$F$4:$F$11,0)),0))/12)</f>
        <v>0</v>
      </c>
      <c r="Q184" s="18">
        <f>IF(I183=0,0,I183*(IFERROR(INDEX('Debt Payoff'!$D$4:$D$11,MATCH(8,'Debt Payoff'!$F$4:$F$11,0)),0))/12)</f>
        <v>0</v>
      </c>
    </row>
    <row r="185" spans="1:17" x14ac:dyDescent="0.25">
      <c r="A185">
        <v>183</v>
      </c>
      <c r="B185" s="18">
        <f>IF(B184=0,0,MAX(0,B184*(1+(IFERROR(INDEX('Debt Payoff'!$D$4:$D$11,MATCH(1,'Debt Payoff'!$F$4:$F$11,0)),0))/12)-MIN(B184*(1+(IFERROR(INDEX('Debt Payoff'!$D$4:$D$11,MATCH(1,'Debt Payoff'!$F$4:$F$11,0)),0))/12),((IFERROR(INDEX('Debt Payoff'!$E$4:$E$11,MATCH(1,'Debt Payoff'!$F$4:$F$11,0)),0))+('Debt Payoff'!$C$2)))))</f>
        <v>0</v>
      </c>
      <c r="C185" s="18">
        <f>IF(C184=0,0,MAX(0,C184*(1+(IFERROR(INDEX('Debt Payoff'!$D$4:$D$11,MATCH(2,'Debt Payoff'!$F$4:$F$11,0)),0))/12)-MIN(C184*(1+(IFERROR(INDEX('Debt Payoff'!$D$4:$D$11,MATCH(2,'Debt Payoff'!$F$4:$F$11,0)),0))/12),(IF(COUNTIF(B184:B184,"&gt;0")=0,(IFERROR(INDEX('Debt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85" s="18">
        <f>IF(D184=0,0,MAX(0,D184*(1+(IFERROR(INDEX('Debt Payoff'!$D$4:$D$11,MATCH(3,'Debt Payoff'!$F$4:$F$11,0)),0))/12)-MIN(D184*(1+(IFERROR(INDEX('Debt Payoff'!$D$4:$D$11,MATCH(3,'Debt Payoff'!$F$4:$F$11,0)),0))/12),(IF(COUNTIF(B184:C184,"&gt;0")=0,(IFERROR(INDEX('Debt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85" s="18">
        <f>IF(E184=0,0,MAX(0,E184*(1+(IFERROR(INDEX('Debt Payoff'!$D$4:$D$11,MATCH(4,'Debt Payoff'!$F$4:$F$11,0)),0))/12)-MIN(E184*(1+(IFERROR(INDEX('Debt Payoff'!$D$4:$D$11,MATCH(4,'Debt Payoff'!$F$4:$F$11,0)),0))/12),(IF(COUNTIF(B184:D184,"&gt;0")=0,(IFERROR(INDEX('Debt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85" s="18">
        <f>IF(F184=0,0,MAX(0,F184*(1+(IFERROR(INDEX('Debt Payoff'!$D$4:$D$11,MATCH(5,'Debt Payoff'!$F$4:$F$11,0)),0))/12)-MIN(F184*(1+(IFERROR(INDEX('Debt Payoff'!$D$4:$D$11,MATCH(5,'Debt Payoff'!$F$4:$F$11,0)),0))/12),(IF(COUNTIF(B184:E184,"&gt;0")=0,(IFERROR(INDEX('Debt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85" s="18">
        <f>IF(G184=0,0,MAX(0,G184*(1+(IFERROR(INDEX('Debt Payoff'!$D$4:$D$11,MATCH(6,'Debt Payoff'!$F$4:$F$11,0)),0))/12)-MIN(G184*(1+(IFERROR(INDEX('Debt Payoff'!$D$4:$D$11,MATCH(6,'Debt Payoff'!$F$4:$F$11,0)),0))/12),(IF(COUNTIF(B184:F184,"&gt;0")=0,(IFERROR(INDEX('Debt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85" s="18">
        <f>IF(H184=0,0,MAX(0,H184*(1+(IFERROR(INDEX('Debt Payoff'!$D$4:$D$11,MATCH(7,'Debt Payoff'!$F$4:$F$11,0)),0))/12)-MIN(H184*(1+(IFERROR(INDEX('Debt Payoff'!$D$4:$D$11,MATCH(7,'Debt Payoff'!$F$4:$F$11,0)),0))/12),(IF(COUNTIF(B184:G184,"&gt;0")=0,(IFERROR(INDEX('Debt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85" s="18">
        <f>IF(I184=0,0,MAX(0,I184*(1+(IFERROR(INDEX('Debt Payoff'!$D$4:$D$11,MATCH(8,'Debt Payoff'!$F$4:$F$11,0)),0))/12)-MIN(I184*(1+(IFERROR(INDEX('Debt Payoff'!$D$4:$D$11,MATCH(8,'Debt Payoff'!$F$4:$F$11,0)),0))/12),(IF(COUNTIF(B184:H184,"&gt;0")=0,(IFERROR(INDEX('Debt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85" s="18">
        <f>IF(B184=0,0,B184*(IFERROR(INDEX('Debt Payoff'!$D$4:$D$11,MATCH(1,'Debt Payoff'!$F$4:$F$11,0)),0))/12)</f>
        <v>0</v>
      </c>
      <c r="K185" s="18">
        <f>IF(C184=0,0,C184*(IFERROR(INDEX('Debt Payoff'!$D$4:$D$11,MATCH(2,'Debt Payoff'!$F$4:$F$11,0)),0))/12)</f>
        <v>0</v>
      </c>
      <c r="L185" s="18">
        <f>IF(D184=0,0,D184*(IFERROR(INDEX('Debt Payoff'!$D$4:$D$11,MATCH(3,'Debt Payoff'!$F$4:$F$11,0)),0))/12)</f>
        <v>0</v>
      </c>
      <c r="M185" s="18">
        <f>IF(E184=0,0,E184*(IFERROR(INDEX('Debt Payoff'!$D$4:$D$11,MATCH(4,'Debt Payoff'!$F$4:$F$11,0)),0))/12)</f>
        <v>0</v>
      </c>
      <c r="N185" s="18">
        <f>IF(F184=0,0,F184*(IFERROR(INDEX('Debt Payoff'!$D$4:$D$11,MATCH(5,'Debt Payoff'!$F$4:$F$11,0)),0))/12)</f>
        <v>0</v>
      </c>
      <c r="O185" s="18">
        <f>IF(G184=0,0,G184*(IFERROR(INDEX('Debt Payoff'!$D$4:$D$11,MATCH(6,'Debt Payoff'!$F$4:$F$11,0)),0))/12)</f>
        <v>0</v>
      </c>
      <c r="P185" s="18">
        <f>IF(H184=0,0,H184*(IFERROR(INDEX('Debt Payoff'!$D$4:$D$11,MATCH(7,'Debt Payoff'!$F$4:$F$11,0)),0))/12)</f>
        <v>0</v>
      </c>
      <c r="Q185" s="18">
        <f>IF(I184=0,0,I184*(IFERROR(INDEX('Debt Payoff'!$D$4:$D$11,MATCH(8,'Debt Payoff'!$F$4:$F$11,0)),0))/12)</f>
        <v>0</v>
      </c>
    </row>
    <row r="186" spans="1:17" x14ac:dyDescent="0.25">
      <c r="A186">
        <v>184</v>
      </c>
      <c r="B186" s="18">
        <f>IF(B185=0,0,MAX(0,B185*(1+(IFERROR(INDEX('Debt Payoff'!$D$4:$D$11,MATCH(1,'Debt Payoff'!$F$4:$F$11,0)),0))/12)-MIN(B185*(1+(IFERROR(INDEX('Debt Payoff'!$D$4:$D$11,MATCH(1,'Debt Payoff'!$F$4:$F$11,0)),0))/12),((IFERROR(INDEX('Debt Payoff'!$E$4:$E$11,MATCH(1,'Debt Payoff'!$F$4:$F$11,0)),0))+('Debt Payoff'!$C$2)))))</f>
        <v>0</v>
      </c>
      <c r="C186" s="18">
        <f>IF(C185=0,0,MAX(0,C185*(1+(IFERROR(INDEX('Debt Payoff'!$D$4:$D$11,MATCH(2,'Debt Payoff'!$F$4:$F$11,0)),0))/12)-MIN(C185*(1+(IFERROR(INDEX('Debt Payoff'!$D$4:$D$11,MATCH(2,'Debt Payoff'!$F$4:$F$11,0)),0))/12),(IF(COUNTIF(B185:B185,"&gt;0")=0,(IFERROR(INDEX('Debt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86" s="18">
        <f>IF(D185=0,0,MAX(0,D185*(1+(IFERROR(INDEX('Debt Payoff'!$D$4:$D$11,MATCH(3,'Debt Payoff'!$F$4:$F$11,0)),0))/12)-MIN(D185*(1+(IFERROR(INDEX('Debt Payoff'!$D$4:$D$11,MATCH(3,'Debt Payoff'!$F$4:$F$11,0)),0))/12),(IF(COUNTIF(B185:C185,"&gt;0")=0,(IFERROR(INDEX('Debt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86" s="18">
        <f>IF(E185=0,0,MAX(0,E185*(1+(IFERROR(INDEX('Debt Payoff'!$D$4:$D$11,MATCH(4,'Debt Payoff'!$F$4:$F$11,0)),0))/12)-MIN(E185*(1+(IFERROR(INDEX('Debt Payoff'!$D$4:$D$11,MATCH(4,'Debt Payoff'!$F$4:$F$11,0)),0))/12),(IF(COUNTIF(B185:D185,"&gt;0")=0,(IFERROR(INDEX('Debt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86" s="18">
        <f>IF(F185=0,0,MAX(0,F185*(1+(IFERROR(INDEX('Debt Payoff'!$D$4:$D$11,MATCH(5,'Debt Payoff'!$F$4:$F$11,0)),0))/12)-MIN(F185*(1+(IFERROR(INDEX('Debt Payoff'!$D$4:$D$11,MATCH(5,'Debt Payoff'!$F$4:$F$11,0)),0))/12),(IF(COUNTIF(B185:E185,"&gt;0")=0,(IFERROR(INDEX('Debt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86" s="18">
        <f>IF(G185=0,0,MAX(0,G185*(1+(IFERROR(INDEX('Debt Payoff'!$D$4:$D$11,MATCH(6,'Debt Payoff'!$F$4:$F$11,0)),0))/12)-MIN(G185*(1+(IFERROR(INDEX('Debt Payoff'!$D$4:$D$11,MATCH(6,'Debt Payoff'!$F$4:$F$11,0)),0))/12),(IF(COUNTIF(B185:F185,"&gt;0")=0,(IFERROR(INDEX('Debt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86" s="18">
        <f>IF(H185=0,0,MAX(0,H185*(1+(IFERROR(INDEX('Debt Payoff'!$D$4:$D$11,MATCH(7,'Debt Payoff'!$F$4:$F$11,0)),0))/12)-MIN(H185*(1+(IFERROR(INDEX('Debt Payoff'!$D$4:$D$11,MATCH(7,'Debt Payoff'!$F$4:$F$11,0)),0))/12),(IF(COUNTIF(B185:G185,"&gt;0")=0,(IFERROR(INDEX('Debt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86" s="18">
        <f>IF(I185=0,0,MAX(0,I185*(1+(IFERROR(INDEX('Debt Payoff'!$D$4:$D$11,MATCH(8,'Debt Payoff'!$F$4:$F$11,0)),0))/12)-MIN(I185*(1+(IFERROR(INDEX('Debt Payoff'!$D$4:$D$11,MATCH(8,'Debt Payoff'!$F$4:$F$11,0)),0))/12),(IF(COUNTIF(B185:H185,"&gt;0")=0,(IFERROR(INDEX('Debt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86" s="18">
        <f>IF(B185=0,0,B185*(IFERROR(INDEX('Debt Payoff'!$D$4:$D$11,MATCH(1,'Debt Payoff'!$F$4:$F$11,0)),0))/12)</f>
        <v>0</v>
      </c>
      <c r="K186" s="18">
        <f>IF(C185=0,0,C185*(IFERROR(INDEX('Debt Payoff'!$D$4:$D$11,MATCH(2,'Debt Payoff'!$F$4:$F$11,0)),0))/12)</f>
        <v>0</v>
      </c>
      <c r="L186" s="18">
        <f>IF(D185=0,0,D185*(IFERROR(INDEX('Debt Payoff'!$D$4:$D$11,MATCH(3,'Debt Payoff'!$F$4:$F$11,0)),0))/12)</f>
        <v>0</v>
      </c>
      <c r="M186" s="18">
        <f>IF(E185=0,0,E185*(IFERROR(INDEX('Debt Payoff'!$D$4:$D$11,MATCH(4,'Debt Payoff'!$F$4:$F$11,0)),0))/12)</f>
        <v>0</v>
      </c>
      <c r="N186" s="18">
        <f>IF(F185=0,0,F185*(IFERROR(INDEX('Debt Payoff'!$D$4:$D$11,MATCH(5,'Debt Payoff'!$F$4:$F$11,0)),0))/12)</f>
        <v>0</v>
      </c>
      <c r="O186" s="18">
        <f>IF(G185=0,0,G185*(IFERROR(INDEX('Debt Payoff'!$D$4:$D$11,MATCH(6,'Debt Payoff'!$F$4:$F$11,0)),0))/12)</f>
        <v>0</v>
      </c>
      <c r="P186" s="18">
        <f>IF(H185=0,0,H185*(IFERROR(INDEX('Debt Payoff'!$D$4:$D$11,MATCH(7,'Debt Payoff'!$F$4:$F$11,0)),0))/12)</f>
        <v>0</v>
      </c>
      <c r="Q186" s="18">
        <f>IF(I185=0,0,I185*(IFERROR(INDEX('Debt Payoff'!$D$4:$D$11,MATCH(8,'Debt Payoff'!$F$4:$F$11,0)),0))/12)</f>
        <v>0</v>
      </c>
    </row>
    <row r="187" spans="1:17" x14ac:dyDescent="0.25">
      <c r="A187">
        <v>185</v>
      </c>
      <c r="B187" s="18">
        <f>IF(B186=0,0,MAX(0,B186*(1+(IFERROR(INDEX('Debt Payoff'!$D$4:$D$11,MATCH(1,'Debt Payoff'!$F$4:$F$11,0)),0))/12)-MIN(B186*(1+(IFERROR(INDEX('Debt Payoff'!$D$4:$D$11,MATCH(1,'Debt Payoff'!$F$4:$F$11,0)),0))/12),((IFERROR(INDEX('Debt Payoff'!$E$4:$E$11,MATCH(1,'Debt Payoff'!$F$4:$F$11,0)),0))+('Debt Payoff'!$C$2)))))</f>
        <v>0</v>
      </c>
      <c r="C187" s="18">
        <f>IF(C186=0,0,MAX(0,C186*(1+(IFERROR(INDEX('Debt Payoff'!$D$4:$D$11,MATCH(2,'Debt Payoff'!$F$4:$F$11,0)),0))/12)-MIN(C186*(1+(IFERROR(INDEX('Debt Payoff'!$D$4:$D$11,MATCH(2,'Debt Payoff'!$F$4:$F$11,0)),0))/12),(IF(COUNTIF(B186:B186,"&gt;0")=0,(IFERROR(INDEX('Debt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87" s="18">
        <f>IF(D186=0,0,MAX(0,D186*(1+(IFERROR(INDEX('Debt Payoff'!$D$4:$D$11,MATCH(3,'Debt Payoff'!$F$4:$F$11,0)),0))/12)-MIN(D186*(1+(IFERROR(INDEX('Debt Payoff'!$D$4:$D$11,MATCH(3,'Debt Payoff'!$F$4:$F$11,0)),0))/12),(IF(COUNTIF(B186:C186,"&gt;0")=0,(IFERROR(INDEX('Debt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87" s="18">
        <f>IF(E186=0,0,MAX(0,E186*(1+(IFERROR(INDEX('Debt Payoff'!$D$4:$D$11,MATCH(4,'Debt Payoff'!$F$4:$F$11,0)),0))/12)-MIN(E186*(1+(IFERROR(INDEX('Debt Payoff'!$D$4:$D$11,MATCH(4,'Debt Payoff'!$F$4:$F$11,0)),0))/12),(IF(COUNTIF(B186:D186,"&gt;0")=0,(IFERROR(INDEX('Debt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87" s="18">
        <f>IF(F186=0,0,MAX(0,F186*(1+(IFERROR(INDEX('Debt Payoff'!$D$4:$D$11,MATCH(5,'Debt Payoff'!$F$4:$F$11,0)),0))/12)-MIN(F186*(1+(IFERROR(INDEX('Debt Payoff'!$D$4:$D$11,MATCH(5,'Debt Payoff'!$F$4:$F$11,0)),0))/12),(IF(COUNTIF(B186:E186,"&gt;0")=0,(IFERROR(INDEX('Debt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87" s="18">
        <f>IF(G186=0,0,MAX(0,G186*(1+(IFERROR(INDEX('Debt Payoff'!$D$4:$D$11,MATCH(6,'Debt Payoff'!$F$4:$F$11,0)),0))/12)-MIN(G186*(1+(IFERROR(INDEX('Debt Payoff'!$D$4:$D$11,MATCH(6,'Debt Payoff'!$F$4:$F$11,0)),0))/12),(IF(COUNTIF(B186:F186,"&gt;0")=0,(IFERROR(INDEX('Debt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87" s="18">
        <f>IF(H186=0,0,MAX(0,H186*(1+(IFERROR(INDEX('Debt Payoff'!$D$4:$D$11,MATCH(7,'Debt Payoff'!$F$4:$F$11,0)),0))/12)-MIN(H186*(1+(IFERROR(INDEX('Debt Payoff'!$D$4:$D$11,MATCH(7,'Debt Payoff'!$F$4:$F$11,0)),0))/12),(IF(COUNTIF(B186:G186,"&gt;0")=0,(IFERROR(INDEX('Debt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87" s="18">
        <f>IF(I186=0,0,MAX(0,I186*(1+(IFERROR(INDEX('Debt Payoff'!$D$4:$D$11,MATCH(8,'Debt Payoff'!$F$4:$F$11,0)),0))/12)-MIN(I186*(1+(IFERROR(INDEX('Debt Payoff'!$D$4:$D$11,MATCH(8,'Debt Payoff'!$F$4:$F$11,0)),0))/12),(IF(COUNTIF(B186:H186,"&gt;0")=0,(IFERROR(INDEX('Debt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87" s="18">
        <f>IF(B186=0,0,B186*(IFERROR(INDEX('Debt Payoff'!$D$4:$D$11,MATCH(1,'Debt Payoff'!$F$4:$F$11,0)),0))/12)</f>
        <v>0</v>
      </c>
      <c r="K187" s="18">
        <f>IF(C186=0,0,C186*(IFERROR(INDEX('Debt Payoff'!$D$4:$D$11,MATCH(2,'Debt Payoff'!$F$4:$F$11,0)),0))/12)</f>
        <v>0</v>
      </c>
      <c r="L187" s="18">
        <f>IF(D186=0,0,D186*(IFERROR(INDEX('Debt Payoff'!$D$4:$D$11,MATCH(3,'Debt Payoff'!$F$4:$F$11,0)),0))/12)</f>
        <v>0</v>
      </c>
      <c r="M187" s="18">
        <f>IF(E186=0,0,E186*(IFERROR(INDEX('Debt Payoff'!$D$4:$D$11,MATCH(4,'Debt Payoff'!$F$4:$F$11,0)),0))/12)</f>
        <v>0</v>
      </c>
      <c r="N187" s="18">
        <f>IF(F186=0,0,F186*(IFERROR(INDEX('Debt Payoff'!$D$4:$D$11,MATCH(5,'Debt Payoff'!$F$4:$F$11,0)),0))/12)</f>
        <v>0</v>
      </c>
      <c r="O187" s="18">
        <f>IF(G186=0,0,G186*(IFERROR(INDEX('Debt Payoff'!$D$4:$D$11,MATCH(6,'Debt Payoff'!$F$4:$F$11,0)),0))/12)</f>
        <v>0</v>
      </c>
      <c r="P187" s="18">
        <f>IF(H186=0,0,H186*(IFERROR(INDEX('Debt Payoff'!$D$4:$D$11,MATCH(7,'Debt Payoff'!$F$4:$F$11,0)),0))/12)</f>
        <v>0</v>
      </c>
      <c r="Q187" s="18">
        <f>IF(I186=0,0,I186*(IFERROR(INDEX('Debt Payoff'!$D$4:$D$11,MATCH(8,'Debt Payoff'!$F$4:$F$11,0)),0))/12)</f>
        <v>0</v>
      </c>
    </row>
    <row r="188" spans="1:17" x14ac:dyDescent="0.25">
      <c r="A188">
        <v>186</v>
      </c>
      <c r="B188" s="18">
        <f>IF(B187=0,0,MAX(0,B187*(1+(IFERROR(INDEX('Debt Payoff'!$D$4:$D$11,MATCH(1,'Debt Payoff'!$F$4:$F$11,0)),0))/12)-MIN(B187*(1+(IFERROR(INDEX('Debt Payoff'!$D$4:$D$11,MATCH(1,'Debt Payoff'!$F$4:$F$11,0)),0))/12),((IFERROR(INDEX('Debt Payoff'!$E$4:$E$11,MATCH(1,'Debt Payoff'!$F$4:$F$11,0)),0))+('Debt Payoff'!$C$2)))))</f>
        <v>0</v>
      </c>
      <c r="C188" s="18">
        <f>IF(C187=0,0,MAX(0,C187*(1+(IFERROR(INDEX('Debt Payoff'!$D$4:$D$11,MATCH(2,'Debt Payoff'!$F$4:$F$11,0)),0))/12)-MIN(C187*(1+(IFERROR(INDEX('Debt Payoff'!$D$4:$D$11,MATCH(2,'Debt Payoff'!$F$4:$F$11,0)),0))/12),(IF(COUNTIF(B187:B187,"&gt;0")=0,(IFERROR(INDEX('Debt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88" s="18">
        <f>IF(D187=0,0,MAX(0,D187*(1+(IFERROR(INDEX('Debt Payoff'!$D$4:$D$11,MATCH(3,'Debt Payoff'!$F$4:$F$11,0)),0))/12)-MIN(D187*(1+(IFERROR(INDEX('Debt Payoff'!$D$4:$D$11,MATCH(3,'Debt Payoff'!$F$4:$F$11,0)),0))/12),(IF(COUNTIF(B187:C187,"&gt;0")=0,(IFERROR(INDEX('Debt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88" s="18">
        <f>IF(E187=0,0,MAX(0,E187*(1+(IFERROR(INDEX('Debt Payoff'!$D$4:$D$11,MATCH(4,'Debt Payoff'!$F$4:$F$11,0)),0))/12)-MIN(E187*(1+(IFERROR(INDEX('Debt Payoff'!$D$4:$D$11,MATCH(4,'Debt Payoff'!$F$4:$F$11,0)),0))/12),(IF(COUNTIF(B187:D187,"&gt;0")=0,(IFERROR(INDEX('Debt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88" s="18">
        <f>IF(F187=0,0,MAX(0,F187*(1+(IFERROR(INDEX('Debt Payoff'!$D$4:$D$11,MATCH(5,'Debt Payoff'!$F$4:$F$11,0)),0))/12)-MIN(F187*(1+(IFERROR(INDEX('Debt Payoff'!$D$4:$D$11,MATCH(5,'Debt Payoff'!$F$4:$F$11,0)),0))/12),(IF(COUNTIF(B187:E187,"&gt;0")=0,(IFERROR(INDEX('Debt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88" s="18">
        <f>IF(G187=0,0,MAX(0,G187*(1+(IFERROR(INDEX('Debt Payoff'!$D$4:$D$11,MATCH(6,'Debt Payoff'!$F$4:$F$11,0)),0))/12)-MIN(G187*(1+(IFERROR(INDEX('Debt Payoff'!$D$4:$D$11,MATCH(6,'Debt Payoff'!$F$4:$F$11,0)),0))/12),(IF(COUNTIF(B187:F187,"&gt;0")=0,(IFERROR(INDEX('Debt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88" s="18">
        <f>IF(H187=0,0,MAX(0,H187*(1+(IFERROR(INDEX('Debt Payoff'!$D$4:$D$11,MATCH(7,'Debt Payoff'!$F$4:$F$11,0)),0))/12)-MIN(H187*(1+(IFERROR(INDEX('Debt Payoff'!$D$4:$D$11,MATCH(7,'Debt Payoff'!$F$4:$F$11,0)),0))/12),(IF(COUNTIF(B187:G187,"&gt;0")=0,(IFERROR(INDEX('Debt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88" s="18">
        <f>IF(I187=0,0,MAX(0,I187*(1+(IFERROR(INDEX('Debt Payoff'!$D$4:$D$11,MATCH(8,'Debt Payoff'!$F$4:$F$11,0)),0))/12)-MIN(I187*(1+(IFERROR(INDEX('Debt Payoff'!$D$4:$D$11,MATCH(8,'Debt Payoff'!$F$4:$F$11,0)),0))/12),(IF(COUNTIF(B187:H187,"&gt;0")=0,(IFERROR(INDEX('Debt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88" s="18">
        <f>IF(B187=0,0,B187*(IFERROR(INDEX('Debt Payoff'!$D$4:$D$11,MATCH(1,'Debt Payoff'!$F$4:$F$11,0)),0))/12)</f>
        <v>0</v>
      </c>
      <c r="K188" s="18">
        <f>IF(C187=0,0,C187*(IFERROR(INDEX('Debt Payoff'!$D$4:$D$11,MATCH(2,'Debt Payoff'!$F$4:$F$11,0)),0))/12)</f>
        <v>0</v>
      </c>
      <c r="L188" s="18">
        <f>IF(D187=0,0,D187*(IFERROR(INDEX('Debt Payoff'!$D$4:$D$11,MATCH(3,'Debt Payoff'!$F$4:$F$11,0)),0))/12)</f>
        <v>0</v>
      </c>
      <c r="M188" s="18">
        <f>IF(E187=0,0,E187*(IFERROR(INDEX('Debt Payoff'!$D$4:$D$11,MATCH(4,'Debt Payoff'!$F$4:$F$11,0)),0))/12)</f>
        <v>0</v>
      </c>
      <c r="N188" s="18">
        <f>IF(F187=0,0,F187*(IFERROR(INDEX('Debt Payoff'!$D$4:$D$11,MATCH(5,'Debt Payoff'!$F$4:$F$11,0)),0))/12)</f>
        <v>0</v>
      </c>
      <c r="O188" s="18">
        <f>IF(G187=0,0,G187*(IFERROR(INDEX('Debt Payoff'!$D$4:$D$11,MATCH(6,'Debt Payoff'!$F$4:$F$11,0)),0))/12)</f>
        <v>0</v>
      </c>
      <c r="P188" s="18">
        <f>IF(H187=0,0,H187*(IFERROR(INDEX('Debt Payoff'!$D$4:$D$11,MATCH(7,'Debt Payoff'!$F$4:$F$11,0)),0))/12)</f>
        <v>0</v>
      </c>
      <c r="Q188" s="18">
        <f>IF(I187=0,0,I187*(IFERROR(INDEX('Debt Payoff'!$D$4:$D$11,MATCH(8,'Debt Payoff'!$F$4:$F$11,0)),0))/12)</f>
        <v>0</v>
      </c>
    </row>
    <row r="189" spans="1:17" x14ac:dyDescent="0.25">
      <c r="A189">
        <v>187</v>
      </c>
      <c r="B189" s="18">
        <f>IF(B188=0,0,MAX(0,B188*(1+(IFERROR(INDEX('Debt Payoff'!$D$4:$D$11,MATCH(1,'Debt Payoff'!$F$4:$F$11,0)),0))/12)-MIN(B188*(1+(IFERROR(INDEX('Debt Payoff'!$D$4:$D$11,MATCH(1,'Debt Payoff'!$F$4:$F$11,0)),0))/12),((IFERROR(INDEX('Debt Payoff'!$E$4:$E$11,MATCH(1,'Debt Payoff'!$F$4:$F$11,0)),0))+('Debt Payoff'!$C$2)))))</f>
        <v>0</v>
      </c>
      <c r="C189" s="18">
        <f>IF(C188=0,0,MAX(0,C188*(1+(IFERROR(INDEX('Debt Payoff'!$D$4:$D$11,MATCH(2,'Debt Payoff'!$F$4:$F$11,0)),0))/12)-MIN(C188*(1+(IFERROR(INDEX('Debt Payoff'!$D$4:$D$11,MATCH(2,'Debt Payoff'!$F$4:$F$11,0)),0))/12),(IF(COUNTIF(B188:B188,"&gt;0")=0,(IFERROR(INDEX('Debt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89" s="18">
        <f>IF(D188=0,0,MAX(0,D188*(1+(IFERROR(INDEX('Debt Payoff'!$D$4:$D$11,MATCH(3,'Debt Payoff'!$F$4:$F$11,0)),0))/12)-MIN(D188*(1+(IFERROR(INDEX('Debt Payoff'!$D$4:$D$11,MATCH(3,'Debt Payoff'!$F$4:$F$11,0)),0))/12),(IF(COUNTIF(B188:C188,"&gt;0")=0,(IFERROR(INDEX('Debt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89" s="18">
        <f>IF(E188=0,0,MAX(0,E188*(1+(IFERROR(INDEX('Debt Payoff'!$D$4:$D$11,MATCH(4,'Debt Payoff'!$F$4:$F$11,0)),0))/12)-MIN(E188*(1+(IFERROR(INDEX('Debt Payoff'!$D$4:$D$11,MATCH(4,'Debt Payoff'!$F$4:$F$11,0)),0))/12),(IF(COUNTIF(B188:D188,"&gt;0")=0,(IFERROR(INDEX('Debt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89" s="18">
        <f>IF(F188=0,0,MAX(0,F188*(1+(IFERROR(INDEX('Debt Payoff'!$D$4:$D$11,MATCH(5,'Debt Payoff'!$F$4:$F$11,0)),0))/12)-MIN(F188*(1+(IFERROR(INDEX('Debt Payoff'!$D$4:$D$11,MATCH(5,'Debt Payoff'!$F$4:$F$11,0)),0))/12),(IF(COUNTIF(B188:E188,"&gt;0")=0,(IFERROR(INDEX('Debt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89" s="18">
        <f>IF(G188=0,0,MAX(0,G188*(1+(IFERROR(INDEX('Debt Payoff'!$D$4:$D$11,MATCH(6,'Debt Payoff'!$F$4:$F$11,0)),0))/12)-MIN(G188*(1+(IFERROR(INDEX('Debt Payoff'!$D$4:$D$11,MATCH(6,'Debt Payoff'!$F$4:$F$11,0)),0))/12),(IF(COUNTIF(B188:F188,"&gt;0")=0,(IFERROR(INDEX('Debt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89" s="18">
        <f>IF(H188=0,0,MAX(0,H188*(1+(IFERROR(INDEX('Debt Payoff'!$D$4:$D$11,MATCH(7,'Debt Payoff'!$F$4:$F$11,0)),0))/12)-MIN(H188*(1+(IFERROR(INDEX('Debt Payoff'!$D$4:$D$11,MATCH(7,'Debt Payoff'!$F$4:$F$11,0)),0))/12),(IF(COUNTIF(B188:G188,"&gt;0")=0,(IFERROR(INDEX('Debt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89" s="18">
        <f>IF(I188=0,0,MAX(0,I188*(1+(IFERROR(INDEX('Debt Payoff'!$D$4:$D$11,MATCH(8,'Debt Payoff'!$F$4:$F$11,0)),0))/12)-MIN(I188*(1+(IFERROR(INDEX('Debt Payoff'!$D$4:$D$11,MATCH(8,'Debt Payoff'!$F$4:$F$11,0)),0))/12),(IF(COUNTIF(B188:H188,"&gt;0")=0,(IFERROR(INDEX('Debt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89" s="18">
        <f>IF(B188=0,0,B188*(IFERROR(INDEX('Debt Payoff'!$D$4:$D$11,MATCH(1,'Debt Payoff'!$F$4:$F$11,0)),0))/12)</f>
        <v>0</v>
      </c>
      <c r="K189" s="18">
        <f>IF(C188=0,0,C188*(IFERROR(INDEX('Debt Payoff'!$D$4:$D$11,MATCH(2,'Debt Payoff'!$F$4:$F$11,0)),0))/12)</f>
        <v>0</v>
      </c>
      <c r="L189" s="18">
        <f>IF(D188=0,0,D188*(IFERROR(INDEX('Debt Payoff'!$D$4:$D$11,MATCH(3,'Debt Payoff'!$F$4:$F$11,0)),0))/12)</f>
        <v>0</v>
      </c>
      <c r="M189" s="18">
        <f>IF(E188=0,0,E188*(IFERROR(INDEX('Debt Payoff'!$D$4:$D$11,MATCH(4,'Debt Payoff'!$F$4:$F$11,0)),0))/12)</f>
        <v>0</v>
      </c>
      <c r="N189" s="18">
        <f>IF(F188=0,0,F188*(IFERROR(INDEX('Debt Payoff'!$D$4:$D$11,MATCH(5,'Debt Payoff'!$F$4:$F$11,0)),0))/12)</f>
        <v>0</v>
      </c>
      <c r="O189" s="18">
        <f>IF(G188=0,0,G188*(IFERROR(INDEX('Debt Payoff'!$D$4:$D$11,MATCH(6,'Debt Payoff'!$F$4:$F$11,0)),0))/12)</f>
        <v>0</v>
      </c>
      <c r="P189" s="18">
        <f>IF(H188=0,0,H188*(IFERROR(INDEX('Debt Payoff'!$D$4:$D$11,MATCH(7,'Debt Payoff'!$F$4:$F$11,0)),0))/12)</f>
        <v>0</v>
      </c>
      <c r="Q189" s="18">
        <f>IF(I188=0,0,I188*(IFERROR(INDEX('Debt Payoff'!$D$4:$D$11,MATCH(8,'Debt Payoff'!$F$4:$F$11,0)),0))/12)</f>
        <v>0</v>
      </c>
    </row>
    <row r="190" spans="1:17" x14ac:dyDescent="0.25">
      <c r="A190">
        <v>188</v>
      </c>
      <c r="B190" s="18">
        <f>IF(B189=0,0,MAX(0,B189*(1+(IFERROR(INDEX('Debt Payoff'!$D$4:$D$11,MATCH(1,'Debt Payoff'!$F$4:$F$11,0)),0))/12)-MIN(B189*(1+(IFERROR(INDEX('Debt Payoff'!$D$4:$D$11,MATCH(1,'Debt Payoff'!$F$4:$F$11,0)),0))/12),((IFERROR(INDEX('Debt Payoff'!$E$4:$E$11,MATCH(1,'Debt Payoff'!$F$4:$F$11,0)),0))+('Debt Payoff'!$C$2)))))</f>
        <v>0</v>
      </c>
      <c r="C190" s="18">
        <f>IF(C189=0,0,MAX(0,C189*(1+(IFERROR(INDEX('Debt Payoff'!$D$4:$D$11,MATCH(2,'Debt Payoff'!$F$4:$F$11,0)),0))/12)-MIN(C189*(1+(IFERROR(INDEX('Debt Payoff'!$D$4:$D$11,MATCH(2,'Debt Payoff'!$F$4:$F$11,0)),0))/12),(IF(COUNTIF(B189:B189,"&gt;0")=0,(IFERROR(INDEX('Debt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90" s="18">
        <f>IF(D189=0,0,MAX(0,D189*(1+(IFERROR(INDEX('Debt Payoff'!$D$4:$D$11,MATCH(3,'Debt Payoff'!$F$4:$F$11,0)),0))/12)-MIN(D189*(1+(IFERROR(INDEX('Debt Payoff'!$D$4:$D$11,MATCH(3,'Debt Payoff'!$F$4:$F$11,0)),0))/12),(IF(COUNTIF(B189:C189,"&gt;0")=0,(IFERROR(INDEX('Debt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90" s="18">
        <f>IF(E189=0,0,MAX(0,E189*(1+(IFERROR(INDEX('Debt Payoff'!$D$4:$D$11,MATCH(4,'Debt Payoff'!$F$4:$F$11,0)),0))/12)-MIN(E189*(1+(IFERROR(INDEX('Debt Payoff'!$D$4:$D$11,MATCH(4,'Debt Payoff'!$F$4:$F$11,0)),0))/12),(IF(COUNTIF(B189:D189,"&gt;0")=0,(IFERROR(INDEX('Debt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90" s="18">
        <f>IF(F189=0,0,MAX(0,F189*(1+(IFERROR(INDEX('Debt Payoff'!$D$4:$D$11,MATCH(5,'Debt Payoff'!$F$4:$F$11,0)),0))/12)-MIN(F189*(1+(IFERROR(INDEX('Debt Payoff'!$D$4:$D$11,MATCH(5,'Debt Payoff'!$F$4:$F$11,0)),0))/12),(IF(COUNTIF(B189:E189,"&gt;0")=0,(IFERROR(INDEX('Debt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90" s="18">
        <f>IF(G189=0,0,MAX(0,G189*(1+(IFERROR(INDEX('Debt Payoff'!$D$4:$D$11,MATCH(6,'Debt Payoff'!$F$4:$F$11,0)),0))/12)-MIN(G189*(1+(IFERROR(INDEX('Debt Payoff'!$D$4:$D$11,MATCH(6,'Debt Payoff'!$F$4:$F$11,0)),0))/12),(IF(COUNTIF(B189:F189,"&gt;0")=0,(IFERROR(INDEX('Debt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90" s="18">
        <f>IF(H189=0,0,MAX(0,H189*(1+(IFERROR(INDEX('Debt Payoff'!$D$4:$D$11,MATCH(7,'Debt Payoff'!$F$4:$F$11,0)),0))/12)-MIN(H189*(1+(IFERROR(INDEX('Debt Payoff'!$D$4:$D$11,MATCH(7,'Debt Payoff'!$F$4:$F$11,0)),0))/12),(IF(COUNTIF(B189:G189,"&gt;0")=0,(IFERROR(INDEX('Debt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90" s="18">
        <f>IF(I189=0,0,MAX(0,I189*(1+(IFERROR(INDEX('Debt Payoff'!$D$4:$D$11,MATCH(8,'Debt Payoff'!$F$4:$F$11,0)),0))/12)-MIN(I189*(1+(IFERROR(INDEX('Debt Payoff'!$D$4:$D$11,MATCH(8,'Debt Payoff'!$F$4:$F$11,0)),0))/12),(IF(COUNTIF(B189:H189,"&gt;0")=0,(IFERROR(INDEX('Debt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90" s="18">
        <f>IF(B189=0,0,B189*(IFERROR(INDEX('Debt Payoff'!$D$4:$D$11,MATCH(1,'Debt Payoff'!$F$4:$F$11,0)),0))/12)</f>
        <v>0</v>
      </c>
      <c r="K190" s="18">
        <f>IF(C189=0,0,C189*(IFERROR(INDEX('Debt Payoff'!$D$4:$D$11,MATCH(2,'Debt Payoff'!$F$4:$F$11,0)),0))/12)</f>
        <v>0</v>
      </c>
      <c r="L190" s="18">
        <f>IF(D189=0,0,D189*(IFERROR(INDEX('Debt Payoff'!$D$4:$D$11,MATCH(3,'Debt Payoff'!$F$4:$F$11,0)),0))/12)</f>
        <v>0</v>
      </c>
      <c r="M190" s="18">
        <f>IF(E189=0,0,E189*(IFERROR(INDEX('Debt Payoff'!$D$4:$D$11,MATCH(4,'Debt Payoff'!$F$4:$F$11,0)),0))/12)</f>
        <v>0</v>
      </c>
      <c r="N190" s="18">
        <f>IF(F189=0,0,F189*(IFERROR(INDEX('Debt Payoff'!$D$4:$D$11,MATCH(5,'Debt Payoff'!$F$4:$F$11,0)),0))/12)</f>
        <v>0</v>
      </c>
      <c r="O190" s="18">
        <f>IF(G189=0,0,G189*(IFERROR(INDEX('Debt Payoff'!$D$4:$D$11,MATCH(6,'Debt Payoff'!$F$4:$F$11,0)),0))/12)</f>
        <v>0</v>
      </c>
      <c r="P190" s="18">
        <f>IF(H189=0,0,H189*(IFERROR(INDEX('Debt Payoff'!$D$4:$D$11,MATCH(7,'Debt Payoff'!$F$4:$F$11,0)),0))/12)</f>
        <v>0</v>
      </c>
      <c r="Q190" s="18">
        <f>IF(I189=0,0,I189*(IFERROR(INDEX('Debt Payoff'!$D$4:$D$11,MATCH(8,'Debt Payoff'!$F$4:$F$11,0)),0))/12)</f>
        <v>0</v>
      </c>
    </row>
    <row r="191" spans="1:17" x14ac:dyDescent="0.25">
      <c r="A191">
        <v>189</v>
      </c>
      <c r="B191" s="18">
        <f>IF(B190=0,0,MAX(0,B190*(1+(IFERROR(INDEX('Debt Payoff'!$D$4:$D$11,MATCH(1,'Debt Payoff'!$F$4:$F$11,0)),0))/12)-MIN(B190*(1+(IFERROR(INDEX('Debt Payoff'!$D$4:$D$11,MATCH(1,'Debt Payoff'!$F$4:$F$11,0)),0))/12),((IFERROR(INDEX('Debt Payoff'!$E$4:$E$11,MATCH(1,'Debt Payoff'!$F$4:$F$11,0)),0))+('Debt Payoff'!$C$2)))))</f>
        <v>0</v>
      </c>
      <c r="C191" s="18">
        <f>IF(C190=0,0,MAX(0,C190*(1+(IFERROR(INDEX('Debt Payoff'!$D$4:$D$11,MATCH(2,'Debt Payoff'!$F$4:$F$11,0)),0))/12)-MIN(C190*(1+(IFERROR(INDEX('Debt Payoff'!$D$4:$D$11,MATCH(2,'Debt Payoff'!$F$4:$F$11,0)),0))/12),(IF(COUNTIF(B190:B190,"&gt;0")=0,(IFERROR(INDEX('Debt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91" s="18">
        <f>IF(D190=0,0,MAX(0,D190*(1+(IFERROR(INDEX('Debt Payoff'!$D$4:$D$11,MATCH(3,'Debt Payoff'!$F$4:$F$11,0)),0))/12)-MIN(D190*(1+(IFERROR(INDEX('Debt Payoff'!$D$4:$D$11,MATCH(3,'Debt Payoff'!$F$4:$F$11,0)),0))/12),(IF(COUNTIF(B190:C190,"&gt;0")=0,(IFERROR(INDEX('Debt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91" s="18">
        <f>IF(E190=0,0,MAX(0,E190*(1+(IFERROR(INDEX('Debt Payoff'!$D$4:$D$11,MATCH(4,'Debt Payoff'!$F$4:$F$11,0)),0))/12)-MIN(E190*(1+(IFERROR(INDEX('Debt Payoff'!$D$4:$D$11,MATCH(4,'Debt Payoff'!$F$4:$F$11,0)),0))/12),(IF(COUNTIF(B190:D190,"&gt;0")=0,(IFERROR(INDEX('Debt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91" s="18">
        <f>IF(F190=0,0,MAX(0,F190*(1+(IFERROR(INDEX('Debt Payoff'!$D$4:$D$11,MATCH(5,'Debt Payoff'!$F$4:$F$11,0)),0))/12)-MIN(F190*(1+(IFERROR(INDEX('Debt Payoff'!$D$4:$D$11,MATCH(5,'Debt Payoff'!$F$4:$F$11,0)),0))/12),(IF(COUNTIF(B190:E190,"&gt;0")=0,(IFERROR(INDEX('Debt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91" s="18">
        <f>IF(G190=0,0,MAX(0,G190*(1+(IFERROR(INDEX('Debt Payoff'!$D$4:$D$11,MATCH(6,'Debt Payoff'!$F$4:$F$11,0)),0))/12)-MIN(G190*(1+(IFERROR(INDEX('Debt Payoff'!$D$4:$D$11,MATCH(6,'Debt Payoff'!$F$4:$F$11,0)),0))/12),(IF(COUNTIF(B190:F190,"&gt;0")=0,(IFERROR(INDEX('Debt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91" s="18">
        <f>IF(H190=0,0,MAX(0,H190*(1+(IFERROR(INDEX('Debt Payoff'!$D$4:$D$11,MATCH(7,'Debt Payoff'!$F$4:$F$11,0)),0))/12)-MIN(H190*(1+(IFERROR(INDEX('Debt Payoff'!$D$4:$D$11,MATCH(7,'Debt Payoff'!$F$4:$F$11,0)),0))/12),(IF(COUNTIF(B190:G190,"&gt;0")=0,(IFERROR(INDEX('Debt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91" s="18">
        <f>IF(I190=0,0,MAX(0,I190*(1+(IFERROR(INDEX('Debt Payoff'!$D$4:$D$11,MATCH(8,'Debt Payoff'!$F$4:$F$11,0)),0))/12)-MIN(I190*(1+(IFERROR(INDEX('Debt Payoff'!$D$4:$D$11,MATCH(8,'Debt Payoff'!$F$4:$F$11,0)),0))/12),(IF(COUNTIF(B190:H190,"&gt;0")=0,(IFERROR(INDEX('Debt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91" s="18">
        <f>IF(B190=0,0,B190*(IFERROR(INDEX('Debt Payoff'!$D$4:$D$11,MATCH(1,'Debt Payoff'!$F$4:$F$11,0)),0))/12)</f>
        <v>0</v>
      </c>
      <c r="K191" s="18">
        <f>IF(C190=0,0,C190*(IFERROR(INDEX('Debt Payoff'!$D$4:$D$11,MATCH(2,'Debt Payoff'!$F$4:$F$11,0)),0))/12)</f>
        <v>0</v>
      </c>
      <c r="L191" s="18">
        <f>IF(D190=0,0,D190*(IFERROR(INDEX('Debt Payoff'!$D$4:$D$11,MATCH(3,'Debt Payoff'!$F$4:$F$11,0)),0))/12)</f>
        <v>0</v>
      </c>
      <c r="M191" s="18">
        <f>IF(E190=0,0,E190*(IFERROR(INDEX('Debt Payoff'!$D$4:$D$11,MATCH(4,'Debt Payoff'!$F$4:$F$11,0)),0))/12)</f>
        <v>0</v>
      </c>
      <c r="N191" s="18">
        <f>IF(F190=0,0,F190*(IFERROR(INDEX('Debt Payoff'!$D$4:$D$11,MATCH(5,'Debt Payoff'!$F$4:$F$11,0)),0))/12)</f>
        <v>0</v>
      </c>
      <c r="O191" s="18">
        <f>IF(G190=0,0,G190*(IFERROR(INDEX('Debt Payoff'!$D$4:$D$11,MATCH(6,'Debt Payoff'!$F$4:$F$11,0)),0))/12)</f>
        <v>0</v>
      </c>
      <c r="P191" s="18">
        <f>IF(H190=0,0,H190*(IFERROR(INDEX('Debt Payoff'!$D$4:$D$11,MATCH(7,'Debt Payoff'!$F$4:$F$11,0)),0))/12)</f>
        <v>0</v>
      </c>
      <c r="Q191" s="18">
        <f>IF(I190=0,0,I190*(IFERROR(INDEX('Debt Payoff'!$D$4:$D$11,MATCH(8,'Debt Payoff'!$F$4:$F$11,0)),0))/12)</f>
        <v>0</v>
      </c>
    </row>
    <row r="192" spans="1:17" x14ac:dyDescent="0.25">
      <c r="A192">
        <v>190</v>
      </c>
      <c r="B192" s="18">
        <f>IF(B191=0,0,MAX(0,B191*(1+(IFERROR(INDEX('Debt Payoff'!$D$4:$D$11,MATCH(1,'Debt Payoff'!$F$4:$F$11,0)),0))/12)-MIN(B191*(1+(IFERROR(INDEX('Debt Payoff'!$D$4:$D$11,MATCH(1,'Debt Payoff'!$F$4:$F$11,0)),0))/12),((IFERROR(INDEX('Debt Payoff'!$E$4:$E$11,MATCH(1,'Debt Payoff'!$F$4:$F$11,0)),0))+('Debt Payoff'!$C$2)))))</f>
        <v>0</v>
      </c>
      <c r="C192" s="18">
        <f>IF(C191=0,0,MAX(0,C191*(1+(IFERROR(INDEX('Debt Payoff'!$D$4:$D$11,MATCH(2,'Debt Payoff'!$F$4:$F$11,0)),0))/12)-MIN(C191*(1+(IFERROR(INDEX('Debt Payoff'!$D$4:$D$11,MATCH(2,'Debt Payoff'!$F$4:$F$11,0)),0))/12),(IF(COUNTIF(B191:B191,"&gt;0")=0,(IFERROR(INDEX('Debt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92" s="18">
        <f>IF(D191=0,0,MAX(0,D191*(1+(IFERROR(INDEX('Debt Payoff'!$D$4:$D$11,MATCH(3,'Debt Payoff'!$F$4:$F$11,0)),0))/12)-MIN(D191*(1+(IFERROR(INDEX('Debt Payoff'!$D$4:$D$11,MATCH(3,'Debt Payoff'!$F$4:$F$11,0)),0))/12),(IF(COUNTIF(B191:C191,"&gt;0")=0,(IFERROR(INDEX('Debt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92" s="18">
        <f>IF(E191=0,0,MAX(0,E191*(1+(IFERROR(INDEX('Debt Payoff'!$D$4:$D$11,MATCH(4,'Debt Payoff'!$F$4:$F$11,0)),0))/12)-MIN(E191*(1+(IFERROR(INDEX('Debt Payoff'!$D$4:$D$11,MATCH(4,'Debt Payoff'!$F$4:$F$11,0)),0))/12),(IF(COUNTIF(B191:D191,"&gt;0")=0,(IFERROR(INDEX('Debt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92" s="18">
        <f>IF(F191=0,0,MAX(0,F191*(1+(IFERROR(INDEX('Debt Payoff'!$D$4:$D$11,MATCH(5,'Debt Payoff'!$F$4:$F$11,0)),0))/12)-MIN(F191*(1+(IFERROR(INDEX('Debt Payoff'!$D$4:$D$11,MATCH(5,'Debt Payoff'!$F$4:$F$11,0)),0))/12),(IF(COUNTIF(B191:E191,"&gt;0")=0,(IFERROR(INDEX('Debt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92" s="18">
        <f>IF(G191=0,0,MAX(0,G191*(1+(IFERROR(INDEX('Debt Payoff'!$D$4:$D$11,MATCH(6,'Debt Payoff'!$F$4:$F$11,0)),0))/12)-MIN(G191*(1+(IFERROR(INDEX('Debt Payoff'!$D$4:$D$11,MATCH(6,'Debt Payoff'!$F$4:$F$11,0)),0))/12),(IF(COUNTIF(B191:F191,"&gt;0")=0,(IFERROR(INDEX('Debt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92" s="18">
        <f>IF(H191=0,0,MAX(0,H191*(1+(IFERROR(INDEX('Debt Payoff'!$D$4:$D$11,MATCH(7,'Debt Payoff'!$F$4:$F$11,0)),0))/12)-MIN(H191*(1+(IFERROR(INDEX('Debt Payoff'!$D$4:$D$11,MATCH(7,'Debt Payoff'!$F$4:$F$11,0)),0))/12),(IF(COUNTIF(B191:G191,"&gt;0")=0,(IFERROR(INDEX('Debt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92" s="18">
        <f>IF(I191=0,0,MAX(0,I191*(1+(IFERROR(INDEX('Debt Payoff'!$D$4:$D$11,MATCH(8,'Debt Payoff'!$F$4:$F$11,0)),0))/12)-MIN(I191*(1+(IFERROR(INDEX('Debt Payoff'!$D$4:$D$11,MATCH(8,'Debt Payoff'!$F$4:$F$11,0)),0))/12),(IF(COUNTIF(B191:H191,"&gt;0")=0,(IFERROR(INDEX('Debt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92" s="18">
        <f>IF(B191=0,0,B191*(IFERROR(INDEX('Debt Payoff'!$D$4:$D$11,MATCH(1,'Debt Payoff'!$F$4:$F$11,0)),0))/12)</f>
        <v>0</v>
      </c>
      <c r="K192" s="18">
        <f>IF(C191=0,0,C191*(IFERROR(INDEX('Debt Payoff'!$D$4:$D$11,MATCH(2,'Debt Payoff'!$F$4:$F$11,0)),0))/12)</f>
        <v>0</v>
      </c>
      <c r="L192" s="18">
        <f>IF(D191=0,0,D191*(IFERROR(INDEX('Debt Payoff'!$D$4:$D$11,MATCH(3,'Debt Payoff'!$F$4:$F$11,0)),0))/12)</f>
        <v>0</v>
      </c>
      <c r="M192" s="18">
        <f>IF(E191=0,0,E191*(IFERROR(INDEX('Debt Payoff'!$D$4:$D$11,MATCH(4,'Debt Payoff'!$F$4:$F$11,0)),0))/12)</f>
        <v>0</v>
      </c>
      <c r="N192" s="18">
        <f>IF(F191=0,0,F191*(IFERROR(INDEX('Debt Payoff'!$D$4:$D$11,MATCH(5,'Debt Payoff'!$F$4:$F$11,0)),0))/12)</f>
        <v>0</v>
      </c>
      <c r="O192" s="18">
        <f>IF(G191=0,0,G191*(IFERROR(INDEX('Debt Payoff'!$D$4:$D$11,MATCH(6,'Debt Payoff'!$F$4:$F$11,0)),0))/12)</f>
        <v>0</v>
      </c>
      <c r="P192" s="18">
        <f>IF(H191=0,0,H191*(IFERROR(INDEX('Debt Payoff'!$D$4:$D$11,MATCH(7,'Debt Payoff'!$F$4:$F$11,0)),0))/12)</f>
        <v>0</v>
      </c>
      <c r="Q192" s="18">
        <f>IF(I191=0,0,I191*(IFERROR(INDEX('Debt Payoff'!$D$4:$D$11,MATCH(8,'Debt Payoff'!$F$4:$F$11,0)),0))/12)</f>
        <v>0</v>
      </c>
    </row>
    <row r="193" spans="1:17" x14ac:dyDescent="0.25">
      <c r="A193">
        <v>191</v>
      </c>
      <c r="B193" s="18">
        <f>IF(B192=0,0,MAX(0,B192*(1+(IFERROR(INDEX('Debt Payoff'!$D$4:$D$11,MATCH(1,'Debt Payoff'!$F$4:$F$11,0)),0))/12)-MIN(B192*(1+(IFERROR(INDEX('Debt Payoff'!$D$4:$D$11,MATCH(1,'Debt Payoff'!$F$4:$F$11,0)),0))/12),((IFERROR(INDEX('Debt Payoff'!$E$4:$E$11,MATCH(1,'Debt Payoff'!$F$4:$F$11,0)),0))+('Debt Payoff'!$C$2)))))</f>
        <v>0</v>
      </c>
      <c r="C193" s="18">
        <f>IF(C192=0,0,MAX(0,C192*(1+(IFERROR(INDEX('Debt Payoff'!$D$4:$D$11,MATCH(2,'Debt Payoff'!$F$4:$F$11,0)),0))/12)-MIN(C192*(1+(IFERROR(INDEX('Debt Payoff'!$D$4:$D$11,MATCH(2,'Debt Payoff'!$F$4:$F$11,0)),0))/12),(IF(COUNTIF(B192:B192,"&gt;0")=0,(IFERROR(INDEX('Debt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93" s="18">
        <f>IF(D192=0,0,MAX(0,D192*(1+(IFERROR(INDEX('Debt Payoff'!$D$4:$D$11,MATCH(3,'Debt Payoff'!$F$4:$F$11,0)),0))/12)-MIN(D192*(1+(IFERROR(INDEX('Debt Payoff'!$D$4:$D$11,MATCH(3,'Debt Payoff'!$F$4:$F$11,0)),0))/12),(IF(COUNTIF(B192:C192,"&gt;0")=0,(IFERROR(INDEX('Debt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93" s="18">
        <f>IF(E192=0,0,MAX(0,E192*(1+(IFERROR(INDEX('Debt Payoff'!$D$4:$D$11,MATCH(4,'Debt Payoff'!$F$4:$F$11,0)),0))/12)-MIN(E192*(1+(IFERROR(INDEX('Debt Payoff'!$D$4:$D$11,MATCH(4,'Debt Payoff'!$F$4:$F$11,0)),0))/12),(IF(COUNTIF(B192:D192,"&gt;0")=0,(IFERROR(INDEX('Debt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93" s="18">
        <f>IF(F192=0,0,MAX(0,F192*(1+(IFERROR(INDEX('Debt Payoff'!$D$4:$D$11,MATCH(5,'Debt Payoff'!$F$4:$F$11,0)),0))/12)-MIN(F192*(1+(IFERROR(INDEX('Debt Payoff'!$D$4:$D$11,MATCH(5,'Debt Payoff'!$F$4:$F$11,0)),0))/12),(IF(COUNTIF(B192:E192,"&gt;0")=0,(IFERROR(INDEX('Debt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93" s="18">
        <f>IF(G192=0,0,MAX(0,G192*(1+(IFERROR(INDEX('Debt Payoff'!$D$4:$D$11,MATCH(6,'Debt Payoff'!$F$4:$F$11,0)),0))/12)-MIN(G192*(1+(IFERROR(INDEX('Debt Payoff'!$D$4:$D$11,MATCH(6,'Debt Payoff'!$F$4:$F$11,0)),0))/12),(IF(COUNTIF(B192:F192,"&gt;0")=0,(IFERROR(INDEX('Debt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93" s="18">
        <f>IF(H192=0,0,MAX(0,H192*(1+(IFERROR(INDEX('Debt Payoff'!$D$4:$D$11,MATCH(7,'Debt Payoff'!$F$4:$F$11,0)),0))/12)-MIN(H192*(1+(IFERROR(INDEX('Debt Payoff'!$D$4:$D$11,MATCH(7,'Debt Payoff'!$F$4:$F$11,0)),0))/12),(IF(COUNTIF(B192:G192,"&gt;0")=0,(IFERROR(INDEX('Debt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93" s="18">
        <f>IF(I192=0,0,MAX(0,I192*(1+(IFERROR(INDEX('Debt Payoff'!$D$4:$D$11,MATCH(8,'Debt Payoff'!$F$4:$F$11,0)),0))/12)-MIN(I192*(1+(IFERROR(INDEX('Debt Payoff'!$D$4:$D$11,MATCH(8,'Debt Payoff'!$F$4:$F$11,0)),0))/12),(IF(COUNTIF(B192:H192,"&gt;0")=0,(IFERROR(INDEX('Debt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93" s="18">
        <f>IF(B192=0,0,B192*(IFERROR(INDEX('Debt Payoff'!$D$4:$D$11,MATCH(1,'Debt Payoff'!$F$4:$F$11,0)),0))/12)</f>
        <v>0</v>
      </c>
      <c r="K193" s="18">
        <f>IF(C192=0,0,C192*(IFERROR(INDEX('Debt Payoff'!$D$4:$D$11,MATCH(2,'Debt Payoff'!$F$4:$F$11,0)),0))/12)</f>
        <v>0</v>
      </c>
      <c r="L193" s="18">
        <f>IF(D192=0,0,D192*(IFERROR(INDEX('Debt Payoff'!$D$4:$D$11,MATCH(3,'Debt Payoff'!$F$4:$F$11,0)),0))/12)</f>
        <v>0</v>
      </c>
      <c r="M193" s="18">
        <f>IF(E192=0,0,E192*(IFERROR(INDEX('Debt Payoff'!$D$4:$D$11,MATCH(4,'Debt Payoff'!$F$4:$F$11,0)),0))/12)</f>
        <v>0</v>
      </c>
      <c r="N193" s="18">
        <f>IF(F192=0,0,F192*(IFERROR(INDEX('Debt Payoff'!$D$4:$D$11,MATCH(5,'Debt Payoff'!$F$4:$F$11,0)),0))/12)</f>
        <v>0</v>
      </c>
      <c r="O193" s="18">
        <f>IF(G192=0,0,G192*(IFERROR(INDEX('Debt Payoff'!$D$4:$D$11,MATCH(6,'Debt Payoff'!$F$4:$F$11,0)),0))/12)</f>
        <v>0</v>
      </c>
      <c r="P193" s="18">
        <f>IF(H192=0,0,H192*(IFERROR(INDEX('Debt Payoff'!$D$4:$D$11,MATCH(7,'Debt Payoff'!$F$4:$F$11,0)),0))/12)</f>
        <v>0</v>
      </c>
      <c r="Q193" s="18">
        <f>IF(I192=0,0,I192*(IFERROR(INDEX('Debt Payoff'!$D$4:$D$11,MATCH(8,'Debt Payoff'!$F$4:$F$11,0)),0))/12)</f>
        <v>0</v>
      </c>
    </row>
    <row r="194" spans="1:17" x14ac:dyDescent="0.25">
      <c r="A194">
        <v>192</v>
      </c>
      <c r="B194" s="18">
        <f>IF(B193=0,0,MAX(0,B193*(1+(IFERROR(INDEX('Debt Payoff'!$D$4:$D$11,MATCH(1,'Debt Payoff'!$F$4:$F$11,0)),0))/12)-MIN(B193*(1+(IFERROR(INDEX('Debt Payoff'!$D$4:$D$11,MATCH(1,'Debt Payoff'!$F$4:$F$11,0)),0))/12),((IFERROR(INDEX('Debt Payoff'!$E$4:$E$11,MATCH(1,'Debt Payoff'!$F$4:$F$11,0)),0))+('Debt Payoff'!$C$2)))))</f>
        <v>0</v>
      </c>
      <c r="C194" s="18">
        <f>IF(C193=0,0,MAX(0,C193*(1+(IFERROR(INDEX('Debt Payoff'!$D$4:$D$11,MATCH(2,'Debt Payoff'!$F$4:$F$11,0)),0))/12)-MIN(C193*(1+(IFERROR(INDEX('Debt Payoff'!$D$4:$D$11,MATCH(2,'Debt Payoff'!$F$4:$F$11,0)),0))/12),(IF(COUNTIF(B193:B193,"&gt;0")=0,(IFERROR(INDEX('Debt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94" s="18">
        <f>IF(D193=0,0,MAX(0,D193*(1+(IFERROR(INDEX('Debt Payoff'!$D$4:$D$11,MATCH(3,'Debt Payoff'!$F$4:$F$11,0)),0))/12)-MIN(D193*(1+(IFERROR(INDEX('Debt Payoff'!$D$4:$D$11,MATCH(3,'Debt Payoff'!$F$4:$F$11,0)),0))/12),(IF(COUNTIF(B193:C193,"&gt;0")=0,(IFERROR(INDEX('Debt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94" s="18">
        <f>IF(E193=0,0,MAX(0,E193*(1+(IFERROR(INDEX('Debt Payoff'!$D$4:$D$11,MATCH(4,'Debt Payoff'!$F$4:$F$11,0)),0))/12)-MIN(E193*(1+(IFERROR(INDEX('Debt Payoff'!$D$4:$D$11,MATCH(4,'Debt Payoff'!$F$4:$F$11,0)),0))/12),(IF(COUNTIF(B193:D193,"&gt;0")=0,(IFERROR(INDEX('Debt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94" s="18">
        <f>IF(F193=0,0,MAX(0,F193*(1+(IFERROR(INDEX('Debt Payoff'!$D$4:$D$11,MATCH(5,'Debt Payoff'!$F$4:$F$11,0)),0))/12)-MIN(F193*(1+(IFERROR(INDEX('Debt Payoff'!$D$4:$D$11,MATCH(5,'Debt Payoff'!$F$4:$F$11,0)),0))/12),(IF(COUNTIF(B193:E193,"&gt;0")=0,(IFERROR(INDEX('Debt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94" s="18">
        <f>IF(G193=0,0,MAX(0,G193*(1+(IFERROR(INDEX('Debt Payoff'!$D$4:$D$11,MATCH(6,'Debt Payoff'!$F$4:$F$11,0)),0))/12)-MIN(G193*(1+(IFERROR(INDEX('Debt Payoff'!$D$4:$D$11,MATCH(6,'Debt Payoff'!$F$4:$F$11,0)),0))/12),(IF(COUNTIF(B193:F193,"&gt;0")=0,(IFERROR(INDEX('Debt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94" s="18">
        <f>IF(H193=0,0,MAX(0,H193*(1+(IFERROR(INDEX('Debt Payoff'!$D$4:$D$11,MATCH(7,'Debt Payoff'!$F$4:$F$11,0)),0))/12)-MIN(H193*(1+(IFERROR(INDEX('Debt Payoff'!$D$4:$D$11,MATCH(7,'Debt Payoff'!$F$4:$F$11,0)),0))/12),(IF(COUNTIF(B193:G193,"&gt;0")=0,(IFERROR(INDEX('Debt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94" s="18">
        <f>IF(I193=0,0,MAX(0,I193*(1+(IFERROR(INDEX('Debt Payoff'!$D$4:$D$11,MATCH(8,'Debt Payoff'!$F$4:$F$11,0)),0))/12)-MIN(I193*(1+(IFERROR(INDEX('Debt Payoff'!$D$4:$D$11,MATCH(8,'Debt Payoff'!$F$4:$F$11,0)),0))/12),(IF(COUNTIF(B193:H193,"&gt;0")=0,(IFERROR(INDEX('Debt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94" s="18">
        <f>IF(B193=0,0,B193*(IFERROR(INDEX('Debt Payoff'!$D$4:$D$11,MATCH(1,'Debt Payoff'!$F$4:$F$11,0)),0))/12)</f>
        <v>0</v>
      </c>
      <c r="K194" s="18">
        <f>IF(C193=0,0,C193*(IFERROR(INDEX('Debt Payoff'!$D$4:$D$11,MATCH(2,'Debt Payoff'!$F$4:$F$11,0)),0))/12)</f>
        <v>0</v>
      </c>
      <c r="L194" s="18">
        <f>IF(D193=0,0,D193*(IFERROR(INDEX('Debt Payoff'!$D$4:$D$11,MATCH(3,'Debt Payoff'!$F$4:$F$11,0)),0))/12)</f>
        <v>0</v>
      </c>
      <c r="M194" s="18">
        <f>IF(E193=0,0,E193*(IFERROR(INDEX('Debt Payoff'!$D$4:$D$11,MATCH(4,'Debt Payoff'!$F$4:$F$11,0)),0))/12)</f>
        <v>0</v>
      </c>
      <c r="N194" s="18">
        <f>IF(F193=0,0,F193*(IFERROR(INDEX('Debt Payoff'!$D$4:$D$11,MATCH(5,'Debt Payoff'!$F$4:$F$11,0)),0))/12)</f>
        <v>0</v>
      </c>
      <c r="O194" s="18">
        <f>IF(G193=0,0,G193*(IFERROR(INDEX('Debt Payoff'!$D$4:$D$11,MATCH(6,'Debt Payoff'!$F$4:$F$11,0)),0))/12)</f>
        <v>0</v>
      </c>
      <c r="P194" s="18">
        <f>IF(H193=0,0,H193*(IFERROR(INDEX('Debt Payoff'!$D$4:$D$11,MATCH(7,'Debt Payoff'!$F$4:$F$11,0)),0))/12)</f>
        <v>0</v>
      </c>
      <c r="Q194" s="18">
        <f>IF(I193=0,0,I193*(IFERROR(INDEX('Debt Payoff'!$D$4:$D$11,MATCH(8,'Debt Payoff'!$F$4:$F$11,0)),0))/12)</f>
        <v>0</v>
      </c>
    </row>
    <row r="195" spans="1:17" x14ac:dyDescent="0.25">
      <c r="A195">
        <v>193</v>
      </c>
      <c r="B195" s="18">
        <f>IF(B194=0,0,MAX(0,B194*(1+(IFERROR(INDEX('Debt Payoff'!$D$4:$D$11,MATCH(1,'Debt Payoff'!$F$4:$F$11,0)),0))/12)-MIN(B194*(1+(IFERROR(INDEX('Debt Payoff'!$D$4:$D$11,MATCH(1,'Debt Payoff'!$F$4:$F$11,0)),0))/12),((IFERROR(INDEX('Debt Payoff'!$E$4:$E$11,MATCH(1,'Debt Payoff'!$F$4:$F$11,0)),0))+('Debt Payoff'!$C$2)))))</f>
        <v>0</v>
      </c>
      <c r="C195" s="18">
        <f>IF(C194=0,0,MAX(0,C194*(1+(IFERROR(INDEX('Debt Payoff'!$D$4:$D$11,MATCH(2,'Debt Payoff'!$F$4:$F$11,0)),0))/12)-MIN(C194*(1+(IFERROR(INDEX('Debt Payoff'!$D$4:$D$11,MATCH(2,'Debt Payoff'!$F$4:$F$11,0)),0))/12),(IF(COUNTIF(B194:B194,"&gt;0")=0,(IFERROR(INDEX('Debt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95" s="18">
        <f>IF(D194=0,0,MAX(0,D194*(1+(IFERROR(INDEX('Debt Payoff'!$D$4:$D$11,MATCH(3,'Debt Payoff'!$F$4:$F$11,0)),0))/12)-MIN(D194*(1+(IFERROR(INDEX('Debt Payoff'!$D$4:$D$11,MATCH(3,'Debt Payoff'!$F$4:$F$11,0)),0))/12),(IF(COUNTIF(B194:C194,"&gt;0")=0,(IFERROR(INDEX('Debt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95" s="18">
        <f>IF(E194=0,0,MAX(0,E194*(1+(IFERROR(INDEX('Debt Payoff'!$D$4:$D$11,MATCH(4,'Debt Payoff'!$F$4:$F$11,0)),0))/12)-MIN(E194*(1+(IFERROR(INDEX('Debt Payoff'!$D$4:$D$11,MATCH(4,'Debt Payoff'!$F$4:$F$11,0)),0))/12),(IF(COUNTIF(B194:D194,"&gt;0")=0,(IFERROR(INDEX('Debt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95" s="18">
        <f>IF(F194=0,0,MAX(0,F194*(1+(IFERROR(INDEX('Debt Payoff'!$D$4:$D$11,MATCH(5,'Debt Payoff'!$F$4:$F$11,0)),0))/12)-MIN(F194*(1+(IFERROR(INDEX('Debt Payoff'!$D$4:$D$11,MATCH(5,'Debt Payoff'!$F$4:$F$11,0)),0))/12),(IF(COUNTIF(B194:E194,"&gt;0")=0,(IFERROR(INDEX('Debt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95" s="18">
        <f>IF(G194=0,0,MAX(0,G194*(1+(IFERROR(INDEX('Debt Payoff'!$D$4:$D$11,MATCH(6,'Debt Payoff'!$F$4:$F$11,0)),0))/12)-MIN(G194*(1+(IFERROR(INDEX('Debt Payoff'!$D$4:$D$11,MATCH(6,'Debt Payoff'!$F$4:$F$11,0)),0))/12),(IF(COUNTIF(B194:F194,"&gt;0")=0,(IFERROR(INDEX('Debt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95" s="18">
        <f>IF(H194=0,0,MAX(0,H194*(1+(IFERROR(INDEX('Debt Payoff'!$D$4:$D$11,MATCH(7,'Debt Payoff'!$F$4:$F$11,0)),0))/12)-MIN(H194*(1+(IFERROR(INDEX('Debt Payoff'!$D$4:$D$11,MATCH(7,'Debt Payoff'!$F$4:$F$11,0)),0))/12),(IF(COUNTIF(B194:G194,"&gt;0")=0,(IFERROR(INDEX('Debt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95" s="18">
        <f>IF(I194=0,0,MAX(0,I194*(1+(IFERROR(INDEX('Debt Payoff'!$D$4:$D$11,MATCH(8,'Debt Payoff'!$F$4:$F$11,0)),0))/12)-MIN(I194*(1+(IFERROR(INDEX('Debt Payoff'!$D$4:$D$11,MATCH(8,'Debt Payoff'!$F$4:$F$11,0)),0))/12),(IF(COUNTIF(B194:H194,"&gt;0")=0,(IFERROR(INDEX('Debt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95" s="18">
        <f>IF(B194=0,0,B194*(IFERROR(INDEX('Debt Payoff'!$D$4:$D$11,MATCH(1,'Debt Payoff'!$F$4:$F$11,0)),0))/12)</f>
        <v>0</v>
      </c>
      <c r="K195" s="18">
        <f>IF(C194=0,0,C194*(IFERROR(INDEX('Debt Payoff'!$D$4:$D$11,MATCH(2,'Debt Payoff'!$F$4:$F$11,0)),0))/12)</f>
        <v>0</v>
      </c>
      <c r="L195" s="18">
        <f>IF(D194=0,0,D194*(IFERROR(INDEX('Debt Payoff'!$D$4:$D$11,MATCH(3,'Debt Payoff'!$F$4:$F$11,0)),0))/12)</f>
        <v>0</v>
      </c>
      <c r="M195" s="18">
        <f>IF(E194=0,0,E194*(IFERROR(INDEX('Debt Payoff'!$D$4:$D$11,MATCH(4,'Debt Payoff'!$F$4:$F$11,0)),0))/12)</f>
        <v>0</v>
      </c>
      <c r="N195" s="18">
        <f>IF(F194=0,0,F194*(IFERROR(INDEX('Debt Payoff'!$D$4:$D$11,MATCH(5,'Debt Payoff'!$F$4:$F$11,0)),0))/12)</f>
        <v>0</v>
      </c>
      <c r="O195" s="18">
        <f>IF(G194=0,0,G194*(IFERROR(INDEX('Debt Payoff'!$D$4:$D$11,MATCH(6,'Debt Payoff'!$F$4:$F$11,0)),0))/12)</f>
        <v>0</v>
      </c>
      <c r="P195" s="18">
        <f>IF(H194=0,0,H194*(IFERROR(INDEX('Debt Payoff'!$D$4:$D$11,MATCH(7,'Debt Payoff'!$F$4:$F$11,0)),0))/12)</f>
        <v>0</v>
      </c>
      <c r="Q195" s="18">
        <f>IF(I194=0,0,I194*(IFERROR(INDEX('Debt Payoff'!$D$4:$D$11,MATCH(8,'Debt Payoff'!$F$4:$F$11,0)),0))/12)</f>
        <v>0</v>
      </c>
    </row>
    <row r="196" spans="1:17" x14ac:dyDescent="0.25">
      <c r="A196">
        <v>194</v>
      </c>
      <c r="B196" s="18">
        <f>IF(B195=0,0,MAX(0,B195*(1+(IFERROR(INDEX('Debt Payoff'!$D$4:$D$11,MATCH(1,'Debt Payoff'!$F$4:$F$11,0)),0))/12)-MIN(B195*(1+(IFERROR(INDEX('Debt Payoff'!$D$4:$D$11,MATCH(1,'Debt Payoff'!$F$4:$F$11,0)),0))/12),((IFERROR(INDEX('Debt Payoff'!$E$4:$E$11,MATCH(1,'Debt Payoff'!$F$4:$F$11,0)),0))+('Debt Payoff'!$C$2)))))</f>
        <v>0</v>
      </c>
      <c r="C196" s="18">
        <f>IF(C195=0,0,MAX(0,C195*(1+(IFERROR(INDEX('Debt Payoff'!$D$4:$D$11,MATCH(2,'Debt Payoff'!$F$4:$F$11,0)),0))/12)-MIN(C195*(1+(IFERROR(INDEX('Debt Payoff'!$D$4:$D$11,MATCH(2,'Debt Payoff'!$F$4:$F$11,0)),0))/12),(IF(COUNTIF(B195:B195,"&gt;0")=0,(IFERROR(INDEX('Debt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96" s="18">
        <f>IF(D195=0,0,MAX(0,D195*(1+(IFERROR(INDEX('Debt Payoff'!$D$4:$D$11,MATCH(3,'Debt Payoff'!$F$4:$F$11,0)),0))/12)-MIN(D195*(1+(IFERROR(INDEX('Debt Payoff'!$D$4:$D$11,MATCH(3,'Debt Payoff'!$F$4:$F$11,0)),0))/12),(IF(COUNTIF(B195:C195,"&gt;0")=0,(IFERROR(INDEX('Debt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96" s="18">
        <f>IF(E195=0,0,MAX(0,E195*(1+(IFERROR(INDEX('Debt Payoff'!$D$4:$D$11,MATCH(4,'Debt Payoff'!$F$4:$F$11,0)),0))/12)-MIN(E195*(1+(IFERROR(INDEX('Debt Payoff'!$D$4:$D$11,MATCH(4,'Debt Payoff'!$F$4:$F$11,0)),0))/12),(IF(COUNTIF(B195:D195,"&gt;0")=0,(IFERROR(INDEX('Debt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96" s="18">
        <f>IF(F195=0,0,MAX(0,F195*(1+(IFERROR(INDEX('Debt Payoff'!$D$4:$D$11,MATCH(5,'Debt Payoff'!$F$4:$F$11,0)),0))/12)-MIN(F195*(1+(IFERROR(INDEX('Debt Payoff'!$D$4:$D$11,MATCH(5,'Debt Payoff'!$F$4:$F$11,0)),0))/12),(IF(COUNTIF(B195:E195,"&gt;0")=0,(IFERROR(INDEX('Debt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96" s="18">
        <f>IF(G195=0,0,MAX(0,G195*(1+(IFERROR(INDEX('Debt Payoff'!$D$4:$D$11,MATCH(6,'Debt Payoff'!$F$4:$F$11,0)),0))/12)-MIN(G195*(1+(IFERROR(INDEX('Debt Payoff'!$D$4:$D$11,MATCH(6,'Debt Payoff'!$F$4:$F$11,0)),0))/12),(IF(COUNTIF(B195:F195,"&gt;0")=0,(IFERROR(INDEX('Debt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96" s="18">
        <f>IF(H195=0,0,MAX(0,H195*(1+(IFERROR(INDEX('Debt Payoff'!$D$4:$D$11,MATCH(7,'Debt Payoff'!$F$4:$F$11,0)),0))/12)-MIN(H195*(1+(IFERROR(INDEX('Debt Payoff'!$D$4:$D$11,MATCH(7,'Debt Payoff'!$F$4:$F$11,0)),0))/12),(IF(COUNTIF(B195:G195,"&gt;0")=0,(IFERROR(INDEX('Debt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96" s="18">
        <f>IF(I195=0,0,MAX(0,I195*(1+(IFERROR(INDEX('Debt Payoff'!$D$4:$D$11,MATCH(8,'Debt Payoff'!$F$4:$F$11,0)),0))/12)-MIN(I195*(1+(IFERROR(INDEX('Debt Payoff'!$D$4:$D$11,MATCH(8,'Debt Payoff'!$F$4:$F$11,0)),0))/12),(IF(COUNTIF(B195:H195,"&gt;0")=0,(IFERROR(INDEX('Debt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96" s="18">
        <f>IF(B195=0,0,B195*(IFERROR(INDEX('Debt Payoff'!$D$4:$D$11,MATCH(1,'Debt Payoff'!$F$4:$F$11,0)),0))/12)</f>
        <v>0</v>
      </c>
      <c r="K196" s="18">
        <f>IF(C195=0,0,C195*(IFERROR(INDEX('Debt Payoff'!$D$4:$D$11,MATCH(2,'Debt Payoff'!$F$4:$F$11,0)),0))/12)</f>
        <v>0</v>
      </c>
      <c r="L196" s="18">
        <f>IF(D195=0,0,D195*(IFERROR(INDEX('Debt Payoff'!$D$4:$D$11,MATCH(3,'Debt Payoff'!$F$4:$F$11,0)),0))/12)</f>
        <v>0</v>
      </c>
      <c r="M196" s="18">
        <f>IF(E195=0,0,E195*(IFERROR(INDEX('Debt Payoff'!$D$4:$D$11,MATCH(4,'Debt Payoff'!$F$4:$F$11,0)),0))/12)</f>
        <v>0</v>
      </c>
      <c r="N196" s="18">
        <f>IF(F195=0,0,F195*(IFERROR(INDEX('Debt Payoff'!$D$4:$D$11,MATCH(5,'Debt Payoff'!$F$4:$F$11,0)),0))/12)</f>
        <v>0</v>
      </c>
      <c r="O196" s="18">
        <f>IF(G195=0,0,G195*(IFERROR(INDEX('Debt Payoff'!$D$4:$D$11,MATCH(6,'Debt Payoff'!$F$4:$F$11,0)),0))/12)</f>
        <v>0</v>
      </c>
      <c r="P196" s="18">
        <f>IF(H195=0,0,H195*(IFERROR(INDEX('Debt Payoff'!$D$4:$D$11,MATCH(7,'Debt Payoff'!$F$4:$F$11,0)),0))/12)</f>
        <v>0</v>
      </c>
      <c r="Q196" s="18">
        <f>IF(I195=0,0,I195*(IFERROR(INDEX('Debt Payoff'!$D$4:$D$11,MATCH(8,'Debt Payoff'!$F$4:$F$11,0)),0))/12)</f>
        <v>0</v>
      </c>
    </row>
    <row r="197" spans="1:17" x14ac:dyDescent="0.25">
      <c r="A197">
        <v>195</v>
      </c>
      <c r="B197" s="18">
        <f>IF(B196=0,0,MAX(0,B196*(1+(IFERROR(INDEX('Debt Payoff'!$D$4:$D$11,MATCH(1,'Debt Payoff'!$F$4:$F$11,0)),0))/12)-MIN(B196*(1+(IFERROR(INDEX('Debt Payoff'!$D$4:$D$11,MATCH(1,'Debt Payoff'!$F$4:$F$11,0)),0))/12),((IFERROR(INDEX('Debt Payoff'!$E$4:$E$11,MATCH(1,'Debt Payoff'!$F$4:$F$11,0)),0))+('Debt Payoff'!$C$2)))))</f>
        <v>0</v>
      </c>
      <c r="C197" s="18">
        <f>IF(C196=0,0,MAX(0,C196*(1+(IFERROR(INDEX('Debt Payoff'!$D$4:$D$11,MATCH(2,'Debt Payoff'!$F$4:$F$11,0)),0))/12)-MIN(C196*(1+(IFERROR(INDEX('Debt Payoff'!$D$4:$D$11,MATCH(2,'Debt Payoff'!$F$4:$F$11,0)),0))/12),(IF(COUNTIF(B196:B196,"&gt;0")=0,(IFERROR(INDEX('Debt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97" s="18">
        <f>IF(D196=0,0,MAX(0,D196*(1+(IFERROR(INDEX('Debt Payoff'!$D$4:$D$11,MATCH(3,'Debt Payoff'!$F$4:$F$11,0)),0))/12)-MIN(D196*(1+(IFERROR(INDEX('Debt Payoff'!$D$4:$D$11,MATCH(3,'Debt Payoff'!$F$4:$F$11,0)),0))/12),(IF(COUNTIF(B196:C196,"&gt;0")=0,(IFERROR(INDEX('Debt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97" s="18">
        <f>IF(E196=0,0,MAX(0,E196*(1+(IFERROR(INDEX('Debt Payoff'!$D$4:$D$11,MATCH(4,'Debt Payoff'!$F$4:$F$11,0)),0))/12)-MIN(E196*(1+(IFERROR(INDEX('Debt Payoff'!$D$4:$D$11,MATCH(4,'Debt Payoff'!$F$4:$F$11,0)),0))/12),(IF(COUNTIF(B196:D196,"&gt;0")=0,(IFERROR(INDEX('Debt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97" s="18">
        <f>IF(F196=0,0,MAX(0,F196*(1+(IFERROR(INDEX('Debt Payoff'!$D$4:$D$11,MATCH(5,'Debt Payoff'!$F$4:$F$11,0)),0))/12)-MIN(F196*(1+(IFERROR(INDEX('Debt Payoff'!$D$4:$D$11,MATCH(5,'Debt Payoff'!$F$4:$F$11,0)),0))/12),(IF(COUNTIF(B196:E196,"&gt;0")=0,(IFERROR(INDEX('Debt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97" s="18">
        <f>IF(G196=0,0,MAX(0,G196*(1+(IFERROR(INDEX('Debt Payoff'!$D$4:$D$11,MATCH(6,'Debt Payoff'!$F$4:$F$11,0)),0))/12)-MIN(G196*(1+(IFERROR(INDEX('Debt Payoff'!$D$4:$D$11,MATCH(6,'Debt Payoff'!$F$4:$F$11,0)),0))/12),(IF(COUNTIF(B196:F196,"&gt;0")=0,(IFERROR(INDEX('Debt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97" s="18">
        <f>IF(H196=0,0,MAX(0,H196*(1+(IFERROR(INDEX('Debt Payoff'!$D$4:$D$11,MATCH(7,'Debt Payoff'!$F$4:$F$11,0)),0))/12)-MIN(H196*(1+(IFERROR(INDEX('Debt Payoff'!$D$4:$D$11,MATCH(7,'Debt Payoff'!$F$4:$F$11,0)),0))/12),(IF(COUNTIF(B196:G196,"&gt;0")=0,(IFERROR(INDEX('Debt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97" s="18">
        <f>IF(I196=0,0,MAX(0,I196*(1+(IFERROR(INDEX('Debt Payoff'!$D$4:$D$11,MATCH(8,'Debt Payoff'!$F$4:$F$11,0)),0))/12)-MIN(I196*(1+(IFERROR(INDEX('Debt Payoff'!$D$4:$D$11,MATCH(8,'Debt Payoff'!$F$4:$F$11,0)),0))/12),(IF(COUNTIF(B196:H196,"&gt;0")=0,(IFERROR(INDEX('Debt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97" s="18">
        <f>IF(B196=0,0,B196*(IFERROR(INDEX('Debt Payoff'!$D$4:$D$11,MATCH(1,'Debt Payoff'!$F$4:$F$11,0)),0))/12)</f>
        <v>0</v>
      </c>
      <c r="K197" s="18">
        <f>IF(C196=0,0,C196*(IFERROR(INDEX('Debt Payoff'!$D$4:$D$11,MATCH(2,'Debt Payoff'!$F$4:$F$11,0)),0))/12)</f>
        <v>0</v>
      </c>
      <c r="L197" s="18">
        <f>IF(D196=0,0,D196*(IFERROR(INDEX('Debt Payoff'!$D$4:$D$11,MATCH(3,'Debt Payoff'!$F$4:$F$11,0)),0))/12)</f>
        <v>0</v>
      </c>
      <c r="M197" s="18">
        <f>IF(E196=0,0,E196*(IFERROR(INDEX('Debt Payoff'!$D$4:$D$11,MATCH(4,'Debt Payoff'!$F$4:$F$11,0)),0))/12)</f>
        <v>0</v>
      </c>
      <c r="N197" s="18">
        <f>IF(F196=0,0,F196*(IFERROR(INDEX('Debt Payoff'!$D$4:$D$11,MATCH(5,'Debt Payoff'!$F$4:$F$11,0)),0))/12)</f>
        <v>0</v>
      </c>
      <c r="O197" s="18">
        <f>IF(G196=0,0,G196*(IFERROR(INDEX('Debt Payoff'!$D$4:$D$11,MATCH(6,'Debt Payoff'!$F$4:$F$11,0)),0))/12)</f>
        <v>0</v>
      </c>
      <c r="P197" s="18">
        <f>IF(H196=0,0,H196*(IFERROR(INDEX('Debt Payoff'!$D$4:$D$11,MATCH(7,'Debt Payoff'!$F$4:$F$11,0)),0))/12)</f>
        <v>0</v>
      </c>
      <c r="Q197" s="18">
        <f>IF(I196=0,0,I196*(IFERROR(INDEX('Debt Payoff'!$D$4:$D$11,MATCH(8,'Debt Payoff'!$F$4:$F$11,0)),0))/12)</f>
        <v>0</v>
      </c>
    </row>
    <row r="198" spans="1:17" x14ac:dyDescent="0.25">
      <c r="A198">
        <v>196</v>
      </c>
      <c r="B198" s="18">
        <f>IF(B197=0,0,MAX(0,B197*(1+(IFERROR(INDEX('Debt Payoff'!$D$4:$D$11,MATCH(1,'Debt Payoff'!$F$4:$F$11,0)),0))/12)-MIN(B197*(1+(IFERROR(INDEX('Debt Payoff'!$D$4:$D$11,MATCH(1,'Debt Payoff'!$F$4:$F$11,0)),0))/12),((IFERROR(INDEX('Debt Payoff'!$E$4:$E$11,MATCH(1,'Debt Payoff'!$F$4:$F$11,0)),0))+('Debt Payoff'!$C$2)))))</f>
        <v>0</v>
      </c>
      <c r="C198" s="18">
        <f>IF(C197=0,0,MAX(0,C197*(1+(IFERROR(INDEX('Debt Payoff'!$D$4:$D$11,MATCH(2,'Debt Payoff'!$F$4:$F$11,0)),0))/12)-MIN(C197*(1+(IFERROR(INDEX('Debt Payoff'!$D$4:$D$11,MATCH(2,'Debt Payoff'!$F$4:$F$11,0)),0))/12),(IF(COUNTIF(B197:B197,"&gt;0")=0,(IFERROR(INDEX('Debt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98" s="18">
        <f>IF(D197=0,0,MAX(0,D197*(1+(IFERROR(INDEX('Debt Payoff'!$D$4:$D$11,MATCH(3,'Debt Payoff'!$F$4:$F$11,0)),0))/12)-MIN(D197*(1+(IFERROR(INDEX('Debt Payoff'!$D$4:$D$11,MATCH(3,'Debt Payoff'!$F$4:$F$11,0)),0))/12),(IF(COUNTIF(B197:C197,"&gt;0")=0,(IFERROR(INDEX('Debt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98" s="18">
        <f>IF(E197=0,0,MAX(0,E197*(1+(IFERROR(INDEX('Debt Payoff'!$D$4:$D$11,MATCH(4,'Debt Payoff'!$F$4:$F$11,0)),0))/12)-MIN(E197*(1+(IFERROR(INDEX('Debt Payoff'!$D$4:$D$11,MATCH(4,'Debt Payoff'!$F$4:$F$11,0)),0))/12),(IF(COUNTIF(B197:D197,"&gt;0")=0,(IFERROR(INDEX('Debt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98" s="18">
        <f>IF(F197=0,0,MAX(0,F197*(1+(IFERROR(INDEX('Debt Payoff'!$D$4:$D$11,MATCH(5,'Debt Payoff'!$F$4:$F$11,0)),0))/12)-MIN(F197*(1+(IFERROR(INDEX('Debt Payoff'!$D$4:$D$11,MATCH(5,'Debt Payoff'!$F$4:$F$11,0)),0))/12),(IF(COUNTIF(B197:E197,"&gt;0")=0,(IFERROR(INDEX('Debt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98" s="18">
        <f>IF(G197=0,0,MAX(0,G197*(1+(IFERROR(INDEX('Debt Payoff'!$D$4:$D$11,MATCH(6,'Debt Payoff'!$F$4:$F$11,0)),0))/12)-MIN(G197*(1+(IFERROR(INDEX('Debt Payoff'!$D$4:$D$11,MATCH(6,'Debt Payoff'!$F$4:$F$11,0)),0))/12),(IF(COUNTIF(B197:F197,"&gt;0")=0,(IFERROR(INDEX('Debt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98" s="18">
        <f>IF(H197=0,0,MAX(0,H197*(1+(IFERROR(INDEX('Debt Payoff'!$D$4:$D$11,MATCH(7,'Debt Payoff'!$F$4:$F$11,0)),0))/12)-MIN(H197*(1+(IFERROR(INDEX('Debt Payoff'!$D$4:$D$11,MATCH(7,'Debt Payoff'!$F$4:$F$11,0)),0))/12),(IF(COUNTIF(B197:G197,"&gt;0")=0,(IFERROR(INDEX('Debt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98" s="18">
        <f>IF(I197=0,0,MAX(0,I197*(1+(IFERROR(INDEX('Debt Payoff'!$D$4:$D$11,MATCH(8,'Debt Payoff'!$F$4:$F$11,0)),0))/12)-MIN(I197*(1+(IFERROR(INDEX('Debt Payoff'!$D$4:$D$11,MATCH(8,'Debt Payoff'!$F$4:$F$11,0)),0))/12),(IF(COUNTIF(B197:H197,"&gt;0")=0,(IFERROR(INDEX('Debt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98" s="18">
        <f>IF(B197=0,0,B197*(IFERROR(INDEX('Debt Payoff'!$D$4:$D$11,MATCH(1,'Debt Payoff'!$F$4:$F$11,0)),0))/12)</f>
        <v>0</v>
      </c>
      <c r="K198" s="18">
        <f>IF(C197=0,0,C197*(IFERROR(INDEX('Debt Payoff'!$D$4:$D$11,MATCH(2,'Debt Payoff'!$F$4:$F$11,0)),0))/12)</f>
        <v>0</v>
      </c>
      <c r="L198" s="18">
        <f>IF(D197=0,0,D197*(IFERROR(INDEX('Debt Payoff'!$D$4:$D$11,MATCH(3,'Debt Payoff'!$F$4:$F$11,0)),0))/12)</f>
        <v>0</v>
      </c>
      <c r="M198" s="18">
        <f>IF(E197=0,0,E197*(IFERROR(INDEX('Debt Payoff'!$D$4:$D$11,MATCH(4,'Debt Payoff'!$F$4:$F$11,0)),0))/12)</f>
        <v>0</v>
      </c>
      <c r="N198" s="18">
        <f>IF(F197=0,0,F197*(IFERROR(INDEX('Debt Payoff'!$D$4:$D$11,MATCH(5,'Debt Payoff'!$F$4:$F$11,0)),0))/12)</f>
        <v>0</v>
      </c>
      <c r="O198" s="18">
        <f>IF(G197=0,0,G197*(IFERROR(INDEX('Debt Payoff'!$D$4:$D$11,MATCH(6,'Debt Payoff'!$F$4:$F$11,0)),0))/12)</f>
        <v>0</v>
      </c>
      <c r="P198" s="18">
        <f>IF(H197=0,0,H197*(IFERROR(INDEX('Debt Payoff'!$D$4:$D$11,MATCH(7,'Debt Payoff'!$F$4:$F$11,0)),0))/12)</f>
        <v>0</v>
      </c>
      <c r="Q198" s="18">
        <f>IF(I197=0,0,I197*(IFERROR(INDEX('Debt Payoff'!$D$4:$D$11,MATCH(8,'Debt Payoff'!$F$4:$F$11,0)),0))/12)</f>
        <v>0</v>
      </c>
    </row>
    <row r="199" spans="1:17" x14ac:dyDescent="0.25">
      <c r="A199">
        <v>197</v>
      </c>
      <c r="B199" s="18">
        <f>IF(B198=0,0,MAX(0,B198*(1+(IFERROR(INDEX('Debt Payoff'!$D$4:$D$11,MATCH(1,'Debt Payoff'!$F$4:$F$11,0)),0))/12)-MIN(B198*(1+(IFERROR(INDEX('Debt Payoff'!$D$4:$D$11,MATCH(1,'Debt Payoff'!$F$4:$F$11,0)),0))/12),((IFERROR(INDEX('Debt Payoff'!$E$4:$E$11,MATCH(1,'Debt Payoff'!$F$4:$F$11,0)),0))+('Debt Payoff'!$C$2)))))</f>
        <v>0</v>
      </c>
      <c r="C199" s="18">
        <f>IF(C198=0,0,MAX(0,C198*(1+(IFERROR(INDEX('Debt Payoff'!$D$4:$D$11,MATCH(2,'Debt Payoff'!$F$4:$F$11,0)),0))/12)-MIN(C198*(1+(IFERROR(INDEX('Debt Payoff'!$D$4:$D$11,MATCH(2,'Debt Payoff'!$F$4:$F$11,0)),0))/12),(IF(COUNTIF(B198:B198,"&gt;0")=0,(IFERROR(INDEX('Debt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199" s="18">
        <f>IF(D198=0,0,MAX(0,D198*(1+(IFERROR(INDEX('Debt Payoff'!$D$4:$D$11,MATCH(3,'Debt Payoff'!$F$4:$F$11,0)),0))/12)-MIN(D198*(1+(IFERROR(INDEX('Debt Payoff'!$D$4:$D$11,MATCH(3,'Debt Payoff'!$F$4:$F$11,0)),0))/12),(IF(COUNTIF(B198:C198,"&gt;0")=0,(IFERROR(INDEX('Debt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199" s="18">
        <f>IF(E198=0,0,MAX(0,E198*(1+(IFERROR(INDEX('Debt Payoff'!$D$4:$D$11,MATCH(4,'Debt Payoff'!$F$4:$F$11,0)),0))/12)-MIN(E198*(1+(IFERROR(INDEX('Debt Payoff'!$D$4:$D$11,MATCH(4,'Debt Payoff'!$F$4:$F$11,0)),0))/12),(IF(COUNTIF(B198:D198,"&gt;0")=0,(IFERROR(INDEX('Debt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199" s="18">
        <f>IF(F198=0,0,MAX(0,F198*(1+(IFERROR(INDEX('Debt Payoff'!$D$4:$D$11,MATCH(5,'Debt Payoff'!$F$4:$F$11,0)),0))/12)-MIN(F198*(1+(IFERROR(INDEX('Debt Payoff'!$D$4:$D$11,MATCH(5,'Debt Payoff'!$F$4:$F$11,0)),0))/12),(IF(COUNTIF(B198:E198,"&gt;0")=0,(IFERROR(INDEX('Debt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199" s="18">
        <f>IF(G198=0,0,MAX(0,G198*(1+(IFERROR(INDEX('Debt Payoff'!$D$4:$D$11,MATCH(6,'Debt Payoff'!$F$4:$F$11,0)),0))/12)-MIN(G198*(1+(IFERROR(INDEX('Debt Payoff'!$D$4:$D$11,MATCH(6,'Debt Payoff'!$F$4:$F$11,0)),0))/12),(IF(COUNTIF(B198:F198,"&gt;0")=0,(IFERROR(INDEX('Debt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199" s="18">
        <f>IF(H198=0,0,MAX(0,H198*(1+(IFERROR(INDEX('Debt Payoff'!$D$4:$D$11,MATCH(7,'Debt Payoff'!$F$4:$F$11,0)),0))/12)-MIN(H198*(1+(IFERROR(INDEX('Debt Payoff'!$D$4:$D$11,MATCH(7,'Debt Payoff'!$F$4:$F$11,0)),0))/12),(IF(COUNTIF(B198:G198,"&gt;0")=0,(IFERROR(INDEX('Debt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199" s="18">
        <f>IF(I198=0,0,MAX(0,I198*(1+(IFERROR(INDEX('Debt Payoff'!$D$4:$D$11,MATCH(8,'Debt Payoff'!$F$4:$F$11,0)),0))/12)-MIN(I198*(1+(IFERROR(INDEX('Debt Payoff'!$D$4:$D$11,MATCH(8,'Debt Payoff'!$F$4:$F$11,0)),0))/12),(IF(COUNTIF(B198:H198,"&gt;0")=0,(IFERROR(INDEX('Debt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199" s="18">
        <f>IF(B198=0,0,B198*(IFERROR(INDEX('Debt Payoff'!$D$4:$D$11,MATCH(1,'Debt Payoff'!$F$4:$F$11,0)),0))/12)</f>
        <v>0</v>
      </c>
      <c r="K199" s="18">
        <f>IF(C198=0,0,C198*(IFERROR(INDEX('Debt Payoff'!$D$4:$D$11,MATCH(2,'Debt Payoff'!$F$4:$F$11,0)),0))/12)</f>
        <v>0</v>
      </c>
      <c r="L199" s="18">
        <f>IF(D198=0,0,D198*(IFERROR(INDEX('Debt Payoff'!$D$4:$D$11,MATCH(3,'Debt Payoff'!$F$4:$F$11,0)),0))/12)</f>
        <v>0</v>
      </c>
      <c r="M199" s="18">
        <f>IF(E198=0,0,E198*(IFERROR(INDEX('Debt Payoff'!$D$4:$D$11,MATCH(4,'Debt Payoff'!$F$4:$F$11,0)),0))/12)</f>
        <v>0</v>
      </c>
      <c r="N199" s="18">
        <f>IF(F198=0,0,F198*(IFERROR(INDEX('Debt Payoff'!$D$4:$D$11,MATCH(5,'Debt Payoff'!$F$4:$F$11,0)),0))/12)</f>
        <v>0</v>
      </c>
      <c r="O199" s="18">
        <f>IF(G198=0,0,G198*(IFERROR(INDEX('Debt Payoff'!$D$4:$D$11,MATCH(6,'Debt Payoff'!$F$4:$F$11,0)),0))/12)</f>
        <v>0</v>
      </c>
      <c r="P199" s="18">
        <f>IF(H198=0,0,H198*(IFERROR(INDEX('Debt Payoff'!$D$4:$D$11,MATCH(7,'Debt Payoff'!$F$4:$F$11,0)),0))/12)</f>
        <v>0</v>
      </c>
      <c r="Q199" s="18">
        <f>IF(I198=0,0,I198*(IFERROR(INDEX('Debt Payoff'!$D$4:$D$11,MATCH(8,'Debt Payoff'!$F$4:$F$11,0)),0))/12)</f>
        <v>0</v>
      </c>
    </row>
    <row r="200" spans="1:17" x14ac:dyDescent="0.25">
      <c r="A200">
        <v>198</v>
      </c>
      <c r="B200" s="18">
        <f>IF(B199=0,0,MAX(0,B199*(1+(IFERROR(INDEX('Debt Payoff'!$D$4:$D$11,MATCH(1,'Debt Payoff'!$F$4:$F$11,0)),0))/12)-MIN(B199*(1+(IFERROR(INDEX('Debt Payoff'!$D$4:$D$11,MATCH(1,'Debt Payoff'!$F$4:$F$11,0)),0))/12),((IFERROR(INDEX('Debt Payoff'!$E$4:$E$11,MATCH(1,'Debt Payoff'!$F$4:$F$11,0)),0))+('Debt Payoff'!$C$2)))))</f>
        <v>0</v>
      </c>
      <c r="C200" s="18">
        <f>IF(C199=0,0,MAX(0,C199*(1+(IFERROR(INDEX('Debt Payoff'!$D$4:$D$11,MATCH(2,'Debt Payoff'!$F$4:$F$11,0)),0))/12)-MIN(C199*(1+(IFERROR(INDEX('Debt Payoff'!$D$4:$D$11,MATCH(2,'Debt Payoff'!$F$4:$F$11,0)),0))/12),(IF(COUNTIF(B199:B199,"&gt;0")=0,(IFERROR(INDEX('Debt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00" s="18">
        <f>IF(D199=0,0,MAX(0,D199*(1+(IFERROR(INDEX('Debt Payoff'!$D$4:$D$11,MATCH(3,'Debt Payoff'!$F$4:$F$11,0)),0))/12)-MIN(D199*(1+(IFERROR(INDEX('Debt Payoff'!$D$4:$D$11,MATCH(3,'Debt Payoff'!$F$4:$F$11,0)),0))/12),(IF(COUNTIF(B199:C199,"&gt;0")=0,(IFERROR(INDEX('Debt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00" s="18">
        <f>IF(E199=0,0,MAX(0,E199*(1+(IFERROR(INDEX('Debt Payoff'!$D$4:$D$11,MATCH(4,'Debt Payoff'!$F$4:$F$11,0)),0))/12)-MIN(E199*(1+(IFERROR(INDEX('Debt Payoff'!$D$4:$D$11,MATCH(4,'Debt Payoff'!$F$4:$F$11,0)),0))/12),(IF(COUNTIF(B199:D199,"&gt;0")=0,(IFERROR(INDEX('Debt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00" s="18">
        <f>IF(F199=0,0,MAX(0,F199*(1+(IFERROR(INDEX('Debt Payoff'!$D$4:$D$11,MATCH(5,'Debt Payoff'!$F$4:$F$11,0)),0))/12)-MIN(F199*(1+(IFERROR(INDEX('Debt Payoff'!$D$4:$D$11,MATCH(5,'Debt Payoff'!$F$4:$F$11,0)),0))/12),(IF(COUNTIF(B199:E199,"&gt;0")=0,(IFERROR(INDEX('Debt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00" s="18">
        <f>IF(G199=0,0,MAX(0,G199*(1+(IFERROR(INDEX('Debt Payoff'!$D$4:$D$11,MATCH(6,'Debt Payoff'!$F$4:$F$11,0)),0))/12)-MIN(G199*(1+(IFERROR(INDEX('Debt Payoff'!$D$4:$D$11,MATCH(6,'Debt Payoff'!$F$4:$F$11,0)),0))/12),(IF(COUNTIF(B199:F199,"&gt;0")=0,(IFERROR(INDEX('Debt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00" s="18">
        <f>IF(H199=0,0,MAX(0,H199*(1+(IFERROR(INDEX('Debt Payoff'!$D$4:$D$11,MATCH(7,'Debt Payoff'!$F$4:$F$11,0)),0))/12)-MIN(H199*(1+(IFERROR(INDEX('Debt Payoff'!$D$4:$D$11,MATCH(7,'Debt Payoff'!$F$4:$F$11,0)),0))/12),(IF(COUNTIF(B199:G199,"&gt;0")=0,(IFERROR(INDEX('Debt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00" s="18">
        <f>IF(I199=0,0,MAX(0,I199*(1+(IFERROR(INDEX('Debt Payoff'!$D$4:$D$11,MATCH(8,'Debt Payoff'!$F$4:$F$11,0)),0))/12)-MIN(I199*(1+(IFERROR(INDEX('Debt Payoff'!$D$4:$D$11,MATCH(8,'Debt Payoff'!$F$4:$F$11,0)),0))/12),(IF(COUNTIF(B199:H199,"&gt;0")=0,(IFERROR(INDEX('Debt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00" s="18">
        <f>IF(B199=0,0,B199*(IFERROR(INDEX('Debt Payoff'!$D$4:$D$11,MATCH(1,'Debt Payoff'!$F$4:$F$11,0)),0))/12)</f>
        <v>0</v>
      </c>
      <c r="K200" s="18">
        <f>IF(C199=0,0,C199*(IFERROR(INDEX('Debt Payoff'!$D$4:$D$11,MATCH(2,'Debt Payoff'!$F$4:$F$11,0)),0))/12)</f>
        <v>0</v>
      </c>
      <c r="L200" s="18">
        <f>IF(D199=0,0,D199*(IFERROR(INDEX('Debt Payoff'!$D$4:$D$11,MATCH(3,'Debt Payoff'!$F$4:$F$11,0)),0))/12)</f>
        <v>0</v>
      </c>
      <c r="M200" s="18">
        <f>IF(E199=0,0,E199*(IFERROR(INDEX('Debt Payoff'!$D$4:$D$11,MATCH(4,'Debt Payoff'!$F$4:$F$11,0)),0))/12)</f>
        <v>0</v>
      </c>
      <c r="N200" s="18">
        <f>IF(F199=0,0,F199*(IFERROR(INDEX('Debt Payoff'!$D$4:$D$11,MATCH(5,'Debt Payoff'!$F$4:$F$11,0)),0))/12)</f>
        <v>0</v>
      </c>
      <c r="O200" s="18">
        <f>IF(G199=0,0,G199*(IFERROR(INDEX('Debt Payoff'!$D$4:$D$11,MATCH(6,'Debt Payoff'!$F$4:$F$11,0)),0))/12)</f>
        <v>0</v>
      </c>
      <c r="P200" s="18">
        <f>IF(H199=0,0,H199*(IFERROR(INDEX('Debt Payoff'!$D$4:$D$11,MATCH(7,'Debt Payoff'!$F$4:$F$11,0)),0))/12)</f>
        <v>0</v>
      </c>
      <c r="Q200" s="18">
        <f>IF(I199=0,0,I199*(IFERROR(INDEX('Debt Payoff'!$D$4:$D$11,MATCH(8,'Debt Payoff'!$F$4:$F$11,0)),0))/12)</f>
        <v>0</v>
      </c>
    </row>
    <row r="201" spans="1:17" x14ac:dyDescent="0.25">
      <c r="A201">
        <v>199</v>
      </c>
      <c r="B201" s="18">
        <f>IF(B200=0,0,MAX(0,B200*(1+(IFERROR(INDEX('Debt Payoff'!$D$4:$D$11,MATCH(1,'Debt Payoff'!$F$4:$F$11,0)),0))/12)-MIN(B200*(1+(IFERROR(INDEX('Debt Payoff'!$D$4:$D$11,MATCH(1,'Debt Payoff'!$F$4:$F$11,0)),0))/12),((IFERROR(INDEX('Debt Payoff'!$E$4:$E$11,MATCH(1,'Debt Payoff'!$F$4:$F$11,0)),0))+('Debt Payoff'!$C$2)))))</f>
        <v>0</v>
      </c>
      <c r="C201" s="18">
        <f>IF(C200=0,0,MAX(0,C200*(1+(IFERROR(INDEX('Debt Payoff'!$D$4:$D$11,MATCH(2,'Debt Payoff'!$F$4:$F$11,0)),0))/12)-MIN(C200*(1+(IFERROR(INDEX('Debt Payoff'!$D$4:$D$11,MATCH(2,'Debt Payoff'!$F$4:$F$11,0)),0))/12),(IF(COUNTIF(B200:B200,"&gt;0")=0,(IFERROR(INDEX('Debt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01" s="18">
        <f>IF(D200=0,0,MAX(0,D200*(1+(IFERROR(INDEX('Debt Payoff'!$D$4:$D$11,MATCH(3,'Debt Payoff'!$F$4:$F$11,0)),0))/12)-MIN(D200*(1+(IFERROR(INDEX('Debt Payoff'!$D$4:$D$11,MATCH(3,'Debt Payoff'!$F$4:$F$11,0)),0))/12),(IF(COUNTIF(B200:C200,"&gt;0")=0,(IFERROR(INDEX('Debt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01" s="18">
        <f>IF(E200=0,0,MAX(0,E200*(1+(IFERROR(INDEX('Debt Payoff'!$D$4:$D$11,MATCH(4,'Debt Payoff'!$F$4:$F$11,0)),0))/12)-MIN(E200*(1+(IFERROR(INDEX('Debt Payoff'!$D$4:$D$11,MATCH(4,'Debt Payoff'!$F$4:$F$11,0)),0))/12),(IF(COUNTIF(B200:D200,"&gt;0")=0,(IFERROR(INDEX('Debt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01" s="18">
        <f>IF(F200=0,0,MAX(0,F200*(1+(IFERROR(INDEX('Debt Payoff'!$D$4:$D$11,MATCH(5,'Debt Payoff'!$F$4:$F$11,0)),0))/12)-MIN(F200*(1+(IFERROR(INDEX('Debt Payoff'!$D$4:$D$11,MATCH(5,'Debt Payoff'!$F$4:$F$11,0)),0))/12),(IF(COUNTIF(B200:E200,"&gt;0")=0,(IFERROR(INDEX('Debt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01" s="18">
        <f>IF(G200=0,0,MAX(0,G200*(1+(IFERROR(INDEX('Debt Payoff'!$D$4:$D$11,MATCH(6,'Debt Payoff'!$F$4:$F$11,0)),0))/12)-MIN(G200*(1+(IFERROR(INDEX('Debt Payoff'!$D$4:$D$11,MATCH(6,'Debt Payoff'!$F$4:$F$11,0)),0))/12),(IF(COUNTIF(B200:F200,"&gt;0")=0,(IFERROR(INDEX('Debt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01" s="18">
        <f>IF(H200=0,0,MAX(0,H200*(1+(IFERROR(INDEX('Debt Payoff'!$D$4:$D$11,MATCH(7,'Debt Payoff'!$F$4:$F$11,0)),0))/12)-MIN(H200*(1+(IFERROR(INDEX('Debt Payoff'!$D$4:$D$11,MATCH(7,'Debt Payoff'!$F$4:$F$11,0)),0))/12),(IF(COUNTIF(B200:G200,"&gt;0")=0,(IFERROR(INDEX('Debt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01" s="18">
        <f>IF(I200=0,0,MAX(0,I200*(1+(IFERROR(INDEX('Debt Payoff'!$D$4:$D$11,MATCH(8,'Debt Payoff'!$F$4:$F$11,0)),0))/12)-MIN(I200*(1+(IFERROR(INDEX('Debt Payoff'!$D$4:$D$11,MATCH(8,'Debt Payoff'!$F$4:$F$11,0)),0))/12),(IF(COUNTIF(B200:H200,"&gt;0")=0,(IFERROR(INDEX('Debt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01" s="18">
        <f>IF(B200=0,0,B200*(IFERROR(INDEX('Debt Payoff'!$D$4:$D$11,MATCH(1,'Debt Payoff'!$F$4:$F$11,0)),0))/12)</f>
        <v>0</v>
      </c>
      <c r="K201" s="18">
        <f>IF(C200=0,0,C200*(IFERROR(INDEX('Debt Payoff'!$D$4:$D$11,MATCH(2,'Debt Payoff'!$F$4:$F$11,0)),0))/12)</f>
        <v>0</v>
      </c>
      <c r="L201" s="18">
        <f>IF(D200=0,0,D200*(IFERROR(INDEX('Debt Payoff'!$D$4:$D$11,MATCH(3,'Debt Payoff'!$F$4:$F$11,0)),0))/12)</f>
        <v>0</v>
      </c>
      <c r="M201" s="18">
        <f>IF(E200=0,0,E200*(IFERROR(INDEX('Debt Payoff'!$D$4:$D$11,MATCH(4,'Debt Payoff'!$F$4:$F$11,0)),0))/12)</f>
        <v>0</v>
      </c>
      <c r="N201" s="18">
        <f>IF(F200=0,0,F200*(IFERROR(INDEX('Debt Payoff'!$D$4:$D$11,MATCH(5,'Debt Payoff'!$F$4:$F$11,0)),0))/12)</f>
        <v>0</v>
      </c>
      <c r="O201" s="18">
        <f>IF(G200=0,0,G200*(IFERROR(INDEX('Debt Payoff'!$D$4:$D$11,MATCH(6,'Debt Payoff'!$F$4:$F$11,0)),0))/12)</f>
        <v>0</v>
      </c>
      <c r="P201" s="18">
        <f>IF(H200=0,0,H200*(IFERROR(INDEX('Debt Payoff'!$D$4:$D$11,MATCH(7,'Debt Payoff'!$F$4:$F$11,0)),0))/12)</f>
        <v>0</v>
      </c>
      <c r="Q201" s="18">
        <f>IF(I200=0,0,I200*(IFERROR(INDEX('Debt Payoff'!$D$4:$D$11,MATCH(8,'Debt Payoff'!$F$4:$F$11,0)),0))/12)</f>
        <v>0</v>
      </c>
    </row>
    <row r="202" spans="1:17" x14ac:dyDescent="0.25">
      <c r="A202">
        <v>200</v>
      </c>
      <c r="B202" s="18">
        <f>IF(B201=0,0,MAX(0,B201*(1+(IFERROR(INDEX('Debt Payoff'!$D$4:$D$11,MATCH(1,'Debt Payoff'!$F$4:$F$11,0)),0))/12)-MIN(B201*(1+(IFERROR(INDEX('Debt Payoff'!$D$4:$D$11,MATCH(1,'Debt Payoff'!$F$4:$F$11,0)),0))/12),((IFERROR(INDEX('Debt Payoff'!$E$4:$E$11,MATCH(1,'Debt Payoff'!$F$4:$F$11,0)),0))+('Debt Payoff'!$C$2)))))</f>
        <v>0</v>
      </c>
      <c r="C202" s="18">
        <f>IF(C201=0,0,MAX(0,C201*(1+(IFERROR(INDEX('Debt Payoff'!$D$4:$D$11,MATCH(2,'Debt Payoff'!$F$4:$F$11,0)),0))/12)-MIN(C201*(1+(IFERROR(INDEX('Debt Payoff'!$D$4:$D$11,MATCH(2,'Debt Payoff'!$F$4:$F$11,0)),0))/12),(IF(COUNTIF(B201:B201,"&gt;0")=0,(IFERROR(INDEX('Debt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02" s="18">
        <f>IF(D201=0,0,MAX(0,D201*(1+(IFERROR(INDEX('Debt Payoff'!$D$4:$D$11,MATCH(3,'Debt Payoff'!$F$4:$F$11,0)),0))/12)-MIN(D201*(1+(IFERROR(INDEX('Debt Payoff'!$D$4:$D$11,MATCH(3,'Debt Payoff'!$F$4:$F$11,0)),0))/12),(IF(COUNTIF(B201:C201,"&gt;0")=0,(IFERROR(INDEX('Debt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02" s="18">
        <f>IF(E201=0,0,MAX(0,E201*(1+(IFERROR(INDEX('Debt Payoff'!$D$4:$D$11,MATCH(4,'Debt Payoff'!$F$4:$F$11,0)),0))/12)-MIN(E201*(1+(IFERROR(INDEX('Debt Payoff'!$D$4:$D$11,MATCH(4,'Debt Payoff'!$F$4:$F$11,0)),0))/12),(IF(COUNTIF(B201:D201,"&gt;0")=0,(IFERROR(INDEX('Debt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02" s="18">
        <f>IF(F201=0,0,MAX(0,F201*(1+(IFERROR(INDEX('Debt Payoff'!$D$4:$D$11,MATCH(5,'Debt Payoff'!$F$4:$F$11,0)),0))/12)-MIN(F201*(1+(IFERROR(INDEX('Debt Payoff'!$D$4:$D$11,MATCH(5,'Debt Payoff'!$F$4:$F$11,0)),0))/12),(IF(COUNTIF(B201:E201,"&gt;0")=0,(IFERROR(INDEX('Debt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02" s="18">
        <f>IF(G201=0,0,MAX(0,G201*(1+(IFERROR(INDEX('Debt Payoff'!$D$4:$D$11,MATCH(6,'Debt Payoff'!$F$4:$F$11,0)),0))/12)-MIN(G201*(1+(IFERROR(INDEX('Debt Payoff'!$D$4:$D$11,MATCH(6,'Debt Payoff'!$F$4:$F$11,0)),0))/12),(IF(COUNTIF(B201:F201,"&gt;0")=0,(IFERROR(INDEX('Debt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02" s="18">
        <f>IF(H201=0,0,MAX(0,H201*(1+(IFERROR(INDEX('Debt Payoff'!$D$4:$D$11,MATCH(7,'Debt Payoff'!$F$4:$F$11,0)),0))/12)-MIN(H201*(1+(IFERROR(INDEX('Debt Payoff'!$D$4:$D$11,MATCH(7,'Debt Payoff'!$F$4:$F$11,0)),0))/12),(IF(COUNTIF(B201:G201,"&gt;0")=0,(IFERROR(INDEX('Debt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02" s="18">
        <f>IF(I201=0,0,MAX(0,I201*(1+(IFERROR(INDEX('Debt Payoff'!$D$4:$D$11,MATCH(8,'Debt Payoff'!$F$4:$F$11,0)),0))/12)-MIN(I201*(1+(IFERROR(INDEX('Debt Payoff'!$D$4:$D$11,MATCH(8,'Debt Payoff'!$F$4:$F$11,0)),0))/12),(IF(COUNTIF(B201:H201,"&gt;0")=0,(IFERROR(INDEX('Debt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02" s="18">
        <f>IF(B201=0,0,B201*(IFERROR(INDEX('Debt Payoff'!$D$4:$D$11,MATCH(1,'Debt Payoff'!$F$4:$F$11,0)),0))/12)</f>
        <v>0</v>
      </c>
      <c r="K202" s="18">
        <f>IF(C201=0,0,C201*(IFERROR(INDEX('Debt Payoff'!$D$4:$D$11,MATCH(2,'Debt Payoff'!$F$4:$F$11,0)),0))/12)</f>
        <v>0</v>
      </c>
      <c r="L202" s="18">
        <f>IF(D201=0,0,D201*(IFERROR(INDEX('Debt Payoff'!$D$4:$D$11,MATCH(3,'Debt Payoff'!$F$4:$F$11,0)),0))/12)</f>
        <v>0</v>
      </c>
      <c r="M202" s="18">
        <f>IF(E201=0,0,E201*(IFERROR(INDEX('Debt Payoff'!$D$4:$D$11,MATCH(4,'Debt Payoff'!$F$4:$F$11,0)),0))/12)</f>
        <v>0</v>
      </c>
      <c r="N202" s="18">
        <f>IF(F201=0,0,F201*(IFERROR(INDEX('Debt Payoff'!$D$4:$D$11,MATCH(5,'Debt Payoff'!$F$4:$F$11,0)),0))/12)</f>
        <v>0</v>
      </c>
      <c r="O202" s="18">
        <f>IF(G201=0,0,G201*(IFERROR(INDEX('Debt Payoff'!$D$4:$D$11,MATCH(6,'Debt Payoff'!$F$4:$F$11,0)),0))/12)</f>
        <v>0</v>
      </c>
      <c r="P202" s="18">
        <f>IF(H201=0,0,H201*(IFERROR(INDEX('Debt Payoff'!$D$4:$D$11,MATCH(7,'Debt Payoff'!$F$4:$F$11,0)),0))/12)</f>
        <v>0</v>
      </c>
      <c r="Q202" s="18">
        <f>IF(I201=0,0,I201*(IFERROR(INDEX('Debt Payoff'!$D$4:$D$11,MATCH(8,'Debt Payoff'!$F$4:$F$11,0)),0))/12)</f>
        <v>0</v>
      </c>
    </row>
    <row r="203" spans="1:17" x14ac:dyDescent="0.25">
      <c r="A203">
        <v>201</v>
      </c>
      <c r="B203" s="18">
        <f>IF(B202=0,0,MAX(0,B202*(1+(IFERROR(INDEX('Debt Payoff'!$D$4:$D$11,MATCH(1,'Debt Payoff'!$F$4:$F$11,0)),0))/12)-MIN(B202*(1+(IFERROR(INDEX('Debt Payoff'!$D$4:$D$11,MATCH(1,'Debt Payoff'!$F$4:$F$11,0)),0))/12),((IFERROR(INDEX('Debt Payoff'!$E$4:$E$11,MATCH(1,'Debt Payoff'!$F$4:$F$11,0)),0))+('Debt Payoff'!$C$2)))))</f>
        <v>0</v>
      </c>
      <c r="C203" s="18">
        <f>IF(C202=0,0,MAX(0,C202*(1+(IFERROR(INDEX('Debt Payoff'!$D$4:$D$11,MATCH(2,'Debt Payoff'!$F$4:$F$11,0)),0))/12)-MIN(C202*(1+(IFERROR(INDEX('Debt Payoff'!$D$4:$D$11,MATCH(2,'Debt Payoff'!$F$4:$F$11,0)),0))/12),(IF(COUNTIF(B202:B202,"&gt;0")=0,(IFERROR(INDEX('Debt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03" s="18">
        <f>IF(D202=0,0,MAX(0,D202*(1+(IFERROR(INDEX('Debt Payoff'!$D$4:$D$11,MATCH(3,'Debt Payoff'!$F$4:$F$11,0)),0))/12)-MIN(D202*(1+(IFERROR(INDEX('Debt Payoff'!$D$4:$D$11,MATCH(3,'Debt Payoff'!$F$4:$F$11,0)),0))/12),(IF(COUNTIF(B202:C202,"&gt;0")=0,(IFERROR(INDEX('Debt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03" s="18">
        <f>IF(E202=0,0,MAX(0,E202*(1+(IFERROR(INDEX('Debt Payoff'!$D$4:$D$11,MATCH(4,'Debt Payoff'!$F$4:$F$11,0)),0))/12)-MIN(E202*(1+(IFERROR(INDEX('Debt Payoff'!$D$4:$D$11,MATCH(4,'Debt Payoff'!$F$4:$F$11,0)),0))/12),(IF(COUNTIF(B202:D202,"&gt;0")=0,(IFERROR(INDEX('Debt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03" s="18">
        <f>IF(F202=0,0,MAX(0,F202*(1+(IFERROR(INDEX('Debt Payoff'!$D$4:$D$11,MATCH(5,'Debt Payoff'!$F$4:$F$11,0)),0))/12)-MIN(F202*(1+(IFERROR(INDEX('Debt Payoff'!$D$4:$D$11,MATCH(5,'Debt Payoff'!$F$4:$F$11,0)),0))/12),(IF(COUNTIF(B202:E202,"&gt;0")=0,(IFERROR(INDEX('Debt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03" s="18">
        <f>IF(G202=0,0,MAX(0,G202*(1+(IFERROR(INDEX('Debt Payoff'!$D$4:$D$11,MATCH(6,'Debt Payoff'!$F$4:$F$11,0)),0))/12)-MIN(G202*(1+(IFERROR(INDEX('Debt Payoff'!$D$4:$D$11,MATCH(6,'Debt Payoff'!$F$4:$F$11,0)),0))/12),(IF(COUNTIF(B202:F202,"&gt;0")=0,(IFERROR(INDEX('Debt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03" s="18">
        <f>IF(H202=0,0,MAX(0,H202*(1+(IFERROR(INDEX('Debt Payoff'!$D$4:$D$11,MATCH(7,'Debt Payoff'!$F$4:$F$11,0)),0))/12)-MIN(H202*(1+(IFERROR(INDEX('Debt Payoff'!$D$4:$D$11,MATCH(7,'Debt Payoff'!$F$4:$F$11,0)),0))/12),(IF(COUNTIF(B202:G202,"&gt;0")=0,(IFERROR(INDEX('Debt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03" s="18">
        <f>IF(I202=0,0,MAX(0,I202*(1+(IFERROR(INDEX('Debt Payoff'!$D$4:$D$11,MATCH(8,'Debt Payoff'!$F$4:$F$11,0)),0))/12)-MIN(I202*(1+(IFERROR(INDEX('Debt Payoff'!$D$4:$D$11,MATCH(8,'Debt Payoff'!$F$4:$F$11,0)),0))/12),(IF(COUNTIF(B202:H202,"&gt;0")=0,(IFERROR(INDEX('Debt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03" s="18">
        <f>IF(B202=0,0,B202*(IFERROR(INDEX('Debt Payoff'!$D$4:$D$11,MATCH(1,'Debt Payoff'!$F$4:$F$11,0)),0))/12)</f>
        <v>0</v>
      </c>
      <c r="K203" s="18">
        <f>IF(C202=0,0,C202*(IFERROR(INDEX('Debt Payoff'!$D$4:$D$11,MATCH(2,'Debt Payoff'!$F$4:$F$11,0)),0))/12)</f>
        <v>0</v>
      </c>
      <c r="L203" s="18">
        <f>IF(D202=0,0,D202*(IFERROR(INDEX('Debt Payoff'!$D$4:$D$11,MATCH(3,'Debt Payoff'!$F$4:$F$11,0)),0))/12)</f>
        <v>0</v>
      </c>
      <c r="M203" s="18">
        <f>IF(E202=0,0,E202*(IFERROR(INDEX('Debt Payoff'!$D$4:$D$11,MATCH(4,'Debt Payoff'!$F$4:$F$11,0)),0))/12)</f>
        <v>0</v>
      </c>
      <c r="N203" s="18">
        <f>IF(F202=0,0,F202*(IFERROR(INDEX('Debt Payoff'!$D$4:$D$11,MATCH(5,'Debt Payoff'!$F$4:$F$11,0)),0))/12)</f>
        <v>0</v>
      </c>
      <c r="O203" s="18">
        <f>IF(G202=0,0,G202*(IFERROR(INDEX('Debt Payoff'!$D$4:$D$11,MATCH(6,'Debt Payoff'!$F$4:$F$11,0)),0))/12)</f>
        <v>0</v>
      </c>
      <c r="P203" s="18">
        <f>IF(H202=0,0,H202*(IFERROR(INDEX('Debt Payoff'!$D$4:$D$11,MATCH(7,'Debt Payoff'!$F$4:$F$11,0)),0))/12)</f>
        <v>0</v>
      </c>
      <c r="Q203" s="18">
        <f>IF(I202=0,0,I202*(IFERROR(INDEX('Debt Payoff'!$D$4:$D$11,MATCH(8,'Debt Payoff'!$F$4:$F$11,0)),0))/12)</f>
        <v>0</v>
      </c>
    </row>
    <row r="204" spans="1:17" x14ac:dyDescent="0.25">
      <c r="A204">
        <v>202</v>
      </c>
      <c r="B204" s="18">
        <f>IF(B203=0,0,MAX(0,B203*(1+(IFERROR(INDEX('Debt Payoff'!$D$4:$D$11,MATCH(1,'Debt Payoff'!$F$4:$F$11,0)),0))/12)-MIN(B203*(1+(IFERROR(INDEX('Debt Payoff'!$D$4:$D$11,MATCH(1,'Debt Payoff'!$F$4:$F$11,0)),0))/12),((IFERROR(INDEX('Debt Payoff'!$E$4:$E$11,MATCH(1,'Debt Payoff'!$F$4:$F$11,0)),0))+('Debt Payoff'!$C$2)))))</f>
        <v>0</v>
      </c>
      <c r="C204" s="18">
        <f>IF(C203=0,0,MAX(0,C203*(1+(IFERROR(INDEX('Debt Payoff'!$D$4:$D$11,MATCH(2,'Debt Payoff'!$F$4:$F$11,0)),0))/12)-MIN(C203*(1+(IFERROR(INDEX('Debt Payoff'!$D$4:$D$11,MATCH(2,'Debt Payoff'!$F$4:$F$11,0)),0))/12),(IF(COUNTIF(B203:B203,"&gt;0")=0,(IFERROR(INDEX('Debt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04" s="18">
        <f>IF(D203=0,0,MAX(0,D203*(1+(IFERROR(INDEX('Debt Payoff'!$D$4:$D$11,MATCH(3,'Debt Payoff'!$F$4:$F$11,0)),0))/12)-MIN(D203*(1+(IFERROR(INDEX('Debt Payoff'!$D$4:$D$11,MATCH(3,'Debt Payoff'!$F$4:$F$11,0)),0))/12),(IF(COUNTIF(B203:C203,"&gt;0")=0,(IFERROR(INDEX('Debt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04" s="18">
        <f>IF(E203=0,0,MAX(0,E203*(1+(IFERROR(INDEX('Debt Payoff'!$D$4:$D$11,MATCH(4,'Debt Payoff'!$F$4:$F$11,0)),0))/12)-MIN(E203*(1+(IFERROR(INDEX('Debt Payoff'!$D$4:$D$11,MATCH(4,'Debt Payoff'!$F$4:$F$11,0)),0))/12),(IF(COUNTIF(B203:D203,"&gt;0")=0,(IFERROR(INDEX('Debt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04" s="18">
        <f>IF(F203=0,0,MAX(0,F203*(1+(IFERROR(INDEX('Debt Payoff'!$D$4:$D$11,MATCH(5,'Debt Payoff'!$F$4:$F$11,0)),0))/12)-MIN(F203*(1+(IFERROR(INDEX('Debt Payoff'!$D$4:$D$11,MATCH(5,'Debt Payoff'!$F$4:$F$11,0)),0))/12),(IF(COUNTIF(B203:E203,"&gt;0")=0,(IFERROR(INDEX('Debt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04" s="18">
        <f>IF(G203=0,0,MAX(0,G203*(1+(IFERROR(INDEX('Debt Payoff'!$D$4:$D$11,MATCH(6,'Debt Payoff'!$F$4:$F$11,0)),0))/12)-MIN(G203*(1+(IFERROR(INDEX('Debt Payoff'!$D$4:$D$11,MATCH(6,'Debt Payoff'!$F$4:$F$11,0)),0))/12),(IF(COUNTIF(B203:F203,"&gt;0")=0,(IFERROR(INDEX('Debt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04" s="18">
        <f>IF(H203=0,0,MAX(0,H203*(1+(IFERROR(INDEX('Debt Payoff'!$D$4:$D$11,MATCH(7,'Debt Payoff'!$F$4:$F$11,0)),0))/12)-MIN(H203*(1+(IFERROR(INDEX('Debt Payoff'!$D$4:$D$11,MATCH(7,'Debt Payoff'!$F$4:$F$11,0)),0))/12),(IF(COUNTIF(B203:G203,"&gt;0")=0,(IFERROR(INDEX('Debt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04" s="18">
        <f>IF(I203=0,0,MAX(0,I203*(1+(IFERROR(INDEX('Debt Payoff'!$D$4:$D$11,MATCH(8,'Debt Payoff'!$F$4:$F$11,0)),0))/12)-MIN(I203*(1+(IFERROR(INDEX('Debt Payoff'!$D$4:$D$11,MATCH(8,'Debt Payoff'!$F$4:$F$11,0)),0))/12),(IF(COUNTIF(B203:H203,"&gt;0")=0,(IFERROR(INDEX('Debt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04" s="18">
        <f>IF(B203=0,0,B203*(IFERROR(INDEX('Debt Payoff'!$D$4:$D$11,MATCH(1,'Debt Payoff'!$F$4:$F$11,0)),0))/12)</f>
        <v>0</v>
      </c>
      <c r="K204" s="18">
        <f>IF(C203=0,0,C203*(IFERROR(INDEX('Debt Payoff'!$D$4:$D$11,MATCH(2,'Debt Payoff'!$F$4:$F$11,0)),0))/12)</f>
        <v>0</v>
      </c>
      <c r="L204" s="18">
        <f>IF(D203=0,0,D203*(IFERROR(INDEX('Debt Payoff'!$D$4:$D$11,MATCH(3,'Debt Payoff'!$F$4:$F$11,0)),0))/12)</f>
        <v>0</v>
      </c>
      <c r="M204" s="18">
        <f>IF(E203=0,0,E203*(IFERROR(INDEX('Debt Payoff'!$D$4:$D$11,MATCH(4,'Debt Payoff'!$F$4:$F$11,0)),0))/12)</f>
        <v>0</v>
      </c>
      <c r="N204" s="18">
        <f>IF(F203=0,0,F203*(IFERROR(INDEX('Debt Payoff'!$D$4:$D$11,MATCH(5,'Debt Payoff'!$F$4:$F$11,0)),0))/12)</f>
        <v>0</v>
      </c>
      <c r="O204" s="18">
        <f>IF(G203=0,0,G203*(IFERROR(INDEX('Debt Payoff'!$D$4:$D$11,MATCH(6,'Debt Payoff'!$F$4:$F$11,0)),0))/12)</f>
        <v>0</v>
      </c>
      <c r="P204" s="18">
        <f>IF(H203=0,0,H203*(IFERROR(INDEX('Debt Payoff'!$D$4:$D$11,MATCH(7,'Debt Payoff'!$F$4:$F$11,0)),0))/12)</f>
        <v>0</v>
      </c>
      <c r="Q204" s="18">
        <f>IF(I203=0,0,I203*(IFERROR(INDEX('Debt Payoff'!$D$4:$D$11,MATCH(8,'Debt Payoff'!$F$4:$F$11,0)),0))/12)</f>
        <v>0</v>
      </c>
    </row>
    <row r="205" spans="1:17" x14ac:dyDescent="0.25">
      <c r="A205">
        <v>203</v>
      </c>
      <c r="B205" s="18">
        <f>IF(B204=0,0,MAX(0,B204*(1+(IFERROR(INDEX('Debt Payoff'!$D$4:$D$11,MATCH(1,'Debt Payoff'!$F$4:$F$11,0)),0))/12)-MIN(B204*(1+(IFERROR(INDEX('Debt Payoff'!$D$4:$D$11,MATCH(1,'Debt Payoff'!$F$4:$F$11,0)),0))/12),((IFERROR(INDEX('Debt Payoff'!$E$4:$E$11,MATCH(1,'Debt Payoff'!$F$4:$F$11,0)),0))+('Debt Payoff'!$C$2)))))</f>
        <v>0</v>
      </c>
      <c r="C205" s="18">
        <f>IF(C204=0,0,MAX(0,C204*(1+(IFERROR(INDEX('Debt Payoff'!$D$4:$D$11,MATCH(2,'Debt Payoff'!$F$4:$F$11,0)),0))/12)-MIN(C204*(1+(IFERROR(INDEX('Debt Payoff'!$D$4:$D$11,MATCH(2,'Debt Payoff'!$F$4:$F$11,0)),0))/12),(IF(COUNTIF(B204:B204,"&gt;0")=0,(IFERROR(INDEX('Debt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05" s="18">
        <f>IF(D204=0,0,MAX(0,D204*(1+(IFERROR(INDEX('Debt Payoff'!$D$4:$D$11,MATCH(3,'Debt Payoff'!$F$4:$F$11,0)),0))/12)-MIN(D204*(1+(IFERROR(INDEX('Debt Payoff'!$D$4:$D$11,MATCH(3,'Debt Payoff'!$F$4:$F$11,0)),0))/12),(IF(COUNTIF(B204:C204,"&gt;0")=0,(IFERROR(INDEX('Debt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05" s="18">
        <f>IF(E204=0,0,MAX(0,E204*(1+(IFERROR(INDEX('Debt Payoff'!$D$4:$D$11,MATCH(4,'Debt Payoff'!$F$4:$F$11,0)),0))/12)-MIN(E204*(1+(IFERROR(INDEX('Debt Payoff'!$D$4:$D$11,MATCH(4,'Debt Payoff'!$F$4:$F$11,0)),0))/12),(IF(COUNTIF(B204:D204,"&gt;0")=0,(IFERROR(INDEX('Debt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05" s="18">
        <f>IF(F204=0,0,MAX(0,F204*(1+(IFERROR(INDEX('Debt Payoff'!$D$4:$D$11,MATCH(5,'Debt Payoff'!$F$4:$F$11,0)),0))/12)-MIN(F204*(1+(IFERROR(INDEX('Debt Payoff'!$D$4:$D$11,MATCH(5,'Debt Payoff'!$F$4:$F$11,0)),0))/12),(IF(COUNTIF(B204:E204,"&gt;0")=0,(IFERROR(INDEX('Debt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05" s="18">
        <f>IF(G204=0,0,MAX(0,G204*(1+(IFERROR(INDEX('Debt Payoff'!$D$4:$D$11,MATCH(6,'Debt Payoff'!$F$4:$F$11,0)),0))/12)-MIN(G204*(1+(IFERROR(INDEX('Debt Payoff'!$D$4:$D$11,MATCH(6,'Debt Payoff'!$F$4:$F$11,0)),0))/12),(IF(COUNTIF(B204:F204,"&gt;0")=0,(IFERROR(INDEX('Debt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05" s="18">
        <f>IF(H204=0,0,MAX(0,H204*(1+(IFERROR(INDEX('Debt Payoff'!$D$4:$D$11,MATCH(7,'Debt Payoff'!$F$4:$F$11,0)),0))/12)-MIN(H204*(1+(IFERROR(INDEX('Debt Payoff'!$D$4:$D$11,MATCH(7,'Debt Payoff'!$F$4:$F$11,0)),0))/12),(IF(COUNTIF(B204:G204,"&gt;0")=0,(IFERROR(INDEX('Debt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05" s="18">
        <f>IF(I204=0,0,MAX(0,I204*(1+(IFERROR(INDEX('Debt Payoff'!$D$4:$D$11,MATCH(8,'Debt Payoff'!$F$4:$F$11,0)),0))/12)-MIN(I204*(1+(IFERROR(INDEX('Debt Payoff'!$D$4:$D$11,MATCH(8,'Debt Payoff'!$F$4:$F$11,0)),0))/12),(IF(COUNTIF(B204:H204,"&gt;0")=0,(IFERROR(INDEX('Debt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05" s="18">
        <f>IF(B204=0,0,B204*(IFERROR(INDEX('Debt Payoff'!$D$4:$D$11,MATCH(1,'Debt Payoff'!$F$4:$F$11,0)),0))/12)</f>
        <v>0</v>
      </c>
      <c r="K205" s="18">
        <f>IF(C204=0,0,C204*(IFERROR(INDEX('Debt Payoff'!$D$4:$D$11,MATCH(2,'Debt Payoff'!$F$4:$F$11,0)),0))/12)</f>
        <v>0</v>
      </c>
      <c r="L205" s="18">
        <f>IF(D204=0,0,D204*(IFERROR(INDEX('Debt Payoff'!$D$4:$D$11,MATCH(3,'Debt Payoff'!$F$4:$F$11,0)),0))/12)</f>
        <v>0</v>
      </c>
      <c r="M205" s="18">
        <f>IF(E204=0,0,E204*(IFERROR(INDEX('Debt Payoff'!$D$4:$D$11,MATCH(4,'Debt Payoff'!$F$4:$F$11,0)),0))/12)</f>
        <v>0</v>
      </c>
      <c r="N205" s="18">
        <f>IF(F204=0,0,F204*(IFERROR(INDEX('Debt Payoff'!$D$4:$D$11,MATCH(5,'Debt Payoff'!$F$4:$F$11,0)),0))/12)</f>
        <v>0</v>
      </c>
      <c r="O205" s="18">
        <f>IF(G204=0,0,G204*(IFERROR(INDEX('Debt Payoff'!$D$4:$D$11,MATCH(6,'Debt Payoff'!$F$4:$F$11,0)),0))/12)</f>
        <v>0</v>
      </c>
      <c r="P205" s="18">
        <f>IF(H204=0,0,H204*(IFERROR(INDEX('Debt Payoff'!$D$4:$D$11,MATCH(7,'Debt Payoff'!$F$4:$F$11,0)),0))/12)</f>
        <v>0</v>
      </c>
      <c r="Q205" s="18">
        <f>IF(I204=0,0,I204*(IFERROR(INDEX('Debt Payoff'!$D$4:$D$11,MATCH(8,'Debt Payoff'!$F$4:$F$11,0)),0))/12)</f>
        <v>0</v>
      </c>
    </row>
    <row r="206" spans="1:17" x14ac:dyDescent="0.25">
      <c r="A206">
        <v>204</v>
      </c>
      <c r="B206" s="18">
        <f>IF(B205=0,0,MAX(0,B205*(1+(IFERROR(INDEX('Debt Payoff'!$D$4:$D$11,MATCH(1,'Debt Payoff'!$F$4:$F$11,0)),0))/12)-MIN(B205*(1+(IFERROR(INDEX('Debt Payoff'!$D$4:$D$11,MATCH(1,'Debt Payoff'!$F$4:$F$11,0)),0))/12),((IFERROR(INDEX('Debt Payoff'!$E$4:$E$11,MATCH(1,'Debt Payoff'!$F$4:$F$11,0)),0))+('Debt Payoff'!$C$2)))))</f>
        <v>0</v>
      </c>
      <c r="C206" s="18">
        <f>IF(C205=0,0,MAX(0,C205*(1+(IFERROR(INDEX('Debt Payoff'!$D$4:$D$11,MATCH(2,'Debt Payoff'!$F$4:$F$11,0)),0))/12)-MIN(C205*(1+(IFERROR(INDEX('Debt Payoff'!$D$4:$D$11,MATCH(2,'Debt Payoff'!$F$4:$F$11,0)),0))/12),(IF(COUNTIF(B205:B205,"&gt;0")=0,(IFERROR(INDEX('Debt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06" s="18">
        <f>IF(D205=0,0,MAX(0,D205*(1+(IFERROR(INDEX('Debt Payoff'!$D$4:$D$11,MATCH(3,'Debt Payoff'!$F$4:$F$11,0)),0))/12)-MIN(D205*(1+(IFERROR(INDEX('Debt Payoff'!$D$4:$D$11,MATCH(3,'Debt Payoff'!$F$4:$F$11,0)),0))/12),(IF(COUNTIF(B205:C205,"&gt;0")=0,(IFERROR(INDEX('Debt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06" s="18">
        <f>IF(E205=0,0,MAX(0,E205*(1+(IFERROR(INDEX('Debt Payoff'!$D$4:$D$11,MATCH(4,'Debt Payoff'!$F$4:$F$11,0)),0))/12)-MIN(E205*(1+(IFERROR(INDEX('Debt Payoff'!$D$4:$D$11,MATCH(4,'Debt Payoff'!$F$4:$F$11,0)),0))/12),(IF(COUNTIF(B205:D205,"&gt;0")=0,(IFERROR(INDEX('Debt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06" s="18">
        <f>IF(F205=0,0,MAX(0,F205*(1+(IFERROR(INDEX('Debt Payoff'!$D$4:$D$11,MATCH(5,'Debt Payoff'!$F$4:$F$11,0)),0))/12)-MIN(F205*(1+(IFERROR(INDEX('Debt Payoff'!$D$4:$D$11,MATCH(5,'Debt Payoff'!$F$4:$F$11,0)),0))/12),(IF(COUNTIF(B205:E205,"&gt;0")=0,(IFERROR(INDEX('Debt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06" s="18">
        <f>IF(G205=0,0,MAX(0,G205*(1+(IFERROR(INDEX('Debt Payoff'!$D$4:$D$11,MATCH(6,'Debt Payoff'!$F$4:$F$11,0)),0))/12)-MIN(G205*(1+(IFERROR(INDEX('Debt Payoff'!$D$4:$D$11,MATCH(6,'Debt Payoff'!$F$4:$F$11,0)),0))/12),(IF(COUNTIF(B205:F205,"&gt;0")=0,(IFERROR(INDEX('Debt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06" s="18">
        <f>IF(H205=0,0,MAX(0,H205*(1+(IFERROR(INDEX('Debt Payoff'!$D$4:$D$11,MATCH(7,'Debt Payoff'!$F$4:$F$11,0)),0))/12)-MIN(H205*(1+(IFERROR(INDEX('Debt Payoff'!$D$4:$D$11,MATCH(7,'Debt Payoff'!$F$4:$F$11,0)),0))/12),(IF(COUNTIF(B205:G205,"&gt;0")=0,(IFERROR(INDEX('Debt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06" s="18">
        <f>IF(I205=0,0,MAX(0,I205*(1+(IFERROR(INDEX('Debt Payoff'!$D$4:$D$11,MATCH(8,'Debt Payoff'!$F$4:$F$11,0)),0))/12)-MIN(I205*(1+(IFERROR(INDEX('Debt Payoff'!$D$4:$D$11,MATCH(8,'Debt Payoff'!$F$4:$F$11,0)),0))/12),(IF(COUNTIF(B205:H205,"&gt;0")=0,(IFERROR(INDEX('Debt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06" s="18">
        <f>IF(B205=0,0,B205*(IFERROR(INDEX('Debt Payoff'!$D$4:$D$11,MATCH(1,'Debt Payoff'!$F$4:$F$11,0)),0))/12)</f>
        <v>0</v>
      </c>
      <c r="K206" s="18">
        <f>IF(C205=0,0,C205*(IFERROR(INDEX('Debt Payoff'!$D$4:$D$11,MATCH(2,'Debt Payoff'!$F$4:$F$11,0)),0))/12)</f>
        <v>0</v>
      </c>
      <c r="L206" s="18">
        <f>IF(D205=0,0,D205*(IFERROR(INDEX('Debt Payoff'!$D$4:$D$11,MATCH(3,'Debt Payoff'!$F$4:$F$11,0)),0))/12)</f>
        <v>0</v>
      </c>
      <c r="M206" s="18">
        <f>IF(E205=0,0,E205*(IFERROR(INDEX('Debt Payoff'!$D$4:$D$11,MATCH(4,'Debt Payoff'!$F$4:$F$11,0)),0))/12)</f>
        <v>0</v>
      </c>
      <c r="N206" s="18">
        <f>IF(F205=0,0,F205*(IFERROR(INDEX('Debt Payoff'!$D$4:$D$11,MATCH(5,'Debt Payoff'!$F$4:$F$11,0)),0))/12)</f>
        <v>0</v>
      </c>
      <c r="O206" s="18">
        <f>IF(G205=0,0,G205*(IFERROR(INDEX('Debt Payoff'!$D$4:$D$11,MATCH(6,'Debt Payoff'!$F$4:$F$11,0)),0))/12)</f>
        <v>0</v>
      </c>
      <c r="P206" s="18">
        <f>IF(H205=0,0,H205*(IFERROR(INDEX('Debt Payoff'!$D$4:$D$11,MATCH(7,'Debt Payoff'!$F$4:$F$11,0)),0))/12)</f>
        <v>0</v>
      </c>
      <c r="Q206" s="18">
        <f>IF(I205=0,0,I205*(IFERROR(INDEX('Debt Payoff'!$D$4:$D$11,MATCH(8,'Debt Payoff'!$F$4:$F$11,0)),0))/12)</f>
        <v>0</v>
      </c>
    </row>
    <row r="207" spans="1:17" x14ac:dyDescent="0.25">
      <c r="A207">
        <v>205</v>
      </c>
      <c r="B207" s="18">
        <f>IF(B206=0,0,MAX(0,B206*(1+(IFERROR(INDEX('Debt Payoff'!$D$4:$D$11,MATCH(1,'Debt Payoff'!$F$4:$F$11,0)),0))/12)-MIN(B206*(1+(IFERROR(INDEX('Debt Payoff'!$D$4:$D$11,MATCH(1,'Debt Payoff'!$F$4:$F$11,0)),0))/12),((IFERROR(INDEX('Debt Payoff'!$E$4:$E$11,MATCH(1,'Debt Payoff'!$F$4:$F$11,0)),0))+('Debt Payoff'!$C$2)))))</f>
        <v>0</v>
      </c>
      <c r="C207" s="18">
        <f>IF(C206=0,0,MAX(0,C206*(1+(IFERROR(INDEX('Debt Payoff'!$D$4:$D$11,MATCH(2,'Debt Payoff'!$F$4:$F$11,0)),0))/12)-MIN(C206*(1+(IFERROR(INDEX('Debt Payoff'!$D$4:$D$11,MATCH(2,'Debt Payoff'!$F$4:$F$11,0)),0))/12),(IF(COUNTIF(B206:B206,"&gt;0")=0,(IFERROR(INDEX('Debt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07" s="18">
        <f>IF(D206=0,0,MAX(0,D206*(1+(IFERROR(INDEX('Debt Payoff'!$D$4:$D$11,MATCH(3,'Debt Payoff'!$F$4:$F$11,0)),0))/12)-MIN(D206*(1+(IFERROR(INDEX('Debt Payoff'!$D$4:$D$11,MATCH(3,'Debt Payoff'!$F$4:$F$11,0)),0))/12),(IF(COUNTIF(B206:C206,"&gt;0")=0,(IFERROR(INDEX('Debt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07" s="18">
        <f>IF(E206=0,0,MAX(0,E206*(1+(IFERROR(INDEX('Debt Payoff'!$D$4:$D$11,MATCH(4,'Debt Payoff'!$F$4:$F$11,0)),0))/12)-MIN(E206*(1+(IFERROR(INDEX('Debt Payoff'!$D$4:$D$11,MATCH(4,'Debt Payoff'!$F$4:$F$11,0)),0))/12),(IF(COUNTIF(B206:D206,"&gt;0")=0,(IFERROR(INDEX('Debt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07" s="18">
        <f>IF(F206=0,0,MAX(0,F206*(1+(IFERROR(INDEX('Debt Payoff'!$D$4:$D$11,MATCH(5,'Debt Payoff'!$F$4:$F$11,0)),0))/12)-MIN(F206*(1+(IFERROR(INDEX('Debt Payoff'!$D$4:$D$11,MATCH(5,'Debt Payoff'!$F$4:$F$11,0)),0))/12),(IF(COUNTIF(B206:E206,"&gt;0")=0,(IFERROR(INDEX('Debt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07" s="18">
        <f>IF(G206=0,0,MAX(0,G206*(1+(IFERROR(INDEX('Debt Payoff'!$D$4:$D$11,MATCH(6,'Debt Payoff'!$F$4:$F$11,0)),0))/12)-MIN(G206*(1+(IFERROR(INDEX('Debt Payoff'!$D$4:$D$11,MATCH(6,'Debt Payoff'!$F$4:$F$11,0)),0))/12),(IF(COUNTIF(B206:F206,"&gt;0")=0,(IFERROR(INDEX('Debt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07" s="18">
        <f>IF(H206=0,0,MAX(0,H206*(1+(IFERROR(INDEX('Debt Payoff'!$D$4:$D$11,MATCH(7,'Debt Payoff'!$F$4:$F$11,0)),0))/12)-MIN(H206*(1+(IFERROR(INDEX('Debt Payoff'!$D$4:$D$11,MATCH(7,'Debt Payoff'!$F$4:$F$11,0)),0))/12),(IF(COUNTIF(B206:G206,"&gt;0")=0,(IFERROR(INDEX('Debt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07" s="18">
        <f>IF(I206=0,0,MAX(0,I206*(1+(IFERROR(INDEX('Debt Payoff'!$D$4:$D$11,MATCH(8,'Debt Payoff'!$F$4:$F$11,0)),0))/12)-MIN(I206*(1+(IFERROR(INDEX('Debt Payoff'!$D$4:$D$11,MATCH(8,'Debt Payoff'!$F$4:$F$11,0)),0))/12),(IF(COUNTIF(B206:H206,"&gt;0")=0,(IFERROR(INDEX('Debt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07" s="18">
        <f>IF(B206=0,0,B206*(IFERROR(INDEX('Debt Payoff'!$D$4:$D$11,MATCH(1,'Debt Payoff'!$F$4:$F$11,0)),0))/12)</f>
        <v>0</v>
      </c>
      <c r="K207" s="18">
        <f>IF(C206=0,0,C206*(IFERROR(INDEX('Debt Payoff'!$D$4:$D$11,MATCH(2,'Debt Payoff'!$F$4:$F$11,0)),0))/12)</f>
        <v>0</v>
      </c>
      <c r="L207" s="18">
        <f>IF(D206=0,0,D206*(IFERROR(INDEX('Debt Payoff'!$D$4:$D$11,MATCH(3,'Debt Payoff'!$F$4:$F$11,0)),0))/12)</f>
        <v>0</v>
      </c>
      <c r="M207" s="18">
        <f>IF(E206=0,0,E206*(IFERROR(INDEX('Debt Payoff'!$D$4:$D$11,MATCH(4,'Debt Payoff'!$F$4:$F$11,0)),0))/12)</f>
        <v>0</v>
      </c>
      <c r="N207" s="18">
        <f>IF(F206=0,0,F206*(IFERROR(INDEX('Debt Payoff'!$D$4:$D$11,MATCH(5,'Debt Payoff'!$F$4:$F$11,0)),0))/12)</f>
        <v>0</v>
      </c>
      <c r="O207" s="18">
        <f>IF(G206=0,0,G206*(IFERROR(INDEX('Debt Payoff'!$D$4:$D$11,MATCH(6,'Debt Payoff'!$F$4:$F$11,0)),0))/12)</f>
        <v>0</v>
      </c>
      <c r="P207" s="18">
        <f>IF(H206=0,0,H206*(IFERROR(INDEX('Debt Payoff'!$D$4:$D$11,MATCH(7,'Debt Payoff'!$F$4:$F$11,0)),0))/12)</f>
        <v>0</v>
      </c>
      <c r="Q207" s="18">
        <f>IF(I206=0,0,I206*(IFERROR(INDEX('Debt Payoff'!$D$4:$D$11,MATCH(8,'Debt Payoff'!$F$4:$F$11,0)),0))/12)</f>
        <v>0</v>
      </c>
    </row>
    <row r="208" spans="1:17" x14ac:dyDescent="0.25">
      <c r="A208">
        <v>206</v>
      </c>
      <c r="B208" s="18">
        <f>IF(B207=0,0,MAX(0,B207*(1+(IFERROR(INDEX('Debt Payoff'!$D$4:$D$11,MATCH(1,'Debt Payoff'!$F$4:$F$11,0)),0))/12)-MIN(B207*(1+(IFERROR(INDEX('Debt Payoff'!$D$4:$D$11,MATCH(1,'Debt Payoff'!$F$4:$F$11,0)),0))/12),((IFERROR(INDEX('Debt Payoff'!$E$4:$E$11,MATCH(1,'Debt Payoff'!$F$4:$F$11,0)),0))+('Debt Payoff'!$C$2)))))</f>
        <v>0</v>
      </c>
      <c r="C208" s="18">
        <f>IF(C207=0,0,MAX(0,C207*(1+(IFERROR(INDEX('Debt Payoff'!$D$4:$D$11,MATCH(2,'Debt Payoff'!$F$4:$F$11,0)),0))/12)-MIN(C207*(1+(IFERROR(INDEX('Debt Payoff'!$D$4:$D$11,MATCH(2,'Debt Payoff'!$F$4:$F$11,0)),0))/12),(IF(COUNTIF(B207:B207,"&gt;0")=0,(IFERROR(INDEX('Debt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08" s="18">
        <f>IF(D207=0,0,MAX(0,D207*(1+(IFERROR(INDEX('Debt Payoff'!$D$4:$D$11,MATCH(3,'Debt Payoff'!$F$4:$F$11,0)),0))/12)-MIN(D207*(1+(IFERROR(INDEX('Debt Payoff'!$D$4:$D$11,MATCH(3,'Debt Payoff'!$F$4:$F$11,0)),0))/12),(IF(COUNTIF(B207:C207,"&gt;0")=0,(IFERROR(INDEX('Debt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08" s="18">
        <f>IF(E207=0,0,MAX(0,E207*(1+(IFERROR(INDEX('Debt Payoff'!$D$4:$D$11,MATCH(4,'Debt Payoff'!$F$4:$F$11,0)),0))/12)-MIN(E207*(1+(IFERROR(INDEX('Debt Payoff'!$D$4:$D$11,MATCH(4,'Debt Payoff'!$F$4:$F$11,0)),0))/12),(IF(COUNTIF(B207:D207,"&gt;0")=0,(IFERROR(INDEX('Debt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08" s="18">
        <f>IF(F207=0,0,MAX(0,F207*(1+(IFERROR(INDEX('Debt Payoff'!$D$4:$D$11,MATCH(5,'Debt Payoff'!$F$4:$F$11,0)),0))/12)-MIN(F207*(1+(IFERROR(INDEX('Debt Payoff'!$D$4:$D$11,MATCH(5,'Debt Payoff'!$F$4:$F$11,0)),0))/12),(IF(COUNTIF(B207:E207,"&gt;0")=0,(IFERROR(INDEX('Debt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08" s="18">
        <f>IF(G207=0,0,MAX(0,G207*(1+(IFERROR(INDEX('Debt Payoff'!$D$4:$D$11,MATCH(6,'Debt Payoff'!$F$4:$F$11,0)),0))/12)-MIN(G207*(1+(IFERROR(INDEX('Debt Payoff'!$D$4:$D$11,MATCH(6,'Debt Payoff'!$F$4:$F$11,0)),0))/12),(IF(COUNTIF(B207:F207,"&gt;0")=0,(IFERROR(INDEX('Debt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08" s="18">
        <f>IF(H207=0,0,MAX(0,H207*(1+(IFERROR(INDEX('Debt Payoff'!$D$4:$D$11,MATCH(7,'Debt Payoff'!$F$4:$F$11,0)),0))/12)-MIN(H207*(1+(IFERROR(INDEX('Debt Payoff'!$D$4:$D$11,MATCH(7,'Debt Payoff'!$F$4:$F$11,0)),0))/12),(IF(COUNTIF(B207:G207,"&gt;0")=0,(IFERROR(INDEX('Debt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08" s="18">
        <f>IF(I207=0,0,MAX(0,I207*(1+(IFERROR(INDEX('Debt Payoff'!$D$4:$D$11,MATCH(8,'Debt Payoff'!$F$4:$F$11,0)),0))/12)-MIN(I207*(1+(IFERROR(INDEX('Debt Payoff'!$D$4:$D$11,MATCH(8,'Debt Payoff'!$F$4:$F$11,0)),0))/12),(IF(COUNTIF(B207:H207,"&gt;0")=0,(IFERROR(INDEX('Debt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08" s="18">
        <f>IF(B207=0,0,B207*(IFERROR(INDEX('Debt Payoff'!$D$4:$D$11,MATCH(1,'Debt Payoff'!$F$4:$F$11,0)),0))/12)</f>
        <v>0</v>
      </c>
      <c r="K208" s="18">
        <f>IF(C207=0,0,C207*(IFERROR(INDEX('Debt Payoff'!$D$4:$D$11,MATCH(2,'Debt Payoff'!$F$4:$F$11,0)),0))/12)</f>
        <v>0</v>
      </c>
      <c r="L208" s="18">
        <f>IF(D207=0,0,D207*(IFERROR(INDEX('Debt Payoff'!$D$4:$D$11,MATCH(3,'Debt Payoff'!$F$4:$F$11,0)),0))/12)</f>
        <v>0</v>
      </c>
      <c r="M208" s="18">
        <f>IF(E207=0,0,E207*(IFERROR(INDEX('Debt Payoff'!$D$4:$D$11,MATCH(4,'Debt Payoff'!$F$4:$F$11,0)),0))/12)</f>
        <v>0</v>
      </c>
      <c r="N208" s="18">
        <f>IF(F207=0,0,F207*(IFERROR(INDEX('Debt Payoff'!$D$4:$D$11,MATCH(5,'Debt Payoff'!$F$4:$F$11,0)),0))/12)</f>
        <v>0</v>
      </c>
      <c r="O208" s="18">
        <f>IF(G207=0,0,G207*(IFERROR(INDEX('Debt Payoff'!$D$4:$D$11,MATCH(6,'Debt Payoff'!$F$4:$F$11,0)),0))/12)</f>
        <v>0</v>
      </c>
      <c r="P208" s="18">
        <f>IF(H207=0,0,H207*(IFERROR(INDEX('Debt Payoff'!$D$4:$D$11,MATCH(7,'Debt Payoff'!$F$4:$F$11,0)),0))/12)</f>
        <v>0</v>
      </c>
      <c r="Q208" s="18">
        <f>IF(I207=0,0,I207*(IFERROR(INDEX('Debt Payoff'!$D$4:$D$11,MATCH(8,'Debt Payoff'!$F$4:$F$11,0)),0))/12)</f>
        <v>0</v>
      </c>
    </row>
    <row r="209" spans="1:17" x14ac:dyDescent="0.25">
      <c r="A209">
        <v>207</v>
      </c>
      <c r="B209" s="18">
        <f>IF(B208=0,0,MAX(0,B208*(1+(IFERROR(INDEX('Debt Payoff'!$D$4:$D$11,MATCH(1,'Debt Payoff'!$F$4:$F$11,0)),0))/12)-MIN(B208*(1+(IFERROR(INDEX('Debt Payoff'!$D$4:$D$11,MATCH(1,'Debt Payoff'!$F$4:$F$11,0)),0))/12),((IFERROR(INDEX('Debt Payoff'!$E$4:$E$11,MATCH(1,'Debt Payoff'!$F$4:$F$11,0)),0))+('Debt Payoff'!$C$2)))))</f>
        <v>0</v>
      </c>
      <c r="C209" s="18">
        <f>IF(C208=0,0,MAX(0,C208*(1+(IFERROR(INDEX('Debt Payoff'!$D$4:$D$11,MATCH(2,'Debt Payoff'!$F$4:$F$11,0)),0))/12)-MIN(C208*(1+(IFERROR(INDEX('Debt Payoff'!$D$4:$D$11,MATCH(2,'Debt Payoff'!$F$4:$F$11,0)),0))/12),(IF(COUNTIF(B208:B208,"&gt;0")=0,(IFERROR(INDEX('Debt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09" s="18">
        <f>IF(D208=0,0,MAX(0,D208*(1+(IFERROR(INDEX('Debt Payoff'!$D$4:$D$11,MATCH(3,'Debt Payoff'!$F$4:$F$11,0)),0))/12)-MIN(D208*(1+(IFERROR(INDEX('Debt Payoff'!$D$4:$D$11,MATCH(3,'Debt Payoff'!$F$4:$F$11,0)),0))/12),(IF(COUNTIF(B208:C208,"&gt;0")=0,(IFERROR(INDEX('Debt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09" s="18">
        <f>IF(E208=0,0,MAX(0,E208*(1+(IFERROR(INDEX('Debt Payoff'!$D$4:$D$11,MATCH(4,'Debt Payoff'!$F$4:$F$11,0)),0))/12)-MIN(E208*(1+(IFERROR(INDEX('Debt Payoff'!$D$4:$D$11,MATCH(4,'Debt Payoff'!$F$4:$F$11,0)),0))/12),(IF(COUNTIF(B208:D208,"&gt;0")=0,(IFERROR(INDEX('Debt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09" s="18">
        <f>IF(F208=0,0,MAX(0,F208*(1+(IFERROR(INDEX('Debt Payoff'!$D$4:$D$11,MATCH(5,'Debt Payoff'!$F$4:$F$11,0)),0))/12)-MIN(F208*(1+(IFERROR(INDEX('Debt Payoff'!$D$4:$D$11,MATCH(5,'Debt Payoff'!$F$4:$F$11,0)),0))/12),(IF(COUNTIF(B208:E208,"&gt;0")=0,(IFERROR(INDEX('Debt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09" s="18">
        <f>IF(G208=0,0,MAX(0,G208*(1+(IFERROR(INDEX('Debt Payoff'!$D$4:$D$11,MATCH(6,'Debt Payoff'!$F$4:$F$11,0)),0))/12)-MIN(G208*(1+(IFERROR(INDEX('Debt Payoff'!$D$4:$D$11,MATCH(6,'Debt Payoff'!$F$4:$F$11,0)),0))/12),(IF(COUNTIF(B208:F208,"&gt;0")=0,(IFERROR(INDEX('Debt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09" s="18">
        <f>IF(H208=0,0,MAX(0,H208*(1+(IFERROR(INDEX('Debt Payoff'!$D$4:$D$11,MATCH(7,'Debt Payoff'!$F$4:$F$11,0)),0))/12)-MIN(H208*(1+(IFERROR(INDEX('Debt Payoff'!$D$4:$D$11,MATCH(7,'Debt Payoff'!$F$4:$F$11,0)),0))/12),(IF(COUNTIF(B208:G208,"&gt;0")=0,(IFERROR(INDEX('Debt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09" s="18">
        <f>IF(I208=0,0,MAX(0,I208*(1+(IFERROR(INDEX('Debt Payoff'!$D$4:$D$11,MATCH(8,'Debt Payoff'!$F$4:$F$11,0)),0))/12)-MIN(I208*(1+(IFERROR(INDEX('Debt Payoff'!$D$4:$D$11,MATCH(8,'Debt Payoff'!$F$4:$F$11,0)),0))/12),(IF(COUNTIF(B208:H208,"&gt;0")=0,(IFERROR(INDEX('Debt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09" s="18">
        <f>IF(B208=0,0,B208*(IFERROR(INDEX('Debt Payoff'!$D$4:$D$11,MATCH(1,'Debt Payoff'!$F$4:$F$11,0)),0))/12)</f>
        <v>0</v>
      </c>
      <c r="K209" s="18">
        <f>IF(C208=0,0,C208*(IFERROR(INDEX('Debt Payoff'!$D$4:$D$11,MATCH(2,'Debt Payoff'!$F$4:$F$11,0)),0))/12)</f>
        <v>0</v>
      </c>
      <c r="L209" s="18">
        <f>IF(D208=0,0,D208*(IFERROR(INDEX('Debt Payoff'!$D$4:$D$11,MATCH(3,'Debt Payoff'!$F$4:$F$11,0)),0))/12)</f>
        <v>0</v>
      </c>
      <c r="M209" s="18">
        <f>IF(E208=0,0,E208*(IFERROR(INDEX('Debt Payoff'!$D$4:$D$11,MATCH(4,'Debt Payoff'!$F$4:$F$11,0)),0))/12)</f>
        <v>0</v>
      </c>
      <c r="N209" s="18">
        <f>IF(F208=0,0,F208*(IFERROR(INDEX('Debt Payoff'!$D$4:$D$11,MATCH(5,'Debt Payoff'!$F$4:$F$11,0)),0))/12)</f>
        <v>0</v>
      </c>
      <c r="O209" s="18">
        <f>IF(G208=0,0,G208*(IFERROR(INDEX('Debt Payoff'!$D$4:$D$11,MATCH(6,'Debt Payoff'!$F$4:$F$11,0)),0))/12)</f>
        <v>0</v>
      </c>
      <c r="P209" s="18">
        <f>IF(H208=0,0,H208*(IFERROR(INDEX('Debt Payoff'!$D$4:$D$11,MATCH(7,'Debt Payoff'!$F$4:$F$11,0)),0))/12)</f>
        <v>0</v>
      </c>
      <c r="Q209" s="18">
        <f>IF(I208=0,0,I208*(IFERROR(INDEX('Debt Payoff'!$D$4:$D$11,MATCH(8,'Debt Payoff'!$F$4:$F$11,0)),0))/12)</f>
        <v>0</v>
      </c>
    </row>
    <row r="210" spans="1:17" x14ac:dyDescent="0.25">
      <c r="A210">
        <v>208</v>
      </c>
      <c r="B210" s="18">
        <f>IF(B209=0,0,MAX(0,B209*(1+(IFERROR(INDEX('Debt Payoff'!$D$4:$D$11,MATCH(1,'Debt Payoff'!$F$4:$F$11,0)),0))/12)-MIN(B209*(1+(IFERROR(INDEX('Debt Payoff'!$D$4:$D$11,MATCH(1,'Debt Payoff'!$F$4:$F$11,0)),0))/12),((IFERROR(INDEX('Debt Payoff'!$E$4:$E$11,MATCH(1,'Debt Payoff'!$F$4:$F$11,0)),0))+('Debt Payoff'!$C$2)))))</f>
        <v>0</v>
      </c>
      <c r="C210" s="18">
        <f>IF(C209=0,0,MAX(0,C209*(1+(IFERROR(INDEX('Debt Payoff'!$D$4:$D$11,MATCH(2,'Debt Payoff'!$F$4:$F$11,0)),0))/12)-MIN(C209*(1+(IFERROR(INDEX('Debt Payoff'!$D$4:$D$11,MATCH(2,'Debt Payoff'!$F$4:$F$11,0)),0))/12),(IF(COUNTIF(B209:B209,"&gt;0")=0,(IFERROR(INDEX('Debt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10" s="18">
        <f>IF(D209=0,0,MAX(0,D209*(1+(IFERROR(INDEX('Debt Payoff'!$D$4:$D$11,MATCH(3,'Debt Payoff'!$F$4:$F$11,0)),0))/12)-MIN(D209*(1+(IFERROR(INDEX('Debt Payoff'!$D$4:$D$11,MATCH(3,'Debt Payoff'!$F$4:$F$11,0)),0))/12),(IF(COUNTIF(B209:C209,"&gt;0")=0,(IFERROR(INDEX('Debt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10" s="18">
        <f>IF(E209=0,0,MAX(0,E209*(1+(IFERROR(INDEX('Debt Payoff'!$D$4:$D$11,MATCH(4,'Debt Payoff'!$F$4:$F$11,0)),0))/12)-MIN(E209*(1+(IFERROR(INDEX('Debt Payoff'!$D$4:$D$11,MATCH(4,'Debt Payoff'!$F$4:$F$11,0)),0))/12),(IF(COUNTIF(B209:D209,"&gt;0")=0,(IFERROR(INDEX('Debt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10" s="18">
        <f>IF(F209=0,0,MAX(0,F209*(1+(IFERROR(INDEX('Debt Payoff'!$D$4:$D$11,MATCH(5,'Debt Payoff'!$F$4:$F$11,0)),0))/12)-MIN(F209*(1+(IFERROR(INDEX('Debt Payoff'!$D$4:$D$11,MATCH(5,'Debt Payoff'!$F$4:$F$11,0)),0))/12),(IF(COUNTIF(B209:E209,"&gt;0")=0,(IFERROR(INDEX('Debt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10" s="18">
        <f>IF(G209=0,0,MAX(0,G209*(1+(IFERROR(INDEX('Debt Payoff'!$D$4:$D$11,MATCH(6,'Debt Payoff'!$F$4:$F$11,0)),0))/12)-MIN(G209*(1+(IFERROR(INDEX('Debt Payoff'!$D$4:$D$11,MATCH(6,'Debt Payoff'!$F$4:$F$11,0)),0))/12),(IF(COUNTIF(B209:F209,"&gt;0")=0,(IFERROR(INDEX('Debt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10" s="18">
        <f>IF(H209=0,0,MAX(0,H209*(1+(IFERROR(INDEX('Debt Payoff'!$D$4:$D$11,MATCH(7,'Debt Payoff'!$F$4:$F$11,0)),0))/12)-MIN(H209*(1+(IFERROR(INDEX('Debt Payoff'!$D$4:$D$11,MATCH(7,'Debt Payoff'!$F$4:$F$11,0)),0))/12),(IF(COUNTIF(B209:G209,"&gt;0")=0,(IFERROR(INDEX('Debt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10" s="18">
        <f>IF(I209=0,0,MAX(0,I209*(1+(IFERROR(INDEX('Debt Payoff'!$D$4:$D$11,MATCH(8,'Debt Payoff'!$F$4:$F$11,0)),0))/12)-MIN(I209*(1+(IFERROR(INDEX('Debt Payoff'!$D$4:$D$11,MATCH(8,'Debt Payoff'!$F$4:$F$11,0)),0))/12),(IF(COUNTIF(B209:H209,"&gt;0")=0,(IFERROR(INDEX('Debt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10" s="18">
        <f>IF(B209=0,0,B209*(IFERROR(INDEX('Debt Payoff'!$D$4:$D$11,MATCH(1,'Debt Payoff'!$F$4:$F$11,0)),0))/12)</f>
        <v>0</v>
      </c>
      <c r="K210" s="18">
        <f>IF(C209=0,0,C209*(IFERROR(INDEX('Debt Payoff'!$D$4:$D$11,MATCH(2,'Debt Payoff'!$F$4:$F$11,0)),0))/12)</f>
        <v>0</v>
      </c>
      <c r="L210" s="18">
        <f>IF(D209=0,0,D209*(IFERROR(INDEX('Debt Payoff'!$D$4:$D$11,MATCH(3,'Debt Payoff'!$F$4:$F$11,0)),0))/12)</f>
        <v>0</v>
      </c>
      <c r="M210" s="18">
        <f>IF(E209=0,0,E209*(IFERROR(INDEX('Debt Payoff'!$D$4:$D$11,MATCH(4,'Debt Payoff'!$F$4:$F$11,0)),0))/12)</f>
        <v>0</v>
      </c>
      <c r="N210" s="18">
        <f>IF(F209=0,0,F209*(IFERROR(INDEX('Debt Payoff'!$D$4:$D$11,MATCH(5,'Debt Payoff'!$F$4:$F$11,0)),0))/12)</f>
        <v>0</v>
      </c>
      <c r="O210" s="18">
        <f>IF(G209=0,0,G209*(IFERROR(INDEX('Debt Payoff'!$D$4:$D$11,MATCH(6,'Debt Payoff'!$F$4:$F$11,0)),0))/12)</f>
        <v>0</v>
      </c>
      <c r="P210" s="18">
        <f>IF(H209=0,0,H209*(IFERROR(INDEX('Debt Payoff'!$D$4:$D$11,MATCH(7,'Debt Payoff'!$F$4:$F$11,0)),0))/12)</f>
        <v>0</v>
      </c>
      <c r="Q210" s="18">
        <f>IF(I209=0,0,I209*(IFERROR(INDEX('Debt Payoff'!$D$4:$D$11,MATCH(8,'Debt Payoff'!$F$4:$F$11,0)),0))/12)</f>
        <v>0</v>
      </c>
    </row>
    <row r="211" spans="1:17" x14ac:dyDescent="0.25">
      <c r="A211">
        <v>209</v>
      </c>
      <c r="B211" s="18">
        <f>IF(B210=0,0,MAX(0,B210*(1+(IFERROR(INDEX('Debt Payoff'!$D$4:$D$11,MATCH(1,'Debt Payoff'!$F$4:$F$11,0)),0))/12)-MIN(B210*(1+(IFERROR(INDEX('Debt Payoff'!$D$4:$D$11,MATCH(1,'Debt Payoff'!$F$4:$F$11,0)),0))/12),((IFERROR(INDEX('Debt Payoff'!$E$4:$E$11,MATCH(1,'Debt Payoff'!$F$4:$F$11,0)),0))+('Debt Payoff'!$C$2)))))</f>
        <v>0</v>
      </c>
      <c r="C211" s="18">
        <f>IF(C210=0,0,MAX(0,C210*(1+(IFERROR(INDEX('Debt Payoff'!$D$4:$D$11,MATCH(2,'Debt Payoff'!$F$4:$F$11,0)),0))/12)-MIN(C210*(1+(IFERROR(INDEX('Debt Payoff'!$D$4:$D$11,MATCH(2,'Debt Payoff'!$F$4:$F$11,0)),0))/12),(IF(COUNTIF(B210:B210,"&gt;0")=0,(IFERROR(INDEX('Debt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11" s="18">
        <f>IF(D210=0,0,MAX(0,D210*(1+(IFERROR(INDEX('Debt Payoff'!$D$4:$D$11,MATCH(3,'Debt Payoff'!$F$4:$F$11,0)),0))/12)-MIN(D210*(1+(IFERROR(INDEX('Debt Payoff'!$D$4:$D$11,MATCH(3,'Debt Payoff'!$F$4:$F$11,0)),0))/12),(IF(COUNTIF(B210:C210,"&gt;0")=0,(IFERROR(INDEX('Debt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11" s="18">
        <f>IF(E210=0,0,MAX(0,E210*(1+(IFERROR(INDEX('Debt Payoff'!$D$4:$D$11,MATCH(4,'Debt Payoff'!$F$4:$F$11,0)),0))/12)-MIN(E210*(1+(IFERROR(INDEX('Debt Payoff'!$D$4:$D$11,MATCH(4,'Debt Payoff'!$F$4:$F$11,0)),0))/12),(IF(COUNTIF(B210:D210,"&gt;0")=0,(IFERROR(INDEX('Debt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11" s="18">
        <f>IF(F210=0,0,MAX(0,F210*(1+(IFERROR(INDEX('Debt Payoff'!$D$4:$D$11,MATCH(5,'Debt Payoff'!$F$4:$F$11,0)),0))/12)-MIN(F210*(1+(IFERROR(INDEX('Debt Payoff'!$D$4:$D$11,MATCH(5,'Debt Payoff'!$F$4:$F$11,0)),0))/12),(IF(COUNTIF(B210:E210,"&gt;0")=0,(IFERROR(INDEX('Debt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11" s="18">
        <f>IF(G210=0,0,MAX(0,G210*(1+(IFERROR(INDEX('Debt Payoff'!$D$4:$D$11,MATCH(6,'Debt Payoff'!$F$4:$F$11,0)),0))/12)-MIN(G210*(1+(IFERROR(INDEX('Debt Payoff'!$D$4:$D$11,MATCH(6,'Debt Payoff'!$F$4:$F$11,0)),0))/12),(IF(COUNTIF(B210:F210,"&gt;0")=0,(IFERROR(INDEX('Debt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11" s="18">
        <f>IF(H210=0,0,MAX(0,H210*(1+(IFERROR(INDEX('Debt Payoff'!$D$4:$D$11,MATCH(7,'Debt Payoff'!$F$4:$F$11,0)),0))/12)-MIN(H210*(1+(IFERROR(INDEX('Debt Payoff'!$D$4:$D$11,MATCH(7,'Debt Payoff'!$F$4:$F$11,0)),0))/12),(IF(COUNTIF(B210:G210,"&gt;0")=0,(IFERROR(INDEX('Debt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11" s="18">
        <f>IF(I210=0,0,MAX(0,I210*(1+(IFERROR(INDEX('Debt Payoff'!$D$4:$D$11,MATCH(8,'Debt Payoff'!$F$4:$F$11,0)),0))/12)-MIN(I210*(1+(IFERROR(INDEX('Debt Payoff'!$D$4:$D$11,MATCH(8,'Debt Payoff'!$F$4:$F$11,0)),0))/12),(IF(COUNTIF(B210:H210,"&gt;0")=0,(IFERROR(INDEX('Debt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11" s="18">
        <f>IF(B210=0,0,B210*(IFERROR(INDEX('Debt Payoff'!$D$4:$D$11,MATCH(1,'Debt Payoff'!$F$4:$F$11,0)),0))/12)</f>
        <v>0</v>
      </c>
      <c r="K211" s="18">
        <f>IF(C210=0,0,C210*(IFERROR(INDEX('Debt Payoff'!$D$4:$D$11,MATCH(2,'Debt Payoff'!$F$4:$F$11,0)),0))/12)</f>
        <v>0</v>
      </c>
      <c r="L211" s="18">
        <f>IF(D210=0,0,D210*(IFERROR(INDEX('Debt Payoff'!$D$4:$D$11,MATCH(3,'Debt Payoff'!$F$4:$F$11,0)),0))/12)</f>
        <v>0</v>
      </c>
      <c r="M211" s="18">
        <f>IF(E210=0,0,E210*(IFERROR(INDEX('Debt Payoff'!$D$4:$D$11,MATCH(4,'Debt Payoff'!$F$4:$F$11,0)),0))/12)</f>
        <v>0</v>
      </c>
      <c r="N211" s="18">
        <f>IF(F210=0,0,F210*(IFERROR(INDEX('Debt Payoff'!$D$4:$D$11,MATCH(5,'Debt Payoff'!$F$4:$F$11,0)),0))/12)</f>
        <v>0</v>
      </c>
      <c r="O211" s="18">
        <f>IF(G210=0,0,G210*(IFERROR(INDEX('Debt Payoff'!$D$4:$D$11,MATCH(6,'Debt Payoff'!$F$4:$F$11,0)),0))/12)</f>
        <v>0</v>
      </c>
      <c r="P211" s="18">
        <f>IF(H210=0,0,H210*(IFERROR(INDEX('Debt Payoff'!$D$4:$D$11,MATCH(7,'Debt Payoff'!$F$4:$F$11,0)),0))/12)</f>
        <v>0</v>
      </c>
      <c r="Q211" s="18">
        <f>IF(I210=0,0,I210*(IFERROR(INDEX('Debt Payoff'!$D$4:$D$11,MATCH(8,'Debt Payoff'!$F$4:$F$11,0)),0))/12)</f>
        <v>0</v>
      </c>
    </row>
    <row r="212" spans="1:17" x14ac:dyDescent="0.25">
      <c r="A212">
        <v>210</v>
      </c>
      <c r="B212" s="18">
        <f>IF(B211=0,0,MAX(0,B211*(1+(IFERROR(INDEX('Debt Payoff'!$D$4:$D$11,MATCH(1,'Debt Payoff'!$F$4:$F$11,0)),0))/12)-MIN(B211*(1+(IFERROR(INDEX('Debt Payoff'!$D$4:$D$11,MATCH(1,'Debt Payoff'!$F$4:$F$11,0)),0))/12),((IFERROR(INDEX('Debt Payoff'!$E$4:$E$11,MATCH(1,'Debt Payoff'!$F$4:$F$11,0)),0))+('Debt Payoff'!$C$2)))))</f>
        <v>0</v>
      </c>
      <c r="C212" s="18">
        <f>IF(C211=0,0,MAX(0,C211*(1+(IFERROR(INDEX('Debt Payoff'!$D$4:$D$11,MATCH(2,'Debt Payoff'!$F$4:$F$11,0)),0))/12)-MIN(C211*(1+(IFERROR(INDEX('Debt Payoff'!$D$4:$D$11,MATCH(2,'Debt Payoff'!$F$4:$F$11,0)),0))/12),(IF(COUNTIF(B211:B211,"&gt;0")=0,(IFERROR(INDEX('Debt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12" s="18">
        <f>IF(D211=0,0,MAX(0,D211*(1+(IFERROR(INDEX('Debt Payoff'!$D$4:$D$11,MATCH(3,'Debt Payoff'!$F$4:$F$11,0)),0))/12)-MIN(D211*(1+(IFERROR(INDEX('Debt Payoff'!$D$4:$D$11,MATCH(3,'Debt Payoff'!$F$4:$F$11,0)),0))/12),(IF(COUNTIF(B211:C211,"&gt;0")=0,(IFERROR(INDEX('Debt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12" s="18">
        <f>IF(E211=0,0,MAX(0,E211*(1+(IFERROR(INDEX('Debt Payoff'!$D$4:$D$11,MATCH(4,'Debt Payoff'!$F$4:$F$11,0)),0))/12)-MIN(E211*(1+(IFERROR(INDEX('Debt Payoff'!$D$4:$D$11,MATCH(4,'Debt Payoff'!$F$4:$F$11,0)),0))/12),(IF(COUNTIF(B211:D211,"&gt;0")=0,(IFERROR(INDEX('Debt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12" s="18">
        <f>IF(F211=0,0,MAX(0,F211*(1+(IFERROR(INDEX('Debt Payoff'!$D$4:$D$11,MATCH(5,'Debt Payoff'!$F$4:$F$11,0)),0))/12)-MIN(F211*(1+(IFERROR(INDEX('Debt Payoff'!$D$4:$D$11,MATCH(5,'Debt Payoff'!$F$4:$F$11,0)),0))/12),(IF(COUNTIF(B211:E211,"&gt;0")=0,(IFERROR(INDEX('Debt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12" s="18">
        <f>IF(G211=0,0,MAX(0,G211*(1+(IFERROR(INDEX('Debt Payoff'!$D$4:$D$11,MATCH(6,'Debt Payoff'!$F$4:$F$11,0)),0))/12)-MIN(G211*(1+(IFERROR(INDEX('Debt Payoff'!$D$4:$D$11,MATCH(6,'Debt Payoff'!$F$4:$F$11,0)),0))/12),(IF(COUNTIF(B211:F211,"&gt;0")=0,(IFERROR(INDEX('Debt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12" s="18">
        <f>IF(H211=0,0,MAX(0,H211*(1+(IFERROR(INDEX('Debt Payoff'!$D$4:$D$11,MATCH(7,'Debt Payoff'!$F$4:$F$11,0)),0))/12)-MIN(H211*(1+(IFERROR(INDEX('Debt Payoff'!$D$4:$D$11,MATCH(7,'Debt Payoff'!$F$4:$F$11,0)),0))/12),(IF(COUNTIF(B211:G211,"&gt;0")=0,(IFERROR(INDEX('Debt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12" s="18">
        <f>IF(I211=0,0,MAX(0,I211*(1+(IFERROR(INDEX('Debt Payoff'!$D$4:$D$11,MATCH(8,'Debt Payoff'!$F$4:$F$11,0)),0))/12)-MIN(I211*(1+(IFERROR(INDEX('Debt Payoff'!$D$4:$D$11,MATCH(8,'Debt Payoff'!$F$4:$F$11,0)),0))/12),(IF(COUNTIF(B211:H211,"&gt;0")=0,(IFERROR(INDEX('Debt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12" s="18">
        <f>IF(B211=0,0,B211*(IFERROR(INDEX('Debt Payoff'!$D$4:$D$11,MATCH(1,'Debt Payoff'!$F$4:$F$11,0)),0))/12)</f>
        <v>0</v>
      </c>
      <c r="K212" s="18">
        <f>IF(C211=0,0,C211*(IFERROR(INDEX('Debt Payoff'!$D$4:$D$11,MATCH(2,'Debt Payoff'!$F$4:$F$11,0)),0))/12)</f>
        <v>0</v>
      </c>
      <c r="L212" s="18">
        <f>IF(D211=0,0,D211*(IFERROR(INDEX('Debt Payoff'!$D$4:$D$11,MATCH(3,'Debt Payoff'!$F$4:$F$11,0)),0))/12)</f>
        <v>0</v>
      </c>
      <c r="M212" s="18">
        <f>IF(E211=0,0,E211*(IFERROR(INDEX('Debt Payoff'!$D$4:$D$11,MATCH(4,'Debt Payoff'!$F$4:$F$11,0)),0))/12)</f>
        <v>0</v>
      </c>
      <c r="N212" s="18">
        <f>IF(F211=0,0,F211*(IFERROR(INDEX('Debt Payoff'!$D$4:$D$11,MATCH(5,'Debt Payoff'!$F$4:$F$11,0)),0))/12)</f>
        <v>0</v>
      </c>
      <c r="O212" s="18">
        <f>IF(G211=0,0,G211*(IFERROR(INDEX('Debt Payoff'!$D$4:$D$11,MATCH(6,'Debt Payoff'!$F$4:$F$11,0)),0))/12)</f>
        <v>0</v>
      </c>
      <c r="P212" s="18">
        <f>IF(H211=0,0,H211*(IFERROR(INDEX('Debt Payoff'!$D$4:$D$11,MATCH(7,'Debt Payoff'!$F$4:$F$11,0)),0))/12)</f>
        <v>0</v>
      </c>
      <c r="Q212" s="18">
        <f>IF(I211=0,0,I211*(IFERROR(INDEX('Debt Payoff'!$D$4:$D$11,MATCH(8,'Debt Payoff'!$F$4:$F$11,0)),0))/12)</f>
        <v>0</v>
      </c>
    </row>
    <row r="213" spans="1:17" x14ac:dyDescent="0.25">
      <c r="A213">
        <v>211</v>
      </c>
      <c r="B213" s="18">
        <f>IF(B212=0,0,MAX(0,B212*(1+(IFERROR(INDEX('Debt Payoff'!$D$4:$D$11,MATCH(1,'Debt Payoff'!$F$4:$F$11,0)),0))/12)-MIN(B212*(1+(IFERROR(INDEX('Debt Payoff'!$D$4:$D$11,MATCH(1,'Debt Payoff'!$F$4:$F$11,0)),0))/12),((IFERROR(INDEX('Debt Payoff'!$E$4:$E$11,MATCH(1,'Debt Payoff'!$F$4:$F$11,0)),0))+('Debt Payoff'!$C$2)))))</f>
        <v>0</v>
      </c>
      <c r="C213" s="18">
        <f>IF(C212=0,0,MAX(0,C212*(1+(IFERROR(INDEX('Debt Payoff'!$D$4:$D$11,MATCH(2,'Debt Payoff'!$F$4:$F$11,0)),0))/12)-MIN(C212*(1+(IFERROR(INDEX('Debt Payoff'!$D$4:$D$11,MATCH(2,'Debt Payoff'!$F$4:$F$11,0)),0))/12),(IF(COUNTIF(B212:B212,"&gt;0")=0,(IFERROR(INDEX('Debt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13" s="18">
        <f>IF(D212=0,0,MAX(0,D212*(1+(IFERROR(INDEX('Debt Payoff'!$D$4:$D$11,MATCH(3,'Debt Payoff'!$F$4:$F$11,0)),0))/12)-MIN(D212*(1+(IFERROR(INDEX('Debt Payoff'!$D$4:$D$11,MATCH(3,'Debt Payoff'!$F$4:$F$11,0)),0))/12),(IF(COUNTIF(B212:C212,"&gt;0")=0,(IFERROR(INDEX('Debt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13" s="18">
        <f>IF(E212=0,0,MAX(0,E212*(1+(IFERROR(INDEX('Debt Payoff'!$D$4:$D$11,MATCH(4,'Debt Payoff'!$F$4:$F$11,0)),0))/12)-MIN(E212*(1+(IFERROR(INDEX('Debt Payoff'!$D$4:$D$11,MATCH(4,'Debt Payoff'!$F$4:$F$11,0)),0))/12),(IF(COUNTIF(B212:D212,"&gt;0")=0,(IFERROR(INDEX('Debt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13" s="18">
        <f>IF(F212=0,0,MAX(0,F212*(1+(IFERROR(INDEX('Debt Payoff'!$D$4:$D$11,MATCH(5,'Debt Payoff'!$F$4:$F$11,0)),0))/12)-MIN(F212*(1+(IFERROR(INDEX('Debt Payoff'!$D$4:$D$11,MATCH(5,'Debt Payoff'!$F$4:$F$11,0)),0))/12),(IF(COUNTIF(B212:E212,"&gt;0")=0,(IFERROR(INDEX('Debt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13" s="18">
        <f>IF(G212=0,0,MAX(0,G212*(1+(IFERROR(INDEX('Debt Payoff'!$D$4:$D$11,MATCH(6,'Debt Payoff'!$F$4:$F$11,0)),0))/12)-MIN(G212*(1+(IFERROR(INDEX('Debt Payoff'!$D$4:$D$11,MATCH(6,'Debt Payoff'!$F$4:$F$11,0)),0))/12),(IF(COUNTIF(B212:F212,"&gt;0")=0,(IFERROR(INDEX('Debt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13" s="18">
        <f>IF(H212=0,0,MAX(0,H212*(1+(IFERROR(INDEX('Debt Payoff'!$D$4:$D$11,MATCH(7,'Debt Payoff'!$F$4:$F$11,0)),0))/12)-MIN(H212*(1+(IFERROR(INDEX('Debt Payoff'!$D$4:$D$11,MATCH(7,'Debt Payoff'!$F$4:$F$11,0)),0))/12),(IF(COUNTIF(B212:G212,"&gt;0")=0,(IFERROR(INDEX('Debt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13" s="18">
        <f>IF(I212=0,0,MAX(0,I212*(1+(IFERROR(INDEX('Debt Payoff'!$D$4:$D$11,MATCH(8,'Debt Payoff'!$F$4:$F$11,0)),0))/12)-MIN(I212*(1+(IFERROR(INDEX('Debt Payoff'!$D$4:$D$11,MATCH(8,'Debt Payoff'!$F$4:$F$11,0)),0))/12),(IF(COUNTIF(B212:H212,"&gt;0")=0,(IFERROR(INDEX('Debt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13" s="18">
        <f>IF(B212=0,0,B212*(IFERROR(INDEX('Debt Payoff'!$D$4:$D$11,MATCH(1,'Debt Payoff'!$F$4:$F$11,0)),0))/12)</f>
        <v>0</v>
      </c>
      <c r="K213" s="18">
        <f>IF(C212=0,0,C212*(IFERROR(INDEX('Debt Payoff'!$D$4:$D$11,MATCH(2,'Debt Payoff'!$F$4:$F$11,0)),0))/12)</f>
        <v>0</v>
      </c>
      <c r="L213" s="18">
        <f>IF(D212=0,0,D212*(IFERROR(INDEX('Debt Payoff'!$D$4:$D$11,MATCH(3,'Debt Payoff'!$F$4:$F$11,0)),0))/12)</f>
        <v>0</v>
      </c>
      <c r="M213" s="18">
        <f>IF(E212=0,0,E212*(IFERROR(INDEX('Debt Payoff'!$D$4:$D$11,MATCH(4,'Debt Payoff'!$F$4:$F$11,0)),0))/12)</f>
        <v>0</v>
      </c>
      <c r="N213" s="18">
        <f>IF(F212=0,0,F212*(IFERROR(INDEX('Debt Payoff'!$D$4:$D$11,MATCH(5,'Debt Payoff'!$F$4:$F$11,0)),0))/12)</f>
        <v>0</v>
      </c>
      <c r="O213" s="18">
        <f>IF(G212=0,0,G212*(IFERROR(INDEX('Debt Payoff'!$D$4:$D$11,MATCH(6,'Debt Payoff'!$F$4:$F$11,0)),0))/12)</f>
        <v>0</v>
      </c>
      <c r="P213" s="18">
        <f>IF(H212=0,0,H212*(IFERROR(INDEX('Debt Payoff'!$D$4:$D$11,MATCH(7,'Debt Payoff'!$F$4:$F$11,0)),0))/12)</f>
        <v>0</v>
      </c>
      <c r="Q213" s="18">
        <f>IF(I212=0,0,I212*(IFERROR(INDEX('Debt Payoff'!$D$4:$D$11,MATCH(8,'Debt Payoff'!$F$4:$F$11,0)),0))/12)</f>
        <v>0</v>
      </c>
    </row>
    <row r="214" spans="1:17" x14ac:dyDescent="0.25">
      <c r="A214">
        <v>212</v>
      </c>
      <c r="B214" s="18">
        <f>IF(B213=0,0,MAX(0,B213*(1+(IFERROR(INDEX('Debt Payoff'!$D$4:$D$11,MATCH(1,'Debt Payoff'!$F$4:$F$11,0)),0))/12)-MIN(B213*(1+(IFERROR(INDEX('Debt Payoff'!$D$4:$D$11,MATCH(1,'Debt Payoff'!$F$4:$F$11,0)),0))/12),((IFERROR(INDEX('Debt Payoff'!$E$4:$E$11,MATCH(1,'Debt Payoff'!$F$4:$F$11,0)),0))+('Debt Payoff'!$C$2)))))</f>
        <v>0</v>
      </c>
      <c r="C214" s="18">
        <f>IF(C213=0,0,MAX(0,C213*(1+(IFERROR(INDEX('Debt Payoff'!$D$4:$D$11,MATCH(2,'Debt Payoff'!$F$4:$F$11,0)),0))/12)-MIN(C213*(1+(IFERROR(INDEX('Debt Payoff'!$D$4:$D$11,MATCH(2,'Debt Payoff'!$F$4:$F$11,0)),0))/12),(IF(COUNTIF(B213:B213,"&gt;0")=0,(IFERROR(INDEX('Debt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14" s="18">
        <f>IF(D213=0,0,MAX(0,D213*(1+(IFERROR(INDEX('Debt Payoff'!$D$4:$D$11,MATCH(3,'Debt Payoff'!$F$4:$F$11,0)),0))/12)-MIN(D213*(1+(IFERROR(INDEX('Debt Payoff'!$D$4:$D$11,MATCH(3,'Debt Payoff'!$F$4:$F$11,0)),0))/12),(IF(COUNTIF(B213:C213,"&gt;0")=0,(IFERROR(INDEX('Debt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14" s="18">
        <f>IF(E213=0,0,MAX(0,E213*(1+(IFERROR(INDEX('Debt Payoff'!$D$4:$D$11,MATCH(4,'Debt Payoff'!$F$4:$F$11,0)),0))/12)-MIN(E213*(1+(IFERROR(INDEX('Debt Payoff'!$D$4:$D$11,MATCH(4,'Debt Payoff'!$F$4:$F$11,0)),0))/12),(IF(COUNTIF(B213:D213,"&gt;0")=0,(IFERROR(INDEX('Debt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14" s="18">
        <f>IF(F213=0,0,MAX(0,F213*(1+(IFERROR(INDEX('Debt Payoff'!$D$4:$D$11,MATCH(5,'Debt Payoff'!$F$4:$F$11,0)),0))/12)-MIN(F213*(1+(IFERROR(INDEX('Debt Payoff'!$D$4:$D$11,MATCH(5,'Debt Payoff'!$F$4:$F$11,0)),0))/12),(IF(COUNTIF(B213:E213,"&gt;0")=0,(IFERROR(INDEX('Debt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14" s="18">
        <f>IF(G213=0,0,MAX(0,G213*(1+(IFERROR(INDEX('Debt Payoff'!$D$4:$D$11,MATCH(6,'Debt Payoff'!$F$4:$F$11,0)),0))/12)-MIN(G213*(1+(IFERROR(INDEX('Debt Payoff'!$D$4:$D$11,MATCH(6,'Debt Payoff'!$F$4:$F$11,0)),0))/12),(IF(COUNTIF(B213:F213,"&gt;0")=0,(IFERROR(INDEX('Debt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14" s="18">
        <f>IF(H213=0,0,MAX(0,H213*(1+(IFERROR(INDEX('Debt Payoff'!$D$4:$D$11,MATCH(7,'Debt Payoff'!$F$4:$F$11,0)),0))/12)-MIN(H213*(1+(IFERROR(INDEX('Debt Payoff'!$D$4:$D$11,MATCH(7,'Debt Payoff'!$F$4:$F$11,0)),0))/12),(IF(COUNTIF(B213:G213,"&gt;0")=0,(IFERROR(INDEX('Debt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14" s="18">
        <f>IF(I213=0,0,MAX(0,I213*(1+(IFERROR(INDEX('Debt Payoff'!$D$4:$D$11,MATCH(8,'Debt Payoff'!$F$4:$F$11,0)),0))/12)-MIN(I213*(1+(IFERROR(INDEX('Debt Payoff'!$D$4:$D$11,MATCH(8,'Debt Payoff'!$F$4:$F$11,0)),0))/12),(IF(COUNTIF(B213:H213,"&gt;0")=0,(IFERROR(INDEX('Debt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14" s="18">
        <f>IF(B213=0,0,B213*(IFERROR(INDEX('Debt Payoff'!$D$4:$D$11,MATCH(1,'Debt Payoff'!$F$4:$F$11,0)),0))/12)</f>
        <v>0</v>
      </c>
      <c r="K214" s="18">
        <f>IF(C213=0,0,C213*(IFERROR(INDEX('Debt Payoff'!$D$4:$D$11,MATCH(2,'Debt Payoff'!$F$4:$F$11,0)),0))/12)</f>
        <v>0</v>
      </c>
      <c r="L214" s="18">
        <f>IF(D213=0,0,D213*(IFERROR(INDEX('Debt Payoff'!$D$4:$D$11,MATCH(3,'Debt Payoff'!$F$4:$F$11,0)),0))/12)</f>
        <v>0</v>
      </c>
      <c r="M214" s="18">
        <f>IF(E213=0,0,E213*(IFERROR(INDEX('Debt Payoff'!$D$4:$D$11,MATCH(4,'Debt Payoff'!$F$4:$F$11,0)),0))/12)</f>
        <v>0</v>
      </c>
      <c r="N214" s="18">
        <f>IF(F213=0,0,F213*(IFERROR(INDEX('Debt Payoff'!$D$4:$D$11,MATCH(5,'Debt Payoff'!$F$4:$F$11,0)),0))/12)</f>
        <v>0</v>
      </c>
      <c r="O214" s="18">
        <f>IF(G213=0,0,G213*(IFERROR(INDEX('Debt Payoff'!$D$4:$D$11,MATCH(6,'Debt Payoff'!$F$4:$F$11,0)),0))/12)</f>
        <v>0</v>
      </c>
      <c r="P214" s="18">
        <f>IF(H213=0,0,H213*(IFERROR(INDEX('Debt Payoff'!$D$4:$D$11,MATCH(7,'Debt Payoff'!$F$4:$F$11,0)),0))/12)</f>
        <v>0</v>
      </c>
      <c r="Q214" s="18">
        <f>IF(I213=0,0,I213*(IFERROR(INDEX('Debt Payoff'!$D$4:$D$11,MATCH(8,'Debt Payoff'!$F$4:$F$11,0)),0))/12)</f>
        <v>0</v>
      </c>
    </row>
    <row r="215" spans="1:17" x14ac:dyDescent="0.25">
      <c r="A215">
        <v>213</v>
      </c>
      <c r="B215" s="18">
        <f>IF(B214=0,0,MAX(0,B214*(1+(IFERROR(INDEX('Debt Payoff'!$D$4:$D$11,MATCH(1,'Debt Payoff'!$F$4:$F$11,0)),0))/12)-MIN(B214*(1+(IFERROR(INDEX('Debt Payoff'!$D$4:$D$11,MATCH(1,'Debt Payoff'!$F$4:$F$11,0)),0))/12),((IFERROR(INDEX('Debt Payoff'!$E$4:$E$11,MATCH(1,'Debt Payoff'!$F$4:$F$11,0)),0))+('Debt Payoff'!$C$2)))))</f>
        <v>0</v>
      </c>
      <c r="C215" s="18">
        <f>IF(C214=0,0,MAX(0,C214*(1+(IFERROR(INDEX('Debt Payoff'!$D$4:$D$11,MATCH(2,'Debt Payoff'!$F$4:$F$11,0)),0))/12)-MIN(C214*(1+(IFERROR(INDEX('Debt Payoff'!$D$4:$D$11,MATCH(2,'Debt Payoff'!$F$4:$F$11,0)),0))/12),(IF(COUNTIF(B214:B214,"&gt;0")=0,(IFERROR(INDEX('Debt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15" s="18">
        <f>IF(D214=0,0,MAX(0,D214*(1+(IFERROR(INDEX('Debt Payoff'!$D$4:$D$11,MATCH(3,'Debt Payoff'!$F$4:$F$11,0)),0))/12)-MIN(D214*(1+(IFERROR(INDEX('Debt Payoff'!$D$4:$D$11,MATCH(3,'Debt Payoff'!$F$4:$F$11,0)),0))/12),(IF(COUNTIF(B214:C214,"&gt;0")=0,(IFERROR(INDEX('Debt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15" s="18">
        <f>IF(E214=0,0,MAX(0,E214*(1+(IFERROR(INDEX('Debt Payoff'!$D$4:$D$11,MATCH(4,'Debt Payoff'!$F$4:$F$11,0)),0))/12)-MIN(E214*(1+(IFERROR(INDEX('Debt Payoff'!$D$4:$D$11,MATCH(4,'Debt Payoff'!$F$4:$F$11,0)),0))/12),(IF(COUNTIF(B214:D214,"&gt;0")=0,(IFERROR(INDEX('Debt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15" s="18">
        <f>IF(F214=0,0,MAX(0,F214*(1+(IFERROR(INDEX('Debt Payoff'!$D$4:$D$11,MATCH(5,'Debt Payoff'!$F$4:$F$11,0)),0))/12)-MIN(F214*(1+(IFERROR(INDEX('Debt Payoff'!$D$4:$D$11,MATCH(5,'Debt Payoff'!$F$4:$F$11,0)),0))/12),(IF(COUNTIF(B214:E214,"&gt;0")=0,(IFERROR(INDEX('Debt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15" s="18">
        <f>IF(G214=0,0,MAX(0,G214*(1+(IFERROR(INDEX('Debt Payoff'!$D$4:$D$11,MATCH(6,'Debt Payoff'!$F$4:$F$11,0)),0))/12)-MIN(G214*(1+(IFERROR(INDEX('Debt Payoff'!$D$4:$D$11,MATCH(6,'Debt Payoff'!$F$4:$F$11,0)),0))/12),(IF(COUNTIF(B214:F214,"&gt;0")=0,(IFERROR(INDEX('Debt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15" s="18">
        <f>IF(H214=0,0,MAX(0,H214*(1+(IFERROR(INDEX('Debt Payoff'!$D$4:$D$11,MATCH(7,'Debt Payoff'!$F$4:$F$11,0)),0))/12)-MIN(H214*(1+(IFERROR(INDEX('Debt Payoff'!$D$4:$D$11,MATCH(7,'Debt Payoff'!$F$4:$F$11,0)),0))/12),(IF(COUNTIF(B214:G214,"&gt;0")=0,(IFERROR(INDEX('Debt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15" s="18">
        <f>IF(I214=0,0,MAX(0,I214*(1+(IFERROR(INDEX('Debt Payoff'!$D$4:$D$11,MATCH(8,'Debt Payoff'!$F$4:$F$11,0)),0))/12)-MIN(I214*(1+(IFERROR(INDEX('Debt Payoff'!$D$4:$D$11,MATCH(8,'Debt Payoff'!$F$4:$F$11,0)),0))/12),(IF(COUNTIF(B214:H214,"&gt;0")=0,(IFERROR(INDEX('Debt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15" s="18">
        <f>IF(B214=0,0,B214*(IFERROR(INDEX('Debt Payoff'!$D$4:$D$11,MATCH(1,'Debt Payoff'!$F$4:$F$11,0)),0))/12)</f>
        <v>0</v>
      </c>
      <c r="K215" s="18">
        <f>IF(C214=0,0,C214*(IFERROR(INDEX('Debt Payoff'!$D$4:$D$11,MATCH(2,'Debt Payoff'!$F$4:$F$11,0)),0))/12)</f>
        <v>0</v>
      </c>
      <c r="L215" s="18">
        <f>IF(D214=0,0,D214*(IFERROR(INDEX('Debt Payoff'!$D$4:$D$11,MATCH(3,'Debt Payoff'!$F$4:$F$11,0)),0))/12)</f>
        <v>0</v>
      </c>
      <c r="M215" s="18">
        <f>IF(E214=0,0,E214*(IFERROR(INDEX('Debt Payoff'!$D$4:$D$11,MATCH(4,'Debt Payoff'!$F$4:$F$11,0)),0))/12)</f>
        <v>0</v>
      </c>
      <c r="N215" s="18">
        <f>IF(F214=0,0,F214*(IFERROR(INDEX('Debt Payoff'!$D$4:$D$11,MATCH(5,'Debt Payoff'!$F$4:$F$11,0)),0))/12)</f>
        <v>0</v>
      </c>
      <c r="O215" s="18">
        <f>IF(G214=0,0,G214*(IFERROR(INDEX('Debt Payoff'!$D$4:$D$11,MATCH(6,'Debt Payoff'!$F$4:$F$11,0)),0))/12)</f>
        <v>0</v>
      </c>
      <c r="P215" s="18">
        <f>IF(H214=0,0,H214*(IFERROR(INDEX('Debt Payoff'!$D$4:$D$11,MATCH(7,'Debt Payoff'!$F$4:$F$11,0)),0))/12)</f>
        <v>0</v>
      </c>
      <c r="Q215" s="18">
        <f>IF(I214=0,0,I214*(IFERROR(INDEX('Debt Payoff'!$D$4:$D$11,MATCH(8,'Debt Payoff'!$F$4:$F$11,0)),0))/12)</f>
        <v>0</v>
      </c>
    </row>
    <row r="216" spans="1:17" x14ac:dyDescent="0.25">
      <c r="A216">
        <v>214</v>
      </c>
      <c r="B216" s="18">
        <f>IF(B215=0,0,MAX(0,B215*(1+(IFERROR(INDEX('Debt Payoff'!$D$4:$D$11,MATCH(1,'Debt Payoff'!$F$4:$F$11,0)),0))/12)-MIN(B215*(1+(IFERROR(INDEX('Debt Payoff'!$D$4:$D$11,MATCH(1,'Debt Payoff'!$F$4:$F$11,0)),0))/12),((IFERROR(INDEX('Debt Payoff'!$E$4:$E$11,MATCH(1,'Debt Payoff'!$F$4:$F$11,0)),0))+('Debt Payoff'!$C$2)))))</f>
        <v>0</v>
      </c>
      <c r="C216" s="18">
        <f>IF(C215=0,0,MAX(0,C215*(1+(IFERROR(INDEX('Debt Payoff'!$D$4:$D$11,MATCH(2,'Debt Payoff'!$F$4:$F$11,0)),0))/12)-MIN(C215*(1+(IFERROR(INDEX('Debt Payoff'!$D$4:$D$11,MATCH(2,'Debt Payoff'!$F$4:$F$11,0)),0))/12),(IF(COUNTIF(B215:B215,"&gt;0")=0,(IFERROR(INDEX('Debt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16" s="18">
        <f>IF(D215=0,0,MAX(0,D215*(1+(IFERROR(INDEX('Debt Payoff'!$D$4:$D$11,MATCH(3,'Debt Payoff'!$F$4:$F$11,0)),0))/12)-MIN(D215*(1+(IFERROR(INDEX('Debt Payoff'!$D$4:$D$11,MATCH(3,'Debt Payoff'!$F$4:$F$11,0)),0))/12),(IF(COUNTIF(B215:C215,"&gt;0")=0,(IFERROR(INDEX('Debt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16" s="18">
        <f>IF(E215=0,0,MAX(0,E215*(1+(IFERROR(INDEX('Debt Payoff'!$D$4:$D$11,MATCH(4,'Debt Payoff'!$F$4:$F$11,0)),0))/12)-MIN(E215*(1+(IFERROR(INDEX('Debt Payoff'!$D$4:$D$11,MATCH(4,'Debt Payoff'!$F$4:$F$11,0)),0))/12),(IF(COUNTIF(B215:D215,"&gt;0")=0,(IFERROR(INDEX('Debt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16" s="18">
        <f>IF(F215=0,0,MAX(0,F215*(1+(IFERROR(INDEX('Debt Payoff'!$D$4:$D$11,MATCH(5,'Debt Payoff'!$F$4:$F$11,0)),0))/12)-MIN(F215*(1+(IFERROR(INDEX('Debt Payoff'!$D$4:$D$11,MATCH(5,'Debt Payoff'!$F$4:$F$11,0)),0))/12),(IF(COUNTIF(B215:E215,"&gt;0")=0,(IFERROR(INDEX('Debt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16" s="18">
        <f>IF(G215=0,0,MAX(0,G215*(1+(IFERROR(INDEX('Debt Payoff'!$D$4:$D$11,MATCH(6,'Debt Payoff'!$F$4:$F$11,0)),0))/12)-MIN(G215*(1+(IFERROR(INDEX('Debt Payoff'!$D$4:$D$11,MATCH(6,'Debt Payoff'!$F$4:$F$11,0)),0))/12),(IF(COUNTIF(B215:F215,"&gt;0")=0,(IFERROR(INDEX('Debt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16" s="18">
        <f>IF(H215=0,0,MAX(0,H215*(1+(IFERROR(INDEX('Debt Payoff'!$D$4:$D$11,MATCH(7,'Debt Payoff'!$F$4:$F$11,0)),0))/12)-MIN(H215*(1+(IFERROR(INDEX('Debt Payoff'!$D$4:$D$11,MATCH(7,'Debt Payoff'!$F$4:$F$11,0)),0))/12),(IF(COUNTIF(B215:G215,"&gt;0")=0,(IFERROR(INDEX('Debt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16" s="18">
        <f>IF(I215=0,0,MAX(0,I215*(1+(IFERROR(INDEX('Debt Payoff'!$D$4:$D$11,MATCH(8,'Debt Payoff'!$F$4:$F$11,0)),0))/12)-MIN(I215*(1+(IFERROR(INDEX('Debt Payoff'!$D$4:$D$11,MATCH(8,'Debt Payoff'!$F$4:$F$11,0)),0))/12),(IF(COUNTIF(B215:H215,"&gt;0")=0,(IFERROR(INDEX('Debt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16" s="18">
        <f>IF(B215=0,0,B215*(IFERROR(INDEX('Debt Payoff'!$D$4:$D$11,MATCH(1,'Debt Payoff'!$F$4:$F$11,0)),0))/12)</f>
        <v>0</v>
      </c>
      <c r="K216" s="18">
        <f>IF(C215=0,0,C215*(IFERROR(INDEX('Debt Payoff'!$D$4:$D$11,MATCH(2,'Debt Payoff'!$F$4:$F$11,0)),0))/12)</f>
        <v>0</v>
      </c>
      <c r="L216" s="18">
        <f>IF(D215=0,0,D215*(IFERROR(INDEX('Debt Payoff'!$D$4:$D$11,MATCH(3,'Debt Payoff'!$F$4:$F$11,0)),0))/12)</f>
        <v>0</v>
      </c>
      <c r="M216" s="18">
        <f>IF(E215=0,0,E215*(IFERROR(INDEX('Debt Payoff'!$D$4:$D$11,MATCH(4,'Debt Payoff'!$F$4:$F$11,0)),0))/12)</f>
        <v>0</v>
      </c>
      <c r="N216" s="18">
        <f>IF(F215=0,0,F215*(IFERROR(INDEX('Debt Payoff'!$D$4:$D$11,MATCH(5,'Debt Payoff'!$F$4:$F$11,0)),0))/12)</f>
        <v>0</v>
      </c>
      <c r="O216" s="18">
        <f>IF(G215=0,0,G215*(IFERROR(INDEX('Debt Payoff'!$D$4:$D$11,MATCH(6,'Debt Payoff'!$F$4:$F$11,0)),0))/12)</f>
        <v>0</v>
      </c>
      <c r="P216" s="18">
        <f>IF(H215=0,0,H215*(IFERROR(INDEX('Debt Payoff'!$D$4:$D$11,MATCH(7,'Debt Payoff'!$F$4:$F$11,0)),0))/12)</f>
        <v>0</v>
      </c>
      <c r="Q216" s="18">
        <f>IF(I215=0,0,I215*(IFERROR(INDEX('Debt Payoff'!$D$4:$D$11,MATCH(8,'Debt Payoff'!$F$4:$F$11,0)),0))/12)</f>
        <v>0</v>
      </c>
    </row>
    <row r="217" spans="1:17" x14ac:dyDescent="0.25">
      <c r="A217">
        <v>215</v>
      </c>
      <c r="B217" s="18">
        <f>IF(B216=0,0,MAX(0,B216*(1+(IFERROR(INDEX('Debt Payoff'!$D$4:$D$11,MATCH(1,'Debt Payoff'!$F$4:$F$11,0)),0))/12)-MIN(B216*(1+(IFERROR(INDEX('Debt Payoff'!$D$4:$D$11,MATCH(1,'Debt Payoff'!$F$4:$F$11,0)),0))/12),((IFERROR(INDEX('Debt Payoff'!$E$4:$E$11,MATCH(1,'Debt Payoff'!$F$4:$F$11,0)),0))+('Debt Payoff'!$C$2)))))</f>
        <v>0</v>
      </c>
      <c r="C217" s="18">
        <f>IF(C216=0,0,MAX(0,C216*(1+(IFERROR(INDEX('Debt Payoff'!$D$4:$D$11,MATCH(2,'Debt Payoff'!$F$4:$F$11,0)),0))/12)-MIN(C216*(1+(IFERROR(INDEX('Debt Payoff'!$D$4:$D$11,MATCH(2,'Debt Payoff'!$F$4:$F$11,0)),0))/12),(IF(COUNTIF(B216:B216,"&gt;0")=0,(IFERROR(INDEX('Debt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17" s="18">
        <f>IF(D216=0,0,MAX(0,D216*(1+(IFERROR(INDEX('Debt Payoff'!$D$4:$D$11,MATCH(3,'Debt Payoff'!$F$4:$F$11,0)),0))/12)-MIN(D216*(1+(IFERROR(INDEX('Debt Payoff'!$D$4:$D$11,MATCH(3,'Debt Payoff'!$F$4:$F$11,0)),0))/12),(IF(COUNTIF(B216:C216,"&gt;0")=0,(IFERROR(INDEX('Debt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17" s="18">
        <f>IF(E216=0,0,MAX(0,E216*(1+(IFERROR(INDEX('Debt Payoff'!$D$4:$D$11,MATCH(4,'Debt Payoff'!$F$4:$F$11,0)),0))/12)-MIN(E216*(1+(IFERROR(INDEX('Debt Payoff'!$D$4:$D$11,MATCH(4,'Debt Payoff'!$F$4:$F$11,0)),0))/12),(IF(COUNTIF(B216:D216,"&gt;0")=0,(IFERROR(INDEX('Debt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17" s="18">
        <f>IF(F216=0,0,MAX(0,F216*(1+(IFERROR(INDEX('Debt Payoff'!$D$4:$D$11,MATCH(5,'Debt Payoff'!$F$4:$F$11,0)),0))/12)-MIN(F216*(1+(IFERROR(INDEX('Debt Payoff'!$D$4:$D$11,MATCH(5,'Debt Payoff'!$F$4:$F$11,0)),0))/12),(IF(COUNTIF(B216:E216,"&gt;0")=0,(IFERROR(INDEX('Debt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17" s="18">
        <f>IF(G216=0,0,MAX(0,G216*(1+(IFERROR(INDEX('Debt Payoff'!$D$4:$D$11,MATCH(6,'Debt Payoff'!$F$4:$F$11,0)),0))/12)-MIN(G216*(1+(IFERROR(INDEX('Debt Payoff'!$D$4:$D$11,MATCH(6,'Debt Payoff'!$F$4:$F$11,0)),0))/12),(IF(COUNTIF(B216:F216,"&gt;0")=0,(IFERROR(INDEX('Debt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17" s="18">
        <f>IF(H216=0,0,MAX(0,H216*(1+(IFERROR(INDEX('Debt Payoff'!$D$4:$D$11,MATCH(7,'Debt Payoff'!$F$4:$F$11,0)),0))/12)-MIN(H216*(1+(IFERROR(INDEX('Debt Payoff'!$D$4:$D$11,MATCH(7,'Debt Payoff'!$F$4:$F$11,0)),0))/12),(IF(COUNTIF(B216:G216,"&gt;0")=0,(IFERROR(INDEX('Debt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17" s="18">
        <f>IF(I216=0,0,MAX(0,I216*(1+(IFERROR(INDEX('Debt Payoff'!$D$4:$D$11,MATCH(8,'Debt Payoff'!$F$4:$F$11,0)),0))/12)-MIN(I216*(1+(IFERROR(INDEX('Debt Payoff'!$D$4:$D$11,MATCH(8,'Debt Payoff'!$F$4:$F$11,0)),0))/12),(IF(COUNTIF(B216:H216,"&gt;0")=0,(IFERROR(INDEX('Debt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17" s="18">
        <f>IF(B216=0,0,B216*(IFERROR(INDEX('Debt Payoff'!$D$4:$D$11,MATCH(1,'Debt Payoff'!$F$4:$F$11,0)),0))/12)</f>
        <v>0</v>
      </c>
      <c r="K217" s="18">
        <f>IF(C216=0,0,C216*(IFERROR(INDEX('Debt Payoff'!$D$4:$D$11,MATCH(2,'Debt Payoff'!$F$4:$F$11,0)),0))/12)</f>
        <v>0</v>
      </c>
      <c r="L217" s="18">
        <f>IF(D216=0,0,D216*(IFERROR(INDEX('Debt Payoff'!$D$4:$D$11,MATCH(3,'Debt Payoff'!$F$4:$F$11,0)),0))/12)</f>
        <v>0</v>
      </c>
      <c r="M217" s="18">
        <f>IF(E216=0,0,E216*(IFERROR(INDEX('Debt Payoff'!$D$4:$D$11,MATCH(4,'Debt Payoff'!$F$4:$F$11,0)),0))/12)</f>
        <v>0</v>
      </c>
      <c r="N217" s="18">
        <f>IF(F216=0,0,F216*(IFERROR(INDEX('Debt Payoff'!$D$4:$D$11,MATCH(5,'Debt Payoff'!$F$4:$F$11,0)),0))/12)</f>
        <v>0</v>
      </c>
      <c r="O217" s="18">
        <f>IF(G216=0,0,G216*(IFERROR(INDEX('Debt Payoff'!$D$4:$D$11,MATCH(6,'Debt Payoff'!$F$4:$F$11,0)),0))/12)</f>
        <v>0</v>
      </c>
      <c r="P217" s="18">
        <f>IF(H216=0,0,H216*(IFERROR(INDEX('Debt Payoff'!$D$4:$D$11,MATCH(7,'Debt Payoff'!$F$4:$F$11,0)),0))/12)</f>
        <v>0</v>
      </c>
      <c r="Q217" s="18">
        <f>IF(I216=0,0,I216*(IFERROR(INDEX('Debt Payoff'!$D$4:$D$11,MATCH(8,'Debt Payoff'!$F$4:$F$11,0)),0))/12)</f>
        <v>0</v>
      </c>
    </row>
    <row r="218" spans="1:17" x14ac:dyDescent="0.25">
      <c r="A218">
        <v>216</v>
      </c>
      <c r="B218" s="18">
        <f>IF(B217=0,0,MAX(0,B217*(1+(IFERROR(INDEX('Debt Payoff'!$D$4:$D$11,MATCH(1,'Debt Payoff'!$F$4:$F$11,0)),0))/12)-MIN(B217*(1+(IFERROR(INDEX('Debt Payoff'!$D$4:$D$11,MATCH(1,'Debt Payoff'!$F$4:$F$11,0)),0))/12),((IFERROR(INDEX('Debt Payoff'!$E$4:$E$11,MATCH(1,'Debt Payoff'!$F$4:$F$11,0)),0))+('Debt Payoff'!$C$2)))))</f>
        <v>0</v>
      </c>
      <c r="C218" s="18">
        <f>IF(C217=0,0,MAX(0,C217*(1+(IFERROR(INDEX('Debt Payoff'!$D$4:$D$11,MATCH(2,'Debt Payoff'!$F$4:$F$11,0)),0))/12)-MIN(C217*(1+(IFERROR(INDEX('Debt Payoff'!$D$4:$D$11,MATCH(2,'Debt Payoff'!$F$4:$F$11,0)),0))/12),(IF(COUNTIF(B217:B217,"&gt;0")=0,(IFERROR(INDEX('Debt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18" s="18">
        <f>IF(D217=0,0,MAX(0,D217*(1+(IFERROR(INDEX('Debt Payoff'!$D$4:$D$11,MATCH(3,'Debt Payoff'!$F$4:$F$11,0)),0))/12)-MIN(D217*(1+(IFERROR(INDEX('Debt Payoff'!$D$4:$D$11,MATCH(3,'Debt Payoff'!$F$4:$F$11,0)),0))/12),(IF(COUNTIF(B217:C217,"&gt;0")=0,(IFERROR(INDEX('Debt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18" s="18">
        <f>IF(E217=0,0,MAX(0,E217*(1+(IFERROR(INDEX('Debt Payoff'!$D$4:$D$11,MATCH(4,'Debt Payoff'!$F$4:$F$11,0)),0))/12)-MIN(E217*(1+(IFERROR(INDEX('Debt Payoff'!$D$4:$D$11,MATCH(4,'Debt Payoff'!$F$4:$F$11,0)),0))/12),(IF(COUNTIF(B217:D217,"&gt;0")=0,(IFERROR(INDEX('Debt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18" s="18">
        <f>IF(F217=0,0,MAX(0,F217*(1+(IFERROR(INDEX('Debt Payoff'!$D$4:$D$11,MATCH(5,'Debt Payoff'!$F$4:$F$11,0)),0))/12)-MIN(F217*(1+(IFERROR(INDEX('Debt Payoff'!$D$4:$D$11,MATCH(5,'Debt Payoff'!$F$4:$F$11,0)),0))/12),(IF(COUNTIF(B217:E217,"&gt;0")=0,(IFERROR(INDEX('Debt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18" s="18">
        <f>IF(G217=0,0,MAX(0,G217*(1+(IFERROR(INDEX('Debt Payoff'!$D$4:$D$11,MATCH(6,'Debt Payoff'!$F$4:$F$11,0)),0))/12)-MIN(G217*(1+(IFERROR(INDEX('Debt Payoff'!$D$4:$D$11,MATCH(6,'Debt Payoff'!$F$4:$F$11,0)),0))/12),(IF(COUNTIF(B217:F217,"&gt;0")=0,(IFERROR(INDEX('Debt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18" s="18">
        <f>IF(H217=0,0,MAX(0,H217*(1+(IFERROR(INDEX('Debt Payoff'!$D$4:$D$11,MATCH(7,'Debt Payoff'!$F$4:$F$11,0)),0))/12)-MIN(H217*(1+(IFERROR(INDEX('Debt Payoff'!$D$4:$D$11,MATCH(7,'Debt Payoff'!$F$4:$F$11,0)),0))/12),(IF(COUNTIF(B217:G217,"&gt;0")=0,(IFERROR(INDEX('Debt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18" s="18">
        <f>IF(I217=0,0,MAX(0,I217*(1+(IFERROR(INDEX('Debt Payoff'!$D$4:$D$11,MATCH(8,'Debt Payoff'!$F$4:$F$11,0)),0))/12)-MIN(I217*(1+(IFERROR(INDEX('Debt Payoff'!$D$4:$D$11,MATCH(8,'Debt Payoff'!$F$4:$F$11,0)),0))/12),(IF(COUNTIF(B217:H217,"&gt;0")=0,(IFERROR(INDEX('Debt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18" s="18">
        <f>IF(B217=0,0,B217*(IFERROR(INDEX('Debt Payoff'!$D$4:$D$11,MATCH(1,'Debt Payoff'!$F$4:$F$11,0)),0))/12)</f>
        <v>0</v>
      </c>
      <c r="K218" s="18">
        <f>IF(C217=0,0,C217*(IFERROR(INDEX('Debt Payoff'!$D$4:$D$11,MATCH(2,'Debt Payoff'!$F$4:$F$11,0)),0))/12)</f>
        <v>0</v>
      </c>
      <c r="L218" s="18">
        <f>IF(D217=0,0,D217*(IFERROR(INDEX('Debt Payoff'!$D$4:$D$11,MATCH(3,'Debt Payoff'!$F$4:$F$11,0)),0))/12)</f>
        <v>0</v>
      </c>
      <c r="M218" s="18">
        <f>IF(E217=0,0,E217*(IFERROR(INDEX('Debt Payoff'!$D$4:$D$11,MATCH(4,'Debt Payoff'!$F$4:$F$11,0)),0))/12)</f>
        <v>0</v>
      </c>
      <c r="N218" s="18">
        <f>IF(F217=0,0,F217*(IFERROR(INDEX('Debt Payoff'!$D$4:$D$11,MATCH(5,'Debt Payoff'!$F$4:$F$11,0)),0))/12)</f>
        <v>0</v>
      </c>
      <c r="O218" s="18">
        <f>IF(G217=0,0,G217*(IFERROR(INDEX('Debt Payoff'!$D$4:$D$11,MATCH(6,'Debt Payoff'!$F$4:$F$11,0)),0))/12)</f>
        <v>0</v>
      </c>
      <c r="P218" s="18">
        <f>IF(H217=0,0,H217*(IFERROR(INDEX('Debt Payoff'!$D$4:$D$11,MATCH(7,'Debt Payoff'!$F$4:$F$11,0)),0))/12)</f>
        <v>0</v>
      </c>
      <c r="Q218" s="18">
        <f>IF(I217=0,0,I217*(IFERROR(INDEX('Debt Payoff'!$D$4:$D$11,MATCH(8,'Debt Payoff'!$F$4:$F$11,0)),0))/12)</f>
        <v>0</v>
      </c>
    </row>
    <row r="219" spans="1:17" x14ac:dyDescent="0.25">
      <c r="A219">
        <v>217</v>
      </c>
      <c r="B219" s="18">
        <f>IF(B218=0,0,MAX(0,B218*(1+(IFERROR(INDEX('Debt Payoff'!$D$4:$D$11,MATCH(1,'Debt Payoff'!$F$4:$F$11,0)),0))/12)-MIN(B218*(1+(IFERROR(INDEX('Debt Payoff'!$D$4:$D$11,MATCH(1,'Debt Payoff'!$F$4:$F$11,0)),0))/12),((IFERROR(INDEX('Debt Payoff'!$E$4:$E$11,MATCH(1,'Debt Payoff'!$F$4:$F$11,0)),0))+('Debt Payoff'!$C$2)))))</f>
        <v>0</v>
      </c>
      <c r="C219" s="18">
        <f>IF(C218=0,0,MAX(0,C218*(1+(IFERROR(INDEX('Debt Payoff'!$D$4:$D$11,MATCH(2,'Debt Payoff'!$F$4:$F$11,0)),0))/12)-MIN(C218*(1+(IFERROR(INDEX('Debt Payoff'!$D$4:$D$11,MATCH(2,'Debt Payoff'!$F$4:$F$11,0)),0))/12),(IF(COUNTIF(B218:B218,"&gt;0")=0,(IFERROR(INDEX('Debt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19" s="18">
        <f>IF(D218=0,0,MAX(0,D218*(1+(IFERROR(INDEX('Debt Payoff'!$D$4:$D$11,MATCH(3,'Debt Payoff'!$F$4:$F$11,0)),0))/12)-MIN(D218*(1+(IFERROR(INDEX('Debt Payoff'!$D$4:$D$11,MATCH(3,'Debt Payoff'!$F$4:$F$11,0)),0))/12),(IF(COUNTIF(B218:C218,"&gt;0")=0,(IFERROR(INDEX('Debt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19" s="18">
        <f>IF(E218=0,0,MAX(0,E218*(1+(IFERROR(INDEX('Debt Payoff'!$D$4:$D$11,MATCH(4,'Debt Payoff'!$F$4:$F$11,0)),0))/12)-MIN(E218*(1+(IFERROR(INDEX('Debt Payoff'!$D$4:$D$11,MATCH(4,'Debt Payoff'!$F$4:$F$11,0)),0))/12),(IF(COUNTIF(B218:D218,"&gt;0")=0,(IFERROR(INDEX('Debt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19" s="18">
        <f>IF(F218=0,0,MAX(0,F218*(1+(IFERROR(INDEX('Debt Payoff'!$D$4:$D$11,MATCH(5,'Debt Payoff'!$F$4:$F$11,0)),0))/12)-MIN(F218*(1+(IFERROR(INDEX('Debt Payoff'!$D$4:$D$11,MATCH(5,'Debt Payoff'!$F$4:$F$11,0)),0))/12),(IF(COUNTIF(B218:E218,"&gt;0")=0,(IFERROR(INDEX('Debt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19" s="18">
        <f>IF(G218=0,0,MAX(0,G218*(1+(IFERROR(INDEX('Debt Payoff'!$D$4:$D$11,MATCH(6,'Debt Payoff'!$F$4:$F$11,0)),0))/12)-MIN(G218*(1+(IFERROR(INDEX('Debt Payoff'!$D$4:$D$11,MATCH(6,'Debt Payoff'!$F$4:$F$11,0)),0))/12),(IF(COUNTIF(B218:F218,"&gt;0")=0,(IFERROR(INDEX('Debt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19" s="18">
        <f>IF(H218=0,0,MAX(0,H218*(1+(IFERROR(INDEX('Debt Payoff'!$D$4:$D$11,MATCH(7,'Debt Payoff'!$F$4:$F$11,0)),0))/12)-MIN(H218*(1+(IFERROR(INDEX('Debt Payoff'!$D$4:$D$11,MATCH(7,'Debt Payoff'!$F$4:$F$11,0)),0))/12),(IF(COUNTIF(B218:G218,"&gt;0")=0,(IFERROR(INDEX('Debt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19" s="18">
        <f>IF(I218=0,0,MAX(0,I218*(1+(IFERROR(INDEX('Debt Payoff'!$D$4:$D$11,MATCH(8,'Debt Payoff'!$F$4:$F$11,0)),0))/12)-MIN(I218*(1+(IFERROR(INDEX('Debt Payoff'!$D$4:$D$11,MATCH(8,'Debt Payoff'!$F$4:$F$11,0)),0))/12),(IF(COUNTIF(B218:H218,"&gt;0")=0,(IFERROR(INDEX('Debt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19" s="18">
        <f>IF(B218=0,0,B218*(IFERROR(INDEX('Debt Payoff'!$D$4:$D$11,MATCH(1,'Debt Payoff'!$F$4:$F$11,0)),0))/12)</f>
        <v>0</v>
      </c>
      <c r="K219" s="18">
        <f>IF(C218=0,0,C218*(IFERROR(INDEX('Debt Payoff'!$D$4:$D$11,MATCH(2,'Debt Payoff'!$F$4:$F$11,0)),0))/12)</f>
        <v>0</v>
      </c>
      <c r="L219" s="18">
        <f>IF(D218=0,0,D218*(IFERROR(INDEX('Debt Payoff'!$D$4:$D$11,MATCH(3,'Debt Payoff'!$F$4:$F$11,0)),0))/12)</f>
        <v>0</v>
      </c>
      <c r="M219" s="18">
        <f>IF(E218=0,0,E218*(IFERROR(INDEX('Debt Payoff'!$D$4:$D$11,MATCH(4,'Debt Payoff'!$F$4:$F$11,0)),0))/12)</f>
        <v>0</v>
      </c>
      <c r="N219" s="18">
        <f>IF(F218=0,0,F218*(IFERROR(INDEX('Debt Payoff'!$D$4:$D$11,MATCH(5,'Debt Payoff'!$F$4:$F$11,0)),0))/12)</f>
        <v>0</v>
      </c>
      <c r="O219" s="18">
        <f>IF(G218=0,0,G218*(IFERROR(INDEX('Debt Payoff'!$D$4:$D$11,MATCH(6,'Debt Payoff'!$F$4:$F$11,0)),0))/12)</f>
        <v>0</v>
      </c>
      <c r="P219" s="18">
        <f>IF(H218=0,0,H218*(IFERROR(INDEX('Debt Payoff'!$D$4:$D$11,MATCH(7,'Debt Payoff'!$F$4:$F$11,0)),0))/12)</f>
        <v>0</v>
      </c>
      <c r="Q219" s="18">
        <f>IF(I218=0,0,I218*(IFERROR(INDEX('Debt Payoff'!$D$4:$D$11,MATCH(8,'Debt Payoff'!$F$4:$F$11,0)),0))/12)</f>
        <v>0</v>
      </c>
    </row>
    <row r="220" spans="1:17" x14ac:dyDescent="0.25">
      <c r="A220">
        <v>218</v>
      </c>
      <c r="B220" s="18">
        <f>IF(B219=0,0,MAX(0,B219*(1+(IFERROR(INDEX('Debt Payoff'!$D$4:$D$11,MATCH(1,'Debt Payoff'!$F$4:$F$11,0)),0))/12)-MIN(B219*(1+(IFERROR(INDEX('Debt Payoff'!$D$4:$D$11,MATCH(1,'Debt Payoff'!$F$4:$F$11,0)),0))/12),((IFERROR(INDEX('Debt Payoff'!$E$4:$E$11,MATCH(1,'Debt Payoff'!$F$4:$F$11,0)),0))+('Debt Payoff'!$C$2)))))</f>
        <v>0</v>
      </c>
      <c r="C220" s="18">
        <f>IF(C219=0,0,MAX(0,C219*(1+(IFERROR(INDEX('Debt Payoff'!$D$4:$D$11,MATCH(2,'Debt Payoff'!$F$4:$F$11,0)),0))/12)-MIN(C219*(1+(IFERROR(INDEX('Debt Payoff'!$D$4:$D$11,MATCH(2,'Debt Payoff'!$F$4:$F$11,0)),0))/12),(IF(COUNTIF(B219:B219,"&gt;0")=0,(IFERROR(INDEX('Debt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20" s="18">
        <f>IF(D219=0,0,MAX(0,D219*(1+(IFERROR(INDEX('Debt Payoff'!$D$4:$D$11,MATCH(3,'Debt Payoff'!$F$4:$F$11,0)),0))/12)-MIN(D219*(1+(IFERROR(INDEX('Debt Payoff'!$D$4:$D$11,MATCH(3,'Debt Payoff'!$F$4:$F$11,0)),0))/12),(IF(COUNTIF(B219:C219,"&gt;0")=0,(IFERROR(INDEX('Debt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20" s="18">
        <f>IF(E219=0,0,MAX(0,E219*(1+(IFERROR(INDEX('Debt Payoff'!$D$4:$D$11,MATCH(4,'Debt Payoff'!$F$4:$F$11,0)),0))/12)-MIN(E219*(1+(IFERROR(INDEX('Debt Payoff'!$D$4:$D$11,MATCH(4,'Debt Payoff'!$F$4:$F$11,0)),0))/12),(IF(COUNTIF(B219:D219,"&gt;0")=0,(IFERROR(INDEX('Debt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20" s="18">
        <f>IF(F219=0,0,MAX(0,F219*(1+(IFERROR(INDEX('Debt Payoff'!$D$4:$D$11,MATCH(5,'Debt Payoff'!$F$4:$F$11,0)),0))/12)-MIN(F219*(1+(IFERROR(INDEX('Debt Payoff'!$D$4:$D$11,MATCH(5,'Debt Payoff'!$F$4:$F$11,0)),0))/12),(IF(COUNTIF(B219:E219,"&gt;0")=0,(IFERROR(INDEX('Debt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20" s="18">
        <f>IF(G219=0,0,MAX(0,G219*(1+(IFERROR(INDEX('Debt Payoff'!$D$4:$D$11,MATCH(6,'Debt Payoff'!$F$4:$F$11,0)),0))/12)-MIN(G219*(1+(IFERROR(INDEX('Debt Payoff'!$D$4:$D$11,MATCH(6,'Debt Payoff'!$F$4:$F$11,0)),0))/12),(IF(COUNTIF(B219:F219,"&gt;0")=0,(IFERROR(INDEX('Debt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20" s="18">
        <f>IF(H219=0,0,MAX(0,H219*(1+(IFERROR(INDEX('Debt Payoff'!$D$4:$D$11,MATCH(7,'Debt Payoff'!$F$4:$F$11,0)),0))/12)-MIN(H219*(1+(IFERROR(INDEX('Debt Payoff'!$D$4:$D$11,MATCH(7,'Debt Payoff'!$F$4:$F$11,0)),0))/12),(IF(COUNTIF(B219:G219,"&gt;0")=0,(IFERROR(INDEX('Debt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20" s="18">
        <f>IF(I219=0,0,MAX(0,I219*(1+(IFERROR(INDEX('Debt Payoff'!$D$4:$D$11,MATCH(8,'Debt Payoff'!$F$4:$F$11,0)),0))/12)-MIN(I219*(1+(IFERROR(INDEX('Debt Payoff'!$D$4:$D$11,MATCH(8,'Debt Payoff'!$F$4:$F$11,0)),0))/12),(IF(COUNTIF(B219:H219,"&gt;0")=0,(IFERROR(INDEX('Debt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20" s="18">
        <f>IF(B219=0,0,B219*(IFERROR(INDEX('Debt Payoff'!$D$4:$D$11,MATCH(1,'Debt Payoff'!$F$4:$F$11,0)),0))/12)</f>
        <v>0</v>
      </c>
      <c r="K220" s="18">
        <f>IF(C219=0,0,C219*(IFERROR(INDEX('Debt Payoff'!$D$4:$D$11,MATCH(2,'Debt Payoff'!$F$4:$F$11,0)),0))/12)</f>
        <v>0</v>
      </c>
      <c r="L220" s="18">
        <f>IF(D219=0,0,D219*(IFERROR(INDEX('Debt Payoff'!$D$4:$D$11,MATCH(3,'Debt Payoff'!$F$4:$F$11,0)),0))/12)</f>
        <v>0</v>
      </c>
      <c r="M220" s="18">
        <f>IF(E219=0,0,E219*(IFERROR(INDEX('Debt Payoff'!$D$4:$D$11,MATCH(4,'Debt Payoff'!$F$4:$F$11,0)),0))/12)</f>
        <v>0</v>
      </c>
      <c r="N220" s="18">
        <f>IF(F219=0,0,F219*(IFERROR(INDEX('Debt Payoff'!$D$4:$D$11,MATCH(5,'Debt Payoff'!$F$4:$F$11,0)),0))/12)</f>
        <v>0</v>
      </c>
      <c r="O220" s="18">
        <f>IF(G219=0,0,G219*(IFERROR(INDEX('Debt Payoff'!$D$4:$D$11,MATCH(6,'Debt Payoff'!$F$4:$F$11,0)),0))/12)</f>
        <v>0</v>
      </c>
      <c r="P220" s="18">
        <f>IF(H219=0,0,H219*(IFERROR(INDEX('Debt Payoff'!$D$4:$D$11,MATCH(7,'Debt Payoff'!$F$4:$F$11,0)),0))/12)</f>
        <v>0</v>
      </c>
      <c r="Q220" s="18">
        <f>IF(I219=0,0,I219*(IFERROR(INDEX('Debt Payoff'!$D$4:$D$11,MATCH(8,'Debt Payoff'!$F$4:$F$11,0)),0))/12)</f>
        <v>0</v>
      </c>
    </row>
    <row r="221" spans="1:17" x14ac:dyDescent="0.25">
      <c r="A221">
        <v>219</v>
      </c>
      <c r="B221" s="18">
        <f>IF(B220=0,0,MAX(0,B220*(1+(IFERROR(INDEX('Debt Payoff'!$D$4:$D$11,MATCH(1,'Debt Payoff'!$F$4:$F$11,0)),0))/12)-MIN(B220*(1+(IFERROR(INDEX('Debt Payoff'!$D$4:$D$11,MATCH(1,'Debt Payoff'!$F$4:$F$11,0)),0))/12),((IFERROR(INDEX('Debt Payoff'!$E$4:$E$11,MATCH(1,'Debt Payoff'!$F$4:$F$11,0)),0))+('Debt Payoff'!$C$2)))))</f>
        <v>0</v>
      </c>
      <c r="C221" s="18">
        <f>IF(C220=0,0,MAX(0,C220*(1+(IFERROR(INDEX('Debt Payoff'!$D$4:$D$11,MATCH(2,'Debt Payoff'!$F$4:$F$11,0)),0))/12)-MIN(C220*(1+(IFERROR(INDEX('Debt Payoff'!$D$4:$D$11,MATCH(2,'Debt Payoff'!$F$4:$F$11,0)),0))/12),(IF(COUNTIF(B220:B220,"&gt;0")=0,(IFERROR(INDEX('Debt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21" s="18">
        <f>IF(D220=0,0,MAX(0,D220*(1+(IFERROR(INDEX('Debt Payoff'!$D$4:$D$11,MATCH(3,'Debt Payoff'!$F$4:$F$11,0)),0))/12)-MIN(D220*(1+(IFERROR(INDEX('Debt Payoff'!$D$4:$D$11,MATCH(3,'Debt Payoff'!$F$4:$F$11,0)),0))/12),(IF(COUNTIF(B220:C220,"&gt;0")=0,(IFERROR(INDEX('Debt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21" s="18">
        <f>IF(E220=0,0,MAX(0,E220*(1+(IFERROR(INDEX('Debt Payoff'!$D$4:$D$11,MATCH(4,'Debt Payoff'!$F$4:$F$11,0)),0))/12)-MIN(E220*(1+(IFERROR(INDEX('Debt Payoff'!$D$4:$D$11,MATCH(4,'Debt Payoff'!$F$4:$F$11,0)),0))/12),(IF(COUNTIF(B220:D220,"&gt;0")=0,(IFERROR(INDEX('Debt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21" s="18">
        <f>IF(F220=0,0,MAX(0,F220*(1+(IFERROR(INDEX('Debt Payoff'!$D$4:$D$11,MATCH(5,'Debt Payoff'!$F$4:$F$11,0)),0))/12)-MIN(F220*(1+(IFERROR(INDEX('Debt Payoff'!$D$4:$D$11,MATCH(5,'Debt Payoff'!$F$4:$F$11,0)),0))/12),(IF(COUNTIF(B220:E220,"&gt;0")=0,(IFERROR(INDEX('Debt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21" s="18">
        <f>IF(G220=0,0,MAX(0,G220*(1+(IFERROR(INDEX('Debt Payoff'!$D$4:$D$11,MATCH(6,'Debt Payoff'!$F$4:$F$11,0)),0))/12)-MIN(G220*(1+(IFERROR(INDEX('Debt Payoff'!$D$4:$D$11,MATCH(6,'Debt Payoff'!$F$4:$F$11,0)),0))/12),(IF(COUNTIF(B220:F220,"&gt;0")=0,(IFERROR(INDEX('Debt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21" s="18">
        <f>IF(H220=0,0,MAX(0,H220*(1+(IFERROR(INDEX('Debt Payoff'!$D$4:$D$11,MATCH(7,'Debt Payoff'!$F$4:$F$11,0)),0))/12)-MIN(H220*(1+(IFERROR(INDEX('Debt Payoff'!$D$4:$D$11,MATCH(7,'Debt Payoff'!$F$4:$F$11,0)),0))/12),(IF(COUNTIF(B220:G220,"&gt;0")=0,(IFERROR(INDEX('Debt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21" s="18">
        <f>IF(I220=0,0,MAX(0,I220*(1+(IFERROR(INDEX('Debt Payoff'!$D$4:$D$11,MATCH(8,'Debt Payoff'!$F$4:$F$11,0)),0))/12)-MIN(I220*(1+(IFERROR(INDEX('Debt Payoff'!$D$4:$D$11,MATCH(8,'Debt Payoff'!$F$4:$F$11,0)),0))/12),(IF(COUNTIF(B220:H220,"&gt;0")=0,(IFERROR(INDEX('Debt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21" s="18">
        <f>IF(B220=0,0,B220*(IFERROR(INDEX('Debt Payoff'!$D$4:$D$11,MATCH(1,'Debt Payoff'!$F$4:$F$11,0)),0))/12)</f>
        <v>0</v>
      </c>
      <c r="K221" s="18">
        <f>IF(C220=0,0,C220*(IFERROR(INDEX('Debt Payoff'!$D$4:$D$11,MATCH(2,'Debt Payoff'!$F$4:$F$11,0)),0))/12)</f>
        <v>0</v>
      </c>
      <c r="L221" s="18">
        <f>IF(D220=0,0,D220*(IFERROR(INDEX('Debt Payoff'!$D$4:$D$11,MATCH(3,'Debt Payoff'!$F$4:$F$11,0)),0))/12)</f>
        <v>0</v>
      </c>
      <c r="M221" s="18">
        <f>IF(E220=0,0,E220*(IFERROR(INDEX('Debt Payoff'!$D$4:$D$11,MATCH(4,'Debt Payoff'!$F$4:$F$11,0)),0))/12)</f>
        <v>0</v>
      </c>
      <c r="N221" s="18">
        <f>IF(F220=0,0,F220*(IFERROR(INDEX('Debt Payoff'!$D$4:$D$11,MATCH(5,'Debt Payoff'!$F$4:$F$11,0)),0))/12)</f>
        <v>0</v>
      </c>
      <c r="O221" s="18">
        <f>IF(G220=0,0,G220*(IFERROR(INDEX('Debt Payoff'!$D$4:$D$11,MATCH(6,'Debt Payoff'!$F$4:$F$11,0)),0))/12)</f>
        <v>0</v>
      </c>
      <c r="P221" s="18">
        <f>IF(H220=0,0,H220*(IFERROR(INDEX('Debt Payoff'!$D$4:$D$11,MATCH(7,'Debt Payoff'!$F$4:$F$11,0)),0))/12)</f>
        <v>0</v>
      </c>
      <c r="Q221" s="18">
        <f>IF(I220=0,0,I220*(IFERROR(INDEX('Debt Payoff'!$D$4:$D$11,MATCH(8,'Debt Payoff'!$F$4:$F$11,0)),0))/12)</f>
        <v>0</v>
      </c>
    </row>
    <row r="222" spans="1:17" x14ac:dyDescent="0.25">
      <c r="A222">
        <v>220</v>
      </c>
      <c r="B222" s="18">
        <f>IF(B221=0,0,MAX(0,B221*(1+(IFERROR(INDEX('Debt Payoff'!$D$4:$D$11,MATCH(1,'Debt Payoff'!$F$4:$F$11,0)),0))/12)-MIN(B221*(1+(IFERROR(INDEX('Debt Payoff'!$D$4:$D$11,MATCH(1,'Debt Payoff'!$F$4:$F$11,0)),0))/12),((IFERROR(INDEX('Debt Payoff'!$E$4:$E$11,MATCH(1,'Debt Payoff'!$F$4:$F$11,0)),0))+('Debt Payoff'!$C$2)))))</f>
        <v>0</v>
      </c>
      <c r="C222" s="18">
        <f>IF(C221=0,0,MAX(0,C221*(1+(IFERROR(INDEX('Debt Payoff'!$D$4:$D$11,MATCH(2,'Debt Payoff'!$F$4:$F$11,0)),0))/12)-MIN(C221*(1+(IFERROR(INDEX('Debt Payoff'!$D$4:$D$11,MATCH(2,'Debt Payoff'!$F$4:$F$11,0)),0))/12),(IF(COUNTIF(B221:B221,"&gt;0")=0,(IFERROR(INDEX('Debt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22" s="18">
        <f>IF(D221=0,0,MAX(0,D221*(1+(IFERROR(INDEX('Debt Payoff'!$D$4:$D$11,MATCH(3,'Debt Payoff'!$F$4:$F$11,0)),0))/12)-MIN(D221*(1+(IFERROR(INDEX('Debt Payoff'!$D$4:$D$11,MATCH(3,'Debt Payoff'!$F$4:$F$11,0)),0))/12),(IF(COUNTIF(B221:C221,"&gt;0")=0,(IFERROR(INDEX('Debt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22" s="18">
        <f>IF(E221=0,0,MAX(0,E221*(1+(IFERROR(INDEX('Debt Payoff'!$D$4:$D$11,MATCH(4,'Debt Payoff'!$F$4:$F$11,0)),0))/12)-MIN(E221*(1+(IFERROR(INDEX('Debt Payoff'!$D$4:$D$11,MATCH(4,'Debt Payoff'!$F$4:$F$11,0)),0))/12),(IF(COUNTIF(B221:D221,"&gt;0")=0,(IFERROR(INDEX('Debt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22" s="18">
        <f>IF(F221=0,0,MAX(0,F221*(1+(IFERROR(INDEX('Debt Payoff'!$D$4:$D$11,MATCH(5,'Debt Payoff'!$F$4:$F$11,0)),0))/12)-MIN(F221*(1+(IFERROR(INDEX('Debt Payoff'!$D$4:$D$11,MATCH(5,'Debt Payoff'!$F$4:$F$11,0)),0))/12),(IF(COUNTIF(B221:E221,"&gt;0")=0,(IFERROR(INDEX('Debt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22" s="18">
        <f>IF(G221=0,0,MAX(0,G221*(1+(IFERROR(INDEX('Debt Payoff'!$D$4:$D$11,MATCH(6,'Debt Payoff'!$F$4:$F$11,0)),0))/12)-MIN(G221*(1+(IFERROR(INDEX('Debt Payoff'!$D$4:$D$11,MATCH(6,'Debt Payoff'!$F$4:$F$11,0)),0))/12),(IF(COUNTIF(B221:F221,"&gt;0")=0,(IFERROR(INDEX('Debt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22" s="18">
        <f>IF(H221=0,0,MAX(0,H221*(1+(IFERROR(INDEX('Debt Payoff'!$D$4:$D$11,MATCH(7,'Debt Payoff'!$F$4:$F$11,0)),0))/12)-MIN(H221*(1+(IFERROR(INDEX('Debt Payoff'!$D$4:$D$11,MATCH(7,'Debt Payoff'!$F$4:$F$11,0)),0))/12),(IF(COUNTIF(B221:G221,"&gt;0")=0,(IFERROR(INDEX('Debt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22" s="18">
        <f>IF(I221=0,0,MAX(0,I221*(1+(IFERROR(INDEX('Debt Payoff'!$D$4:$D$11,MATCH(8,'Debt Payoff'!$F$4:$F$11,0)),0))/12)-MIN(I221*(1+(IFERROR(INDEX('Debt Payoff'!$D$4:$D$11,MATCH(8,'Debt Payoff'!$F$4:$F$11,0)),0))/12),(IF(COUNTIF(B221:H221,"&gt;0")=0,(IFERROR(INDEX('Debt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22" s="18">
        <f>IF(B221=0,0,B221*(IFERROR(INDEX('Debt Payoff'!$D$4:$D$11,MATCH(1,'Debt Payoff'!$F$4:$F$11,0)),0))/12)</f>
        <v>0</v>
      </c>
      <c r="K222" s="18">
        <f>IF(C221=0,0,C221*(IFERROR(INDEX('Debt Payoff'!$D$4:$D$11,MATCH(2,'Debt Payoff'!$F$4:$F$11,0)),0))/12)</f>
        <v>0</v>
      </c>
      <c r="L222" s="18">
        <f>IF(D221=0,0,D221*(IFERROR(INDEX('Debt Payoff'!$D$4:$D$11,MATCH(3,'Debt Payoff'!$F$4:$F$11,0)),0))/12)</f>
        <v>0</v>
      </c>
      <c r="M222" s="18">
        <f>IF(E221=0,0,E221*(IFERROR(INDEX('Debt Payoff'!$D$4:$D$11,MATCH(4,'Debt Payoff'!$F$4:$F$11,0)),0))/12)</f>
        <v>0</v>
      </c>
      <c r="N222" s="18">
        <f>IF(F221=0,0,F221*(IFERROR(INDEX('Debt Payoff'!$D$4:$D$11,MATCH(5,'Debt Payoff'!$F$4:$F$11,0)),0))/12)</f>
        <v>0</v>
      </c>
      <c r="O222" s="18">
        <f>IF(G221=0,0,G221*(IFERROR(INDEX('Debt Payoff'!$D$4:$D$11,MATCH(6,'Debt Payoff'!$F$4:$F$11,0)),0))/12)</f>
        <v>0</v>
      </c>
      <c r="P222" s="18">
        <f>IF(H221=0,0,H221*(IFERROR(INDEX('Debt Payoff'!$D$4:$D$11,MATCH(7,'Debt Payoff'!$F$4:$F$11,0)),0))/12)</f>
        <v>0</v>
      </c>
      <c r="Q222" s="18">
        <f>IF(I221=0,0,I221*(IFERROR(INDEX('Debt Payoff'!$D$4:$D$11,MATCH(8,'Debt Payoff'!$F$4:$F$11,0)),0))/12)</f>
        <v>0</v>
      </c>
    </row>
    <row r="223" spans="1:17" x14ac:dyDescent="0.25">
      <c r="A223">
        <v>221</v>
      </c>
      <c r="B223" s="18">
        <f>IF(B222=0,0,MAX(0,B222*(1+(IFERROR(INDEX('Debt Payoff'!$D$4:$D$11,MATCH(1,'Debt Payoff'!$F$4:$F$11,0)),0))/12)-MIN(B222*(1+(IFERROR(INDEX('Debt Payoff'!$D$4:$D$11,MATCH(1,'Debt Payoff'!$F$4:$F$11,0)),0))/12),((IFERROR(INDEX('Debt Payoff'!$E$4:$E$11,MATCH(1,'Debt Payoff'!$F$4:$F$11,0)),0))+('Debt Payoff'!$C$2)))))</f>
        <v>0</v>
      </c>
      <c r="C223" s="18">
        <f>IF(C222=0,0,MAX(0,C222*(1+(IFERROR(INDEX('Debt Payoff'!$D$4:$D$11,MATCH(2,'Debt Payoff'!$F$4:$F$11,0)),0))/12)-MIN(C222*(1+(IFERROR(INDEX('Debt Payoff'!$D$4:$D$11,MATCH(2,'Debt Payoff'!$F$4:$F$11,0)),0))/12),(IF(COUNTIF(B222:B222,"&gt;0")=0,(IFERROR(INDEX('Debt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23" s="18">
        <f>IF(D222=0,0,MAX(0,D222*(1+(IFERROR(INDEX('Debt Payoff'!$D$4:$D$11,MATCH(3,'Debt Payoff'!$F$4:$F$11,0)),0))/12)-MIN(D222*(1+(IFERROR(INDEX('Debt Payoff'!$D$4:$D$11,MATCH(3,'Debt Payoff'!$F$4:$F$11,0)),0))/12),(IF(COUNTIF(B222:C222,"&gt;0")=0,(IFERROR(INDEX('Debt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23" s="18">
        <f>IF(E222=0,0,MAX(0,E222*(1+(IFERROR(INDEX('Debt Payoff'!$D$4:$D$11,MATCH(4,'Debt Payoff'!$F$4:$F$11,0)),0))/12)-MIN(E222*(1+(IFERROR(INDEX('Debt Payoff'!$D$4:$D$11,MATCH(4,'Debt Payoff'!$F$4:$F$11,0)),0))/12),(IF(COUNTIF(B222:D222,"&gt;0")=0,(IFERROR(INDEX('Debt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23" s="18">
        <f>IF(F222=0,0,MAX(0,F222*(1+(IFERROR(INDEX('Debt Payoff'!$D$4:$D$11,MATCH(5,'Debt Payoff'!$F$4:$F$11,0)),0))/12)-MIN(F222*(1+(IFERROR(INDEX('Debt Payoff'!$D$4:$D$11,MATCH(5,'Debt Payoff'!$F$4:$F$11,0)),0))/12),(IF(COUNTIF(B222:E222,"&gt;0")=0,(IFERROR(INDEX('Debt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23" s="18">
        <f>IF(G222=0,0,MAX(0,G222*(1+(IFERROR(INDEX('Debt Payoff'!$D$4:$D$11,MATCH(6,'Debt Payoff'!$F$4:$F$11,0)),0))/12)-MIN(G222*(1+(IFERROR(INDEX('Debt Payoff'!$D$4:$D$11,MATCH(6,'Debt Payoff'!$F$4:$F$11,0)),0))/12),(IF(COUNTIF(B222:F222,"&gt;0")=0,(IFERROR(INDEX('Debt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23" s="18">
        <f>IF(H222=0,0,MAX(0,H222*(1+(IFERROR(INDEX('Debt Payoff'!$D$4:$D$11,MATCH(7,'Debt Payoff'!$F$4:$F$11,0)),0))/12)-MIN(H222*(1+(IFERROR(INDEX('Debt Payoff'!$D$4:$D$11,MATCH(7,'Debt Payoff'!$F$4:$F$11,0)),0))/12),(IF(COUNTIF(B222:G222,"&gt;0")=0,(IFERROR(INDEX('Debt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23" s="18">
        <f>IF(I222=0,0,MAX(0,I222*(1+(IFERROR(INDEX('Debt Payoff'!$D$4:$D$11,MATCH(8,'Debt Payoff'!$F$4:$F$11,0)),0))/12)-MIN(I222*(1+(IFERROR(INDEX('Debt Payoff'!$D$4:$D$11,MATCH(8,'Debt Payoff'!$F$4:$F$11,0)),0))/12),(IF(COUNTIF(B222:H222,"&gt;0")=0,(IFERROR(INDEX('Debt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23" s="18">
        <f>IF(B222=0,0,B222*(IFERROR(INDEX('Debt Payoff'!$D$4:$D$11,MATCH(1,'Debt Payoff'!$F$4:$F$11,0)),0))/12)</f>
        <v>0</v>
      </c>
      <c r="K223" s="18">
        <f>IF(C222=0,0,C222*(IFERROR(INDEX('Debt Payoff'!$D$4:$D$11,MATCH(2,'Debt Payoff'!$F$4:$F$11,0)),0))/12)</f>
        <v>0</v>
      </c>
      <c r="L223" s="18">
        <f>IF(D222=0,0,D222*(IFERROR(INDEX('Debt Payoff'!$D$4:$D$11,MATCH(3,'Debt Payoff'!$F$4:$F$11,0)),0))/12)</f>
        <v>0</v>
      </c>
      <c r="M223" s="18">
        <f>IF(E222=0,0,E222*(IFERROR(INDEX('Debt Payoff'!$D$4:$D$11,MATCH(4,'Debt Payoff'!$F$4:$F$11,0)),0))/12)</f>
        <v>0</v>
      </c>
      <c r="N223" s="18">
        <f>IF(F222=0,0,F222*(IFERROR(INDEX('Debt Payoff'!$D$4:$D$11,MATCH(5,'Debt Payoff'!$F$4:$F$11,0)),0))/12)</f>
        <v>0</v>
      </c>
      <c r="O223" s="18">
        <f>IF(G222=0,0,G222*(IFERROR(INDEX('Debt Payoff'!$D$4:$D$11,MATCH(6,'Debt Payoff'!$F$4:$F$11,0)),0))/12)</f>
        <v>0</v>
      </c>
      <c r="P223" s="18">
        <f>IF(H222=0,0,H222*(IFERROR(INDEX('Debt Payoff'!$D$4:$D$11,MATCH(7,'Debt Payoff'!$F$4:$F$11,0)),0))/12)</f>
        <v>0</v>
      </c>
      <c r="Q223" s="18">
        <f>IF(I222=0,0,I222*(IFERROR(INDEX('Debt Payoff'!$D$4:$D$11,MATCH(8,'Debt Payoff'!$F$4:$F$11,0)),0))/12)</f>
        <v>0</v>
      </c>
    </row>
    <row r="224" spans="1:17" x14ac:dyDescent="0.25">
      <c r="A224">
        <v>222</v>
      </c>
      <c r="B224" s="18">
        <f>IF(B223=0,0,MAX(0,B223*(1+(IFERROR(INDEX('Debt Payoff'!$D$4:$D$11,MATCH(1,'Debt Payoff'!$F$4:$F$11,0)),0))/12)-MIN(B223*(1+(IFERROR(INDEX('Debt Payoff'!$D$4:$D$11,MATCH(1,'Debt Payoff'!$F$4:$F$11,0)),0))/12),((IFERROR(INDEX('Debt Payoff'!$E$4:$E$11,MATCH(1,'Debt Payoff'!$F$4:$F$11,0)),0))+('Debt Payoff'!$C$2)))))</f>
        <v>0</v>
      </c>
      <c r="C224" s="18">
        <f>IF(C223=0,0,MAX(0,C223*(1+(IFERROR(INDEX('Debt Payoff'!$D$4:$D$11,MATCH(2,'Debt Payoff'!$F$4:$F$11,0)),0))/12)-MIN(C223*(1+(IFERROR(INDEX('Debt Payoff'!$D$4:$D$11,MATCH(2,'Debt Payoff'!$F$4:$F$11,0)),0))/12),(IF(COUNTIF(B223:B223,"&gt;0")=0,(IFERROR(INDEX('Debt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24" s="18">
        <f>IF(D223=0,0,MAX(0,D223*(1+(IFERROR(INDEX('Debt Payoff'!$D$4:$D$11,MATCH(3,'Debt Payoff'!$F$4:$F$11,0)),0))/12)-MIN(D223*(1+(IFERROR(INDEX('Debt Payoff'!$D$4:$D$11,MATCH(3,'Debt Payoff'!$F$4:$F$11,0)),0))/12),(IF(COUNTIF(B223:C223,"&gt;0")=0,(IFERROR(INDEX('Debt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24" s="18">
        <f>IF(E223=0,0,MAX(0,E223*(1+(IFERROR(INDEX('Debt Payoff'!$D$4:$D$11,MATCH(4,'Debt Payoff'!$F$4:$F$11,0)),0))/12)-MIN(E223*(1+(IFERROR(INDEX('Debt Payoff'!$D$4:$D$11,MATCH(4,'Debt Payoff'!$F$4:$F$11,0)),0))/12),(IF(COUNTIF(B223:D223,"&gt;0")=0,(IFERROR(INDEX('Debt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24" s="18">
        <f>IF(F223=0,0,MAX(0,F223*(1+(IFERROR(INDEX('Debt Payoff'!$D$4:$D$11,MATCH(5,'Debt Payoff'!$F$4:$F$11,0)),0))/12)-MIN(F223*(1+(IFERROR(INDEX('Debt Payoff'!$D$4:$D$11,MATCH(5,'Debt Payoff'!$F$4:$F$11,0)),0))/12),(IF(COUNTIF(B223:E223,"&gt;0")=0,(IFERROR(INDEX('Debt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24" s="18">
        <f>IF(G223=0,0,MAX(0,G223*(1+(IFERROR(INDEX('Debt Payoff'!$D$4:$D$11,MATCH(6,'Debt Payoff'!$F$4:$F$11,0)),0))/12)-MIN(G223*(1+(IFERROR(INDEX('Debt Payoff'!$D$4:$D$11,MATCH(6,'Debt Payoff'!$F$4:$F$11,0)),0))/12),(IF(COUNTIF(B223:F223,"&gt;0")=0,(IFERROR(INDEX('Debt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24" s="18">
        <f>IF(H223=0,0,MAX(0,H223*(1+(IFERROR(INDEX('Debt Payoff'!$D$4:$D$11,MATCH(7,'Debt Payoff'!$F$4:$F$11,0)),0))/12)-MIN(H223*(1+(IFERROR(INDEX('Debt Payoff'!$D$4:$D$11,MATCH(7,'Debt Payoff'!$F$4:$F$11,0)),0))/12),(IF(COUNTIF(B223:G223,"&gt;0")=0,(IFERROR(INDEX('Debt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24" s="18">
        <f>IF(I223=0,0,MAX(0,I223*(1+(IFERROR(INDEX('Debt Payoff'!$D$4:$D$11,MATCH(8,'Debt Payoff'!$F$4:$F$11,0)),0))/12)-MIN(I223*(1+(IFERROR(INDEX('Debt Payoff'!$D$4:$D$11,MATCH(8,'Debt Payoff'!$F$4:$F$11,0)),0))/12),(IF(COUNTIF(B223:H223,"&gt;0")=0,(IFERROR(INDEX('Debt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24" s="18">
        <f>IF(B223=0,0,B223*(IFERROR(INDEX('Debt Payoff'!$D$4:$D$11,MATCH(1,'Debt Payoff'!$F$4:$F$11,0)),0))/12)</f>
        <v>0</v>
      </c>
      <c r="K224" s="18">
        <f>IF(C223=0,0,C223*(IFERROR(INDEX('Debt Payoff'!$D$4:$D$11,MATCH(2,'Debt Payoff'!$F$4:$F$11,0)),0))/12)</f>
        <v>0</v>
      </c>
      <c r="L224" s="18">
        <f>IF(D223=0,0,D223*(IFERROR(INDEX('Debt Payoff'!$D$4:$D$11,MATCH(3,'Debt Payoff'!$F$4:$F$11,0)),0))/12)</f>
        <v>0</v>
      </c>
      <c r="M224" s="18">
        <f>IF(E223=0,0,E223*(IFERROR(INDEX('Debt Payoff'!$D$4:$D$11,MATCH(4,'Debt Payoff'!$F$4:$F$11,0)),0))/12)</f>
        <v>0</v>
      </c>
      <c r="N224" s="18">
        <f>IF(F223=0,0,F223*(IFERROR(INDEX('Debt Payoff'!$D$4:$D$11,MATCH(5,'Debt Payoff'!$F$4:$F$11,0)),0))/12)</f>
        <v>0</v>
      </c>
      <c r="O224" s="18">
        <f>IF(G223=0,0,G223*(IFERROR(INDEX('Debt Payoff'!$D$4:$D$11,MATCH(6,'Debt Payoff'!$F$4:$F$11,0)),0))/12)</f>
        <v>0</v>
      </c>
      <c r="P224" s="18">
        <f>IF(H223=0,0,H223*(IFERROR(INDEX('Debt Payoff'!$D$4:$D$11,MATCH(7,'Debt Payoff'!$F$4:$F$11,0)),0))/12)</f>
        <v>0</v>
      </c>
      <c r="Q224" s="18">
        <f>IF(I223=0,0,I223*(IFERROR(INDEX('Debt Payoff'!$D$4:$D$11,MATCH(8,'Debt Payoff'!$F$4:$F$11,0)),0))/12)</f>
        <v>0</v>
      </c>
    </row>
    <row r="225" spans="1:17" x14ac:dyDescent="0.25">
      <c r="A225">
        <v>223</v>
      </c>
      <c r="B225" s="18">
        <f>IF(B224=0,0,MAX(0,B224*(1+(IFERROR(INDEX('Debt Payoff'!$D$4:$D$11,MATCH(1,'Debt Payoff'!$F$4:$F$11,0)),0))/12)-MIN(B224*(1+(IFERROR(INDEX('Debt Payoff'!$D$4:$D$11,MATCH(1,'Debt Payoff'!$F$4:$F$11,0)),0))/12),((IFERROR(INDEX('Debt Payoff'!$E$4:$E$11,MATCH(1,'Debt Payoff'!$F$4:$F$11,0)),0))+('Debt Payoff'!$C$2)))))</f>
        <v>0</v>
      </c>
      <c r="C225" s="18">
        <f>IF(C224=0,0,MAX(0,C224*(1+(IFERROR(INDEX('Debt Payoff'!$D$4:$D$11,MATCH(2,'Debt Payoff'!$F$4:$F$11,0)),0))/12)-MIN(C224*(1+(IFERROR(INDEX('Debt Payoff'!$D$4:$D$11,MATCH(2,'Debt Payoff'!$F$4:$F$11,0)),0))/12),(IF(COUNTIF(B224:B224,"&gt;0")=0,(IFERROR(INDEX('Debt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25" s="18">
        <f>IF(D224=0,0,MAX(0,D224*(1+(IFERROR(INDEX('Debt Payoff'!$D$4:$D$11,MATCH(3,'Debt Payoff'!$F$4:$F$11,0)),0))/12)-MIN(D224*(1+(IFERROR(INDEX('Debt Payoff'!$D$4:$D$11,MATCH(3,'Debt Payoff'!$F$4:$F$11,0)),0))/12),(IF(COUNTIF(B224:C224,"&gt;0")=0,(IFERROR(INDEX('Debt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25" s="18">
        <f>IF(E224=0,0,MAX(0,E224*(1+(IFERROR(INDEX('Debt Payoff'!$D$4:$D$11,MATCH(4,'Debt Payoff'!$F$4:$F$11,0)),0))/12)-MIN(E224*(1+(IFERROR(INDEX('Debt Payoff'!$D$4:$D$11,MATCH(4,'Debt Payoff'!$F$4:$F$11,0)),0))/12),(IF(COUNTIF(B224:D224,"&gt;0")=0,(IFERROR(INDEX('Debt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25" s="18">
        <f>IF(F224=0,0,MAX(0,F224*(1+(IFERROR(INDEX('Debt Payoff'!$D$4:$D$11,MATCH(5,'Debt Payoff'!$F$4:$F$11,0)),0))/12)-MIN(F224*(1+(IFERROR(INDEX('Debt Payoff'!$D$4:$D$11,MATCH(5,'Debt Payoff'!$F$4:$F$11,0)),0))/12),(IF(COUNTIF(B224:E224,"&gt;0")=0,(IFERROR(INDEX('Debt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25" s="18">
        <f>IF(G224=0,0,MAX(0,G224*(1+(IFERROR(INDEX('Debt Payoff'!$D$4:$D$11,MATCH(6,'Debt Payoff'!$F$4:$F$11,0)),0))/12)-MIN(G224*(1+(IFERROR(INDEX('Debt Payoff'!$D$4:$D$11,MATCH(6,'Debt Payoff'!$F$4:$F$11,0)),0))/12),(IF(COUNTIF(B224:F224,"&gt;0")=0,(IFERROR(INDEX('Debt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25" s="18">
        <f>IF(H224=0,0,MAX(0,H224*(1+(IFERROR(INDEX('Debt Payoff'!$D$4:$D$11,MATCH(7,'Debt Payoff'!$F$4:$F$11,0)),0))/12)-MIN(H224*(1+(IFERROR(INDEX('Debt Payoff'!$D$4:$D$11,MATCH(7,'Debt Payoff'!$F$4:$F$11,0)),0))/12),(IF(COUNTIF(B224:G224,"&gt;0")=0,(IFERROR(INDEX('Debt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25" s="18">
        <f>IF(I224=0,0,MAX(0,I224*(1+(IFERROR(INDEX('Debt Payoff'!$D$4:$D$11,MATCH(8,'Debt Payoff'!$F$4:$F$11,0)),0))/12)-MIN(I224*(1+(IFERROR(INDEX('Debt Payoff'!$D$4:$D$11,MATCH(8,'Debt Payoff'!$F$4:$F$11,0)),0))/12),(IF(COUNTIF(B224:H224,"&gt;0")=0,(IFERROR(INDEX('Debt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25" s="18">
        <f>IF(B224=0,0,B224*(IFERROR(INDEX('Debt Payoff'!$D$4:$D$11,MATCH(1,'Debt Payoff'!$F$4:$F$11,0)),0))/12)</f>
        <v>0</v>
      </c>
      <c r="K225" s="18">
        <f>IF(C224=0,0,C224*(IFERROR(INDEX('Debt Payoff'!$D$4:$D$11,MATCH(2,'Debt Payoff'!$F$4:$F$11,0)),0))/12)</f>
        <v>0</v>
      </c>
      <c r="L225" s="18">
        <f>IF(D224=0,0,D224*(IFERROR(INDEX('Debt Payoff'!$D$4:$D$11,MATCH(3,'Debt Payoff'!$F$4:$F$11,0)),0))/12)</f>
        <v>0</v>
      </c>
      <c r="M225" s="18">
        <f>IF(E224=0,0,E224*(IFERROR(INDEX('Debt Payoff'!$D$4:$D$11,MATCH(4,'Debt Payoff'!$F$4:$F$11,0)),0))/12)</f>
        <v>0</v>
      </c>
      <c r="N225" s="18">
        <f>IF(F224=0,0,F224*(IFERROR(INDEX('Debt Payoff'!$D$4:$D$11,MATCH(5,'Debt Payoff'!$F$4:$F$11,0)),0))/12)</f>
        <v>0</v>
      </c>
      <c r="O225" s="18">
        <f>IF(G224=0,0,G224*(IFERROR(INDEX('Debt Payoff'!$D$4:$D$11,MATCH(6,'Debt Payoff'!$F$4:$F$11,0)),0))/12)</f>
        <v>0</v>
      </c>
      <c r="P225" s="18">
        <f>IF(H224=0,0,H224*(IFERROR(INDEX('Debt Payoff'!$D$4:$D$11,MATCH(7,'Debt Payoff'!$F$4:$F$11,0)),0))/12)</f>
        <v>0</v>
      </c>
      <c r="Q225" s="18">
        <f>IF(I224=0,0,I224*(IFERROR(INDEX('Debt Payoff'!$D$4:$D$11,MATCH(8,'Debt Payoff'!$F$4:$F$11,0)),0))/12)</f>
        <v>0</v>
      </c>
    </row>
    <row r="226" spans="1:17" x14ac:dyDescent="0.25">
      <c r="A226">
        <v>224</v>
      </c>
      <c r="B226" s="18">
        <f>IF(B225=0,0,MAX(0,B225*(1+(IFERROR(INDEX('Debt Payoff'!$D$4:$D$11,MATCH(1,'Debt Payoff'!$F$4:$F$11,0)),0))/12)-MIN(B225*(1+(IFERROR(INDEX('Debt Payoff'!$D$4:$D$11,MATCH(1,'Debt Payoff'!$F$4:$F$11,0)),0))/12),((IFERROR(INDEX('Debt Payoff'!$E$4:$E$11,MATCH(1,'Debt Payoff'!$F$4:$F$11,0)),0))+('Debt Payoff'!$C$2)))))</f>
        <v>0</v>
      </c>
      <c r="C226" s="18">
        <f>IF(C225=0,0,MAX(0,C225*(1+(IFERROR(INDEX('Debt Payoff'!$D$4:$D$11,MATCH(2,'Debt Payoff'!$F$4:$F$11,0)),0))/12)-MIN(C225*(1+(IFERROR(INDEX('Debt Payoff'!$D$4:$D$11,MATCH(2,'Debt Payoff'!$F$4:$F$11,0)),0))/12),(IF(COUNTIF(B225:B225,"&gt;0")=0,(IFERROR(INDEX('Debt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26" s="18">
        <f>IF(D225=0,0,MAX(0,D225*(1+(IFERROR(INDEX('Debt Payoff'!$D$4:$D$11,MATCH(3,'Debt Payoff'!$F$4:$F$11,0)),0))/12)-MIN(D225*(1+(IFERROR(INDEX('Debt Payoff'!$D$4:$D$11,MATCH(3,'Debt Payoff'!$F$4:$F$11,0)),0))/12),(IF(COUNTIF(B225:C225,"&gt;0")=0,(IFERROR(INDEX('Debt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26" s="18">
        <f>IF(E225=0,0,MAX(0,E225*(1+(IFERROR(INDEX('Debt Payoff'!$D$4:$D$11,MATCH(4,'Debt Payoff'!$F$4:$F$11,0)),0))/12)-MIN(E225*(1+(IFERROR(INDEX('Debt Payoff'!$D$4:$D$11,MATCH(4,'Debt Payoff'!$F$4:$F$11,0)),0))/12),(IF(COUNTIF(B225:D225,"&gt;0")=0,(IFERROR(INDEX('Debt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26" s="18">
        <f>IF(F225=0,0,MAX(0,F225*(1+(IFERROR(INDEX('Debt Payoff'!$D$4:$D$11,MATCH(5,'Debt Payoff'!$F$4:$F$11,0)),0))/12)-MIN(F225*(1+(IFERROR(INDEX('Debt Payoff'!$D$4:$D$11,MATCH(5,'Debt Payoff'!$F$4:$F$11,0)),0))/12),(IF(COUNTIF(B225:E225,"&gt;0")=0,(IFERROR(INDEX('Debt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26" s="18">
        <f>IF(G225=0,0,MAX(0,G225*(1+(IFERROR(INDEX('Debt Payoff'!$D$4:$D$11,MATCH(6,'Debt Payoff'!$F$4:$F$11,0)),0))/12)-MIN(G225*(1+(IFERROR(INDEX('Debt Payoff'!$D$4:$D$11,MATCH(6,'Debt Payoff'!$F$4:$F$11,0)),0))/12),(IF(COUNTIF(B225:F225,"&gt;0")=0,(IFERROR(INDEX('Debt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26" s="18">
        <f>IF(H225=0,0,MAX(0,H225*(1+(IFERROR(INDEX('Debt Payoff'!$D$4:$D$11,MATCH(7,'Debt Payoff'!$F$4:$F$11,0)),0))/12)-MIN(H225*(1+(IFERROR(INDEX('Debt Payoff'!$D$4:$D$11,MATCH(7,'Debt Payoff'!$F$4:$F$11,0)),0))/12),(IF(COUNTIF(B225:G225,"&gt;0")=0,(IFERROR(INDEX('Debt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26" s="18">
        <f>IF(I225=0,0,MAX(0,I225*(1+(IFERROR(INDEX('Debt Payoff'!$D$4:$D$11,MATCH(8,'Debt Payoff'!$F$4:$F$11,0)),0))/12)-MIN(I225*(1+(IFERROR(INDEX('Debt Payoff'!$D$4:$D$11,MATCH(8,'Debt Payoff'!$F$4:$F$11,0)),0))/12),(IF(COUNTIF(B225:H225,"&gt;0")=0,(IFERROR(INDEX('Debt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26" s="18">
        <f>IF(B225=0,0,B225*(IFERROR(INDEX('Debt Payoff'!$D$4:$D$11,MATCH(1,'Debt Payoff'!$F$4:$F$11,0)),0))/12)</f>
        <v>0</v>
      </c>
      <c r="K226" s="18">
        <f>IF(C225=0,0,C225*(IFERROR(INDEX('Debt Payoff'!$D$4:$D$11,MATCH(2,'Debt Payoff'!$F$4:$F$11,0)),0))/12)</f>
        <v>0</v>
      </c>
      <c r="L226" s="18">
        <f>IF(D225=0,0,D225*(IFERROR(INDEX('Debt Payoff'!$D$4:$D$11,MATCH(3,'Debt Payoff'!$F$4:$F$11,0)),0))/12)</f>
        <v>0</v>
      </c>
      <c r="M226" s="18">
        <f>IF(E225=0,0,E225*(IFERROR(INDEX('Debt Payoff'!$D$4:$D$11,MATCH(4,'Debt Payoff'!$F$4:$F$11,0)),0))/12)</f>
        <v>0</v>
      </c>
      <c r="N226" s="18">
        <f>IF(F225=0,0,F225*(IFERROR(INDEX('Debt Payoff'!$D$4:$D$11,MATCH(5,'Debt Payoff'!$F$4:$F$11,0)),0))/12)</f>
        <v>0</v>
      </c>
      <c r="O226" s="18">
        <f>IF(G225=0,0,G225*(IFERROR(INDEX('Debt Payoff'!$D$4:$D$11,MATCH(6,'Debt Payoff'!$F$4:$F$11,0)),0))/12)</f>
        <v>0</v>
      </c>
      <c r="P226" s="18">
        <f>IF(H225=0,0,H225*(IFERROR(INDEX('Debt Payoff'!$D$4:$D$11,MATCH(7,'Debt Payoff'!$F$4:$F$11,0)),0))/12)</f>
        <v>0</v>
      </c>
      <c r="Q226" s="18">
        <f>IF(I225=0,0,I225*(IFERROR(INDEX('Debt Payoff'!$D$4:$D$11,MATCH(8,'Debt Payoff'!$F$4:$F$11,0)),0))/12)</f>
        <v>0</v>
      </c>
    </row>
    <row r="227" spans="1:17" x14ac:dyDescent="0.25">
      <c r="A227">
        <v>225</v>
      </c>
      <c r="B227" s="18">
        <f>IF(B226=0,0,MAX(0,B226*(1+(IFERROR(INDEX('Debt Payoff'!$D$4:$D$11,MATCH(1,'Debt Payoff'!$F$4:$F$11,0)),0))/12)-MIN(B226*(1+(IFERROR(INDEX('Debt Payoff'!$D$4:$D$11,MATCH(1,'Debt Payoff'!$F$4:$F$11,0)),0))/12),((IFERROR(INDEX('Debt Payoff'!$E$4:$E$11,MATCH(1,'Debt Payoff'!$F$4:$F$11,0)),0))+('Debt Payoff'!$C$2)))))</f>
        <v>0</v>
      </c>
      <c r="C227" s="18">
        <f>IF(C226=0,0,MAX(0,C226*(1+(IFERROR(INDEX('Debt Payoff'!$D$4:$D$11,MATCH(2,'Debt Payoff'!$F$4:$F$11,0)),0))/12)-MIN(C226*(1+(IFERROR(INDEX('Debt Payoff'!$D$4:$D$11,MATCH(2,'Debt Payoff'!$F$4:$F$11,0)),0))/12),(IF(COUNTIF(B226:B226,"&gt;0")=0,(IFERROR(INDEX('Debt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27" s="18">
        <f>IF(D226=0,0,MAX(0,D226*(1+(IFERROR(INDEX('Debt Payoff'!$D$4:$D$11,MATCH(3,'Debt Payoff'!$F$4:$F$11,0)),0))/12)-MIN(D226*(1+(IFERROR(INDEX('Debt Payoff'!$D$4:$D$11,MATCH(3,'Debt Payoff'!$F$4:$F$11,0)),0))/12),(IF(COUNTIF(B226:C226,"&gt;0")=0,(IFERROR(INDEX('Debt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27" s="18">
        <f>IF(E226=0,0,MAX(0,E226*(1+(IFERROR(INDEX('Debt Payoff'!$D$4:$D$11,MATCH(4,'Debt Payoff'!$F$4:$F$11,0)),0))/12)-MIN(E226*(1+(IFERROR(INDEX('Debt Payoff'!$D$4:$D$11,MATCH(4,'Debt Payoff'!$F$4:$F$11,0)),0))/12),(IF(COUNTIF(B226:D226,"&gt;0")=0,(IFERROR(INDEX('Debt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27" s="18">
        <f>IF(F226=0,0,MAX(0,F226*(1+(IFERROR(INDEX('Debt Payoff'!$D$4:$D$11,MATCH(5,'Debt Payoff'!$F$4:$F$11,0)),0))/12)-MIN(F226*(1+(IFERROR(INDEX('Debt Payoff'!$D$4:$D$11,MATCH(5,'Debt Payoff'!$F$4:$F$11,0)),0))/12),(IF(COUNTIF(B226:E226,"&gt;0")=0,(IFERROR(INDEX('Debt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27" s="18">
        <f>IF(G226=0,0,MAX(0,G226*(1+(IFERROR(INDEX('Debt Payoff'!$D$4:$D$11,MATCH(6,'Debt Payoff'!$F$4:$F$11,0)),0))/12)-MIN(G226*(1+(IFERROR(INDEX('Debt Payoff'!$D$4:$D$11,MATCH(6,'Debt Payoff'!$F$4:$F$11,0)),0))/12),(IF(COUNTIF(B226:F226,"&gt;0")=0,(IFERROR(INDEX('Debt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27" s="18">
        <f>IF(H226=0,0,MAX(0,H226*(1+(IFERROR(INDEX('Debt Payoff'!$D$4:$D$11,MATCH(7,'Debt Payoff'!$F$4:$F$11,0)),0))/12)-MIN(H226*(1+(IFERROR(INDEX('Debt Payoff'!$D$4:$D$11,MATCH(7,'Debt Payoff'!$F$4:$F$11,0)),0))/12),(IF(COUNTIF(B226:G226,"&gt;0")=0,(IFERROR(INDEX('Debt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27" s="18">
        <f>IF(I226=0,0,MAX(0,I226*(1+(IFERROR(INDEX('Debt Payoff'!$D$4:$D$11,MATCH(8,'Debt Payoff'!$F$4:$F$11,0)),0))/12)-MIN(I226*(1+(IFERROR(INDEX('Debt Payoff'!$D$4:$D$11,MATCH(8,'Debt Payoff'!$F$4:$F$11,0)),0))/12),(IF(COUNTIF(B226:H226,"&gt;0")=0,(IFERROR(INDEX('Debt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27" s="18">
        <f>IF(B226=0,0,B226*(IFERROR(INDEX('Debt Payoff'!$D$4:$D$11,MATCH(1,'Debt Payoff'!$F$4:$F$11,0)),0))/12)</f>
        <v>0</v>
      </c>
      <c r="K227" s="18">
        <f>IF(C226=0,0,C226*(IFERROR(INDEX('Debt Payoff'!$D$4:$D$11,MATCH(2,'Debt Payoff'!$F$4:$F$11,0)),0))/12)</f>
        <v>0</v>
      </c>
      <c r="L227" s="18">
        <f>IF(D226=0,0,D226*(IFERROR(INDEX('Debt Payoff'!$D$4:$D$11,MATCH(3,'Debt Payoff'!$F$4:$F$11,0)),0))/12)</f>
        <v>0</v>
      </c>
      <c r="M227" s="18">
        <f>IF(E226=0,0,E226*(IFERROR(INDEX('Debt Payoff'!$D$4:$D$11,MATCH(4,'Debt Payoff'!$F$4:$F$11,0)),0))/12)</f>
        <v>0</v>
      </c>
      <c r="N227" s="18">
        <f>IF(F226=0,0,F226*(IFERROR(INDEX('Debt Payoff'!$D$4:$D$11,MATCH(5,'Debt Payoff'!$F$4:$F$11,0)),0))/12)</f>
        <v>0</v>
      </c>
      <c r="O227" s="18">
        <f>IF(G226=0,0,G226*(IFERROR(INDEX('Debt Payoff'!$D$4:$D$11,MATCH(6,'Debt Payoff'!$F$4:$F$11,0)),0))/12)</f>
        <v>0</v>
      </c>
      <c r="P227" s="18">
        <f>IF(H226=0,0,H226*(IFERROR(INDEX('Debt Payoff'!$D$4:$D$11,MATCH(7,'Debt Payoff'!$F$4:$F$11,0)),0))/12)</f>
        <v>0</v>
      </c>
      <c r="Q227" s="18">
        <f>IF(I226=0,0,I226*(IFERROR(INDEX('Debt Payoff'!$D$4:$D$11,MATCH(8,'Debt Payoff'!$F$4:$F$11,0)),0))/12)</f>
        <v>0</v>
      </c>
    </row>
    <row r="228" spans="1:17" x14ac:dyDescent="0.25">
      <c r="A228">
        <v>226</v>
      </c>
      <c r="B228" s="18">
        <f>IF(B227=0,0,MAX(0,B227*(1+(IFERROR(INDEX('Debt Payoff'!$D$4:$D$11,MATCH(1,'Debt Payoff'!$F$4:$F$11,0)),0))/12)-MIN(B227*(1+(IFERROR(INDEX('Debt Payoff'!$D$4:$D$11,MATCH(1,'Debt Payoff'!$F$4:$F$11,0)),0))/12),((IFERROR(INDEX('Debt Payoff'!$E$4:$E$11,MATCH(1,'Debt Payoff'!$F$4:$F$11,0)),0))+('Debt Payoff'!$C$2)))))</f>
        <v>0</v>
      </c>
      <c r="C228" s="18">
        <f>IF(C227=0,0,MAX(0,C227*(1+(IFERROR(INDEX('Debt Payoff'!$D$4:$D$11,MATCH(2,'Debt Payoff'!$F$4:$F$11,0)),0))/12)-MIN(C227*(1+(IFERROR(INDEX('Debt Payoff'!$D$4:$D$11,MATCH(2,'Debt Payoff'!$F$4:$F$11,0)),0))/12),(IF(COUNTIF(B227:B227,"&gt;0")=0,(IFERROR(INDEX('Debt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28" s="18">
        <f>IF(D227=0,0,MAX(0,D227*(1+(IFERROR(INDEX('Debt Payoff'!$D$4:$D$11,MATCH(3,'Debt Payoff'!$F$4:$F$11,0)),0))/12)-MIN(D227*(1+(IFERROR(INDEX('Debt Payoff'!$D$4:$D$11,MATCH(3,'Debt Payoff'!$F$4:$F$11,0)),0))/12),(IF(COUNTIF(B227:C227,"&gt;0")=0,(IFERROR(INDEX('Debt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28" s="18">
        <f>IF(E227=0,0,MAX(0,E227*(1+(IFERROR(INDEX('Debt Payoff'!$D$4:$D$11,MATCH(4,'Debt Payoff'!$F$4:$F$11,0)),0))/12)-MIN(E227*(1+(IFERROR(INDEX('Debt Payoff'!$D$4:$D$11,MATCH(4,'Debt Payoff'!$F$4:$F$11,0)),0))/12),(IF(COUNTIF(B227:D227,"&gt;0")=0,(IFERROR(INDEX('Debt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28" s="18">
        <f>IF(F227=0,0,MAX(0,F227*(1+(IFERROR(INDEX('Debt Payoff'!$D$4:$D$11,MATCH(5,'Debt Payoff'!$F$4:$F$11,0)),0))/12)-MIN(F227*(1+(IFERROR(INDEX('Debt Payoff'!$D$4:$D$11,MATCH(5,'Debt Payoff'!$F$4:$F$11,0)),0))/12),(IF(COUNTIF(B227:E227,"&gt;0")=0,(IFERROR(INDEX('Debt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28" s="18">
        <f>IF(G227=0,0,MAX(0,G227*(1+(IFERROR(INDEX('Debt Payoff'!$D$4:$D$11,MATCH(6,'Debt Payoff'!$F$4:$F$11,0)),0))/12)-MIN(G227*(1+(IFERROR(INDEX('Debt Payoff'!$D$4:$D$11,MATCH(6,'Debt Payoff'!$F$4:$F$11,0)),0))/12),(IF(COUNTIF(B227:F227,"&gt;0")=0,(IFERROR(INDEX('Debt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28" s="18">
        <f>IF(H227=0,0,MAX(0,H227*(1+(IFERROR(INDEX('Debt Payoff'!$D$4:$D$11,MATCH(7,'Debt Payoff'!$F$4:$F$11,0)),0))/12)-MIN(H227*(1+(IFERROR(INDEX('Debt Payoff'!$D$4:$D$11,MATCH(7,'Debt Payoff'!$F$4:$F$11,0)),0))/12),(IF(COUNTIF(B227:G227,"&gt;0")=0,(IFERROR(INDEX('Debt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28" s="18">
        <f>IF(I227=0,0,MAX(0,I227*(1+(IFERROR(INDEX('Debt Payoff'!$D$4:$D$11,MATCH(8,'Debt Payoff'!$F$4:$F$11,0)),0))/12)-MIN(I227*(1+(IFERROR(INDEX('Debt Payoff'!$D$4:$D$11,MATCH(8,'Debt Payoff'!$F$4:$F$11,0)),0))/12),(IF(COUNTIF(B227:H227,"&gt;0")=0,(IFERROR(INDEX('Debt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28" s="18">
        <f>IF(B227=0,0,B227*(IFERROR(INDEX('Debt Payoff'!$D$4:$D$11,MATCH(1,'Debt Payoff'!$F$4:$F$11,0)),0))/12)</f>
        <v>0</v>
      </c>
      <c r="K228" s="18">
        <f>IF(C227=0,0,C227*(IFERROR(INDEX('Debt Payoff'!$D$4:$D$11,MATCH(2,'Debt Payoff'!$F$4:$F$11,0)),0))/12)</f>
        <v>0</v>
      </c>
      <c r="L228" s="18">
        <f>IF(D227=0,0,D227*(IFERROR(INDEX('Debt Payoff'!$D$4:$D$11,MATCH(3,'Debt Payoff'!$F$4:$F$11,0)),0))/12)</f>
        <v>0</v>
      </c>
      <c r="M228" s="18">
        <f>IF(E227=0,0,E227*(IFERROR(INDEX('Debt Payoff'!$D$4:$D$11,MATCH(4,'Debt Payoff'!$F$4:$F$11,0)),0))/12)</f>
        <v>0</v>
      </c>
      <c r="N228" s="18">
        <f>IF(F227=0,0,F227*(IFERROR(INDEX('Debt Payoff'!$D$4:$D$11,MATCH(5,'Debt Payoff'!$F$4:$F$11,0)),0))/12)</f>
        <v>0</v>
      </c>
      <c r="O228" s="18">
        <f>IF(G227=0,0,G227*(IFERROR(INDEX('Debt Payoff'!$D$4:$D$11,MATCH(6,'Debt Payoff'!$F$4:$F$11,0)),0))/12)</f>
        <v>0</v>
      </c>
      <c r="P228" s="18">
        <f>IF(H227=0,0,H227*(IFERROR(INDEX('Debt Payoff'!$D$4:$D$11,MATCH(7,'Debt Payoff'!$F$4:$F$11,0)),0))/12)</f>
        <v>0</v>
      </c>
      <c r="Q228" s="18">
        <f>IF(I227=0,0,I227*(IFERROR(INDEX('Debt Payoff'!$D$4:$D$11,MATCH(8,'Debt Payoff'!$F$4:$F$11,0)),0))/12)</f>
        <v>0</v>
      </c>
    </row>
    <row r="229" spans="1:17" x14ac:dyDescent="0.25">
      <c r="A229">
        <v>227</v>
      </c>
      <c r="B229" s="18">
        <f>IF(B228=0,0,MAX(0,B228*(1+(IFERROR(INDEX('Debt Payoff'!$D$4:$D$11,MATCH(1,'Debt Payoff'!$F$4:$F$11,0)),0))/12)-MIN(B228*(1+(IFERROR(INDEX('Debt Payoff'!$D$4:$D$11,MATCH(1,'Debt Payoff'!$F$4:$F$11,0)),0))/12),((IFERROR(INDEX('Debt Payoff'!$E$4:$E$11,MATCH(1,'Debt Payoff'!$F$4:$F$11,0)),0))+('Debt Payoff'!$C$2)))))</f>
        <v>0</v>
      </c>
      <c r="C229" s="18">
        <f>IF(C228=0,0,MAX(0,C228*(1+(IFERROR(INDEX('Debt Payoff'!$D$4:$D$11,MATCH(2,'Debt Payoff'!$F$4:$F$11,0)),0))/12)-MIN(C228*(1+(IFERROR(INDEX('Debt Payoff'!$D$4:$D$11,MATCH(2,'Debt Payoff'!$F$4:$F$11,0)),0))/12),(IF(COUNTIF(B228:B228,"&gt;0")=0,(IFERROR(INDEX('Debt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29" s="18">
        <f>IF(D228=0,0,MAX(0,D228*(1+(IFERROR(INDEX('Debt Payoff'!$D$4:$D$11,MATCH(3,'Debt Payoff'!$F$4:$F$11,0)),0))/12)-MIN(D228*(1+(IFERROR(INDEX('Debt Payoff'!$D$4:$D$11,MATCH(3,'Debt Payoff'!$F$4:$F$11,0)),0))/12),(IF(COUNTIF(B228:C228,"&gt;0")=0,(IFERROR(INDEX('Debt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29" s="18">
        <f>IF(E228=0,0,MAX(0,E228*(1+(IFERROR(INDEX('Debt Payoff'!$D$4:$D$11,MATCH(4,'Debt Payoff'!$F$4:$F$11,0)),0))/12)-MIN(E228*(1+(IFERROR(INDEX('Debt Payoff'!$D$4:$D$11,MATCH(4,'Debt Payoff'!$F$4:$F$11,0)),0))/12),(IF(COUNTIF(B228:D228,"&gt;0")=0,(IFERROR(INDEX('Debt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29" s="18">
        <f>IF(F228=0,0,MAX(0,F228*(1+(IFERROR(INDEX('Debt Payoff'!$D$4:$D$11,MATCH(5,'Debt Payoff'!$F$4:$F$11,0)),0))/12)-MIN(F228*(1+(IFERROR(INDEX('Debt Payoff'!$D$4:$D$11,MATCH(5,'Debt Payoff'!$F$4:$F$11,0)),0))/12),(IF(COUNTIF(B228:E228,"&gt;0")=0,(IFERROR(INDEX('Debt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29" s="18">
        <f>IF(G228=0,0,MAX(0,G228*(1+(IFERROR(INDEX('Debt Payoff'!$D$4:$D$11,MATCH(6,'Debt Payoff'!$F$4:$F$11,0)),0))/12)-MIN(G228*(1+(IFERROR(INDEX('Debt Payoff'!$D$4:$D$11,MATCH(6,'Debt Payoff'!$F$4:$F$11,0)),0))/12),(IF(COUNTIF(B228:F228,"&gt;0")=0,(IFERROR(INDEX('Debt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29" s="18">
        <f>IF(H228=0,0,MAX(0,H228*(1+(IFERROR(INDEX('Debt Payoff'!$D$4:$D$11,MATCH(7,'Debt Payoff'!$F$4:$F$11,0)),0))/12)-MIN(H228*(1+(IFERROR(INDEX('Debt Payoff'!$D$4:$D$11,MATCH(7,'Debt Payoff'!$F$4:$F$11,0)),0))/12),(IF(COUNTIF(B228:G228,"&gt;0")=0,(IFERROR(INDEX('Debt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29" s="18">
        <f>IF(I228=0,0,MAX(0,I228*(1+(IFERROR(INDEX('Debt Payoff'!$D$4:$D$11,MATCH(8,'Debt Payoff'!$F$4:$F$11,0)),0))/12)-MIN(I228*(1+(IFERROR(INDEX('Debt Payoff'!$D$4:$D$11,MATCH(8,'Debt Payoff'!$F$4:$F$11,0)),0))/12),(IF(COUNTIF(B228:H228,"&gt;0")=0,(IFERROR(INDEX('Debt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29" s="18">
        <f>IF(B228=0,0,B228*(IFERROR(INDEX('Debt Payoff'!$D$4:$D$11,MATCH(1,'Debt Payoff'!$F$4:$F$11,0)),0))/12)</f>
        <v>0</v>
      </c>
      <c r="K229" s="18">
        <f>IF(C228=0,0,C228*(IFERROR(INDEX('Debt Payoff'!$D$4:$D$11,MATCH(2,'Debt Payoff'!$F$4:$F$11,0)),0))/12)</f>
        <v>0</v>
      </c>
      <c r="L229" s="18">
        <f>IF(D228=0,0,D228*(IFERROR(INDEX('Debt Payoff'!$D$4:$D$11,MATCH(3,'Debt Payoff'!$F$4:$F$11,0)),0))/12)</f>
        <v>0</v>
      </c>
      <c r="M229" s="18">
        <f>IF(E228=0,0,E228*(IFERROR(INDEX('Debt Payoff'!$D$4:$D$11,MATCH(4,'Debt Payoff'!$F$4:$F$11,0)),0))/12)</f>
        <v>0</v>
      </c>
      <c r="N229" s="18">
        <f>IF(F228=0,0,F228*(IFERROR(INDEX('Debt Payoff'!$D$4:$D$11,MATCH(5,'Debt Payoff'!$F$4:$F$11,0)),0))/12)</f>
        <v>0</v>
      </c>
      <c r="O229" s="18">
        <f>IF(G228=0,0,G228*(IFERROR(INDEX('Debt Payoff'!$D$4:$D$11,MATCH(6,'Debt Payoff'!$F$4:$F$11,0)),0))/12)</f>
        <v>0</v>
      </c>
      <c r="P229" s="18">
        <f>IF(H228=0,0,H228*(IFERROR(INDEX('Debt Payoff'!$D$4:$D$11,MATCH(7,'Debt Payoff'!$F$4:$F$11,0)),0))/12)</f>
        <v>0</v>
      </c>
      <c r="Q229" s="18">
        <f>IF(I228=0,0,I228*(IFERROR(INDEX('Debt Payoff'!$D$4:$D$11,MATCH(8,'Debt Payoff'!$F$4:$F$11,0)),0))/12)</f>
        <v>0</v>
      </c>
    </row>
    <row r="230" spans="1:17" x14ac:dyDescent="0.25">
      <c r="A230">
        <v>228</v>
      </c>
      <c r="B230" s="18">
        <f>IF(B229=0,0,MAX(0,B229*(1+(IFERROR(INDEX('Debt Payoff'!$D$4:$D$11,MATCH(1,'Debt Payoff'!$F$4:$F$11,0)),0))/12)-MIN(B229*(1+(IFERROR(INDEX('Debt Payoff'!$D$4:$D$11,MATCH(1,'Debt Payoff'!$F$4:$F$11,0)),0))/12),((IFERROR(INDEX('Debt Payoff'!$E$4:$E$11,MATCH(1,'Debt Payoff'!$F$4:$F$11,0)),0))+('Debt Payoff'!$C$2)))))</f>
        <v>0</v>
      </c>
      <c r="C230" s="18">
        <f>IF(C229=0,0,MAX(0,C229*(1+(IFERROR(INDEX('Debt Payoff'!$D$4:$D$11,MATCH(2,'Debt Payoff'!$F$4:$F$11,0)),0))/12)-MIN(C229*(1+(IFERROR(INDEX('Debt Payoff'!$D$4:$D$11,MATCH(2,'Debt Payoff'!$F$4:$F$11,0)),0))/12),(IF(COUNTIF(B229:B229,"&gt;0")=0,(IFERROR(INDEX('Debt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30" s="18">
        <f>IF(D229=0,0,MAX(0,D229*(1+(IFERROR(INDEX('Debt Payoff'!$D$4:$D$11,MATCH(3,'Debt Payoff'!$F$4:$F$11,0)),0))/12)-MIN(D229*(1+(IFERROR(INDEX('Debt Payoff'!$D$4:$D$11,MATCH(3,'Debt Payoff'!$F$4:$F$11,0)),0))/12),(IF(COUNTIF(B229:C229,"&gt;0")=0,(IFERROR(INDEX('Debt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30" s="18">
        <f>IF(E229=0,0,MAX(0,E229*(1+(IFERROR(INDEX('Debt Payoff'!$D$4:$D$11,MATCH(4,'Debt Payoff'!$F$4:$F$11,0)),0))/12)-MIN(E229*(1+(IFERROR(INDEX('Debt Payoff'!$D$4:$D$11,MATCH(4,'Debt Payoff'!$F$4:$F$11,0)),0))/12),(IF(COUNTIF(B229:D229,"&gt;0")=0,(IFERROR(INDEX('Debt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30" s="18">
        <f>IF(F229=0,0,MAX(0,F229*(1+(IFERROR(INDEX('Debt Payoff'!$D$4:$D$11,MATCH(5,'Debt Payoff'!$F$4:$F$11,0)),0))/12)-MIN(F229*(1+(IFERROR(INDEX('Debt Payoff'!$D$4:$D$11,MATCH(5,'Debt Payoff'!$F$4:$F$11,0)),0))/12),(IF(COUNTIF(B229:E229,"&gt;0")=0,(IFERROR(INDEX('Debt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30" s="18">
        <f>IF(G229=0,0,MAX(0,G229*(1+(IFERROR(INDEX('Debt Payoff'!$D$4:$D$11,MATCH(6,'Debt Payoff'!$F$4:$F$11,0)),0))/12)-MIN(G229*(1+(IFERROR(INDEX('Debt Payoff'!$D$4:$D$11,MATCH(6,'Debt Payoff'!$F$4:$F$11,0)),0))/12),(IF(COUNTIF(B229:F229,"&gt;0")=0,(IFERROR(INDEX('Debt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30" s="18">
        <f>IF(H229=0,0,MAX(0,H229*(1+(IFERROR(INDEX('Debt Payoff'!$D$4:$D$11,MATCH(7,'Debt Payoff'!$F$4:$F$11,0)),0))/12)-MIN(H229*(1+(IFERROR(INDEX('Debt Payoff'!$D$4:$D$11,MATCH(7,'Debt Payoff'!$F$4:$F$11,0)),0))/12),(IF(COUNTIF(B229:G229,"&gt;0")=0,(IFERROR(INDEX('Debt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30" s="18">
        <f>IF(I229=0,0,MAX(0,I229*(1+(IFERROR(INDEX('Debt Payoff'!$D$4:$D$11,MATCH(8,'Debt Payoff'!$F$4:$F$11,0)),0))/12)-MIN(I229*(1+(IFERROR(INDEX('Debt Payoff'!$D$4:$D$11,MATCH(8,'Debt Payoff'!$F$4:$F$11,0)),0))/12),(IF(COUNTIF(B229:H229,"&gt;0")=0,(IFERROR(INDEX('Debt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30" s="18">
        <f>IF(B229=0,0,B229*(IFERROR(INDEX('Debt Payoff'!$D$4:$D$11,MATCH(1,'Debt Payoff'!$F$4:$F$11,0)),0))/12)</f>
        <v>0</v>
      </c>
      <c r="K230" s="18">
        <f>IF(C229=0,0,C229*(IFERROR(INDEX('Debt Payoff'!$D$4:$D$11,MATCH(2,'Debt Payoff'!$F$4:$F$11,0)),0))/12)</f>
        <v>0</v>
      </c>
      <c r="L230" s="18">
        <f>IF(D229=0,0,D229*(IFERROR(INDEX('Debt Payoff'!$D$4:$D$11,MATCH(3,'Debt Payoff'!$F$4:$F$11,0)),0))/12)</f>
        <v>0</v>
      </c>
      <c r="M230" s="18">
        <f>IF(E229=0,0,E229*(IFERROR(INDEX('Debt Payoff'!$D$4:$D$11,MATCH(4,'Debt Payoff'!$F$4:$F$11,0)),0))/12)</f>
        <v>0</v>
      </c>
      <c r="N230" s="18">
        <f>IF(F229=0,0,F229*(IFERROR(INDEX('Debt Payoff'!$D$4:$D$11,MATCH(5,'Debt Payoff'!$F$4:$F$11,0)),0))/12)</f>
        <v>0</v>
      </c>
      <c r="O230" s="18">
        <f>IF(G229=0,0,G229*(IFERROR(INDEX('Debt Payoff'!$D$4:$D$11,MATCH(6,'Debt Payoff'!$F$4:$F$11,0)),0))/12)</f>
        <v>0</v>
      </c>
      <c r="P230" s="18">
        <f>IF(H229=0,0,H229*(IFERROR(INDEX('Debt Payoff'!$D$4:$D$11,MATCH(7,'Debt Payoff'!$F$4:$F$11,0)),0))/12)</f>
        <v>0</v>
      </c>
      <c r="Q230" s="18">
        <f>IF(I229=0,0,I229*(IFERROR(INDEX('Debt Payoff'!$D$4:$D$11,MATCH(8,'Debt Payoff'!$F$4:$F$11,0)),0))/12)</f>
        <v>0</v>
      </c>
    </row>
    <row r="231" spans="1:17" x14ac:dyDescent="0.25">
      <c r="A231">
        <v>229</v>
      </c>
      <c r="B231" s="18">
        <f>IF(B230=0,0,MAX(0,B230*(1+(IFERROR(INDEX('Debt Payoff'!$D$4:$D$11,MATCH(1,'Debt Payoff'!$F$4:$F$11,0)),0))/12)-MIN(B230*(1+(IFERROR(INDEX('Debt Payoff'!$D$4:$D$11,MATCH(1,'Debt Payoff'!$F$4:$F$11,0)),0))/12),((IFERROR(INDEX('Debt Payoff'!$E$4:$E$11,MATCH(1,'Debt Payoff'!$F$4:$F$11,0)),0))+('Debt Payoff'!$C$2)))))</f>
        <v>0</v>
      </c>
      <c r="C231" s="18">
        <f>IF(C230=0,0,MAX(0,C230*(1+(IFERROR(INDEX('Debt Payoff'!$D$4:$D$11,MATCH(2,'Debt Payoff'!$F$4:$F$11,0)),0))/12)-MIN(C230*(1+(IFERROR(INDEX('Debt Payoff'!$D$4:$D$11,MATCH(2,'Debt Payoff'!$F$4:$F$11,0)),0))/12),(IF(COUNTIF(B230:B230,"&gt;0")=0,(IFERROR(INDEX('Debt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31" s="18">
        <f>IF(D230=0,0,MAX(0,D230*(1+(IFERROR(INDEX('Debt Payoff'!$D$4:$D$11,MATCH(3,'Debt Payoff'!$F$4:$F$11,0)),0))/12)-MIN(D230*(1+(IFERROR(INDEX('Debt Payoff'!$D$4:$D$11,MATCH(3,'Debt Payoff'!$F$4:$F$11,0)),0))/12),(IF(COUNTIF(B230:C230,"&gt;0")=0,(IFERROR(INDEX('Debt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31" s="18">
        <f>IF(E230=0,0,MAX(0,E230*(1+(IFERROR(INDEX('Debt Payoff'!$D$4:$D$11,MATCH(4,'Debt Payoff'!$F$4:$F$11,0)),0))/12)-MIN(E230*(1+(IFERROR(INDEX('Debt Payoff'!$D$4:$D$11,MATCH(4,'Debt Payoff'!$F$4:$F$11,0)),0))/12),(IF(COUNTIF(B230:D230,"&gt;0")=0,(IFERROR(INDEX('Debt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31" s="18">
        <f>IF(F230=0,0,MAX(0,F230*(1+(IFERROR(INDEX('Debt Payoff'!$D$4:$D$11,MATCH(5,'Debt Payoff'!$F$4:$F$11,0)),0))/12)-MIN(F230*(1+(IFERROR(INDEX('Debt Payoff'!$D$4:$D$11,MATCH(5,'Debt Payoff'!$F$4:$F$11,0)),0))/12),(IF(COUNTIF(B230:E230,"&gt;0")=0,(IFERROR(INDEX('Debt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31" s="18">
        <f>IF(G230=0,0,MAX(0,G230*(1+(IFERROR(INDEX('Debt Payoff'!$D$4:$D$11,MATCH(6,'Debt Payoff'!$F$4:$F$11,0)),0))/12)-MIN(G230*(1+(IFERROR(INDEX('Debt Payoff'!$D$4:$D$11,MATCH(6,'Debt Payoff'!$F$4:$F$11,0)),0))/12),(IF(COUNTIF(B230:F230,"&gt;0")=0,(IFERROR(INDEX('Debt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31" s="18">
        <f>IF(H230=0,0,MAX(0,H230*(1+(IFERROR(INDEX('Debt Payoff'!$D$4:$D$11,MATCH(7,'Debt Payoff'!$F$4:$F$11,0)),0))/12)-MIN(H230*(1+(IFERROR(INDEX('Debt Payoff'!$D$4:$D$11,MATCH(7,'Debt Payoff'!$F$4:$F$11,0)),0))/12),(IF(COUNTIF(B230:G230,"&gt;0")=0,(IFERROR(INDEX('Debt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31" s="18">
        <f>IF(I230=0,0,MAX(0,I230*(1+(IFERROR(INDEX('Debt Payoff'!$D$4:$D$11,MATCH(8,'Debt Payoff'!$F$4:$F$11,0)),0))/12)-MIN(I230*(1+(IFERROR(INDEX('Debt Payoff'!$D$4:$D$11,MATCH(8,'Debt Payoff'!$F$4:$F$11,0)),0))/12),(IF(COUNTIF(B230:H230,"&gt;0")=0,(IFERROR(INDEX('Debt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31" s="18">
        <f>IF(B230=0,0,B230*(IFERROR(INDEX('Debt Payoff'!$D$4:$D$11,MATCH(1,'Debt Payoff'!$F$4:$F$11,0)),0))/12)</f>
        <v>0</v>
      </c>
      <c r="K231" s="18">
        <f>IF(C230=0,0,C230*(IFERROR(INDEX('Debt Payoff'!$D$4:$D$11,MATCH(2,'Debt Payoff'!$F$4:$F$11,0)),0))/12)</f>
        <v>0</v>
      </c>
      <c r="L231" s="18">
        <f>IF(D230=0,0,D230*(IFERROR(INDEX('Debt Payoff'!$D$4:$D$11,MATCH(3,'Debt Payoff'!$F$4:$F$11,0)),0))/12)</f>
        <v>0</v>
      </c>
      <c r="M231" s="18">
        <f>IF(E230=0,0,E230*(IFERROR(INDEX('Debt Payoff'!$D$4:$D$11,MATCH(4,'Debt Payoff'!$F$4:$F$11,0)),0))/12)</f>
        <v>0</v>
      </c>
      <c r="N231" s="18">
        <f>IF(F230=0,0,F230*(IFERROR(INDEX('Debt Payoff'!$D$4:$D$11,MATCH(5,'Debt Payoff'!$F$4:$F$11,0)),0))/12)</f>
        <v>0</v>
      </c>
      <c r="O231" s="18">
        <f>IF(G230=0,0,G230*(IFERROR(INDEX('Debt Payoff'!$D$4:$D$11,MATCH(6,'Debt Payoff'!$F$4:$F$11,0)),0))/12)</f>
        <v>0</v>
      </c>
      <c r="P231" s="18">
        <f>IF(H230=0,0,H230*(IFERROR(INDEX('Debt Payoff'!$D$4:$D$11,MATCH(7,'Debt Payoff'!$F$4:$F$11,0)),0))/12)</f>
        <v>0</v>
      </c>
      <c r="Q231" s="18">
        <f>IF(I230=0,0,I230*(IFERROR(INDEX('Debt Payoff'!$D$4:$D$11,MATCH(8,'Debt Payoff'!$F$4:$F$11,0)),0))/12)</f>
        <v>0</v>
      </c>
    </row>
    <row r="232" spans="1:17" x14ac:dyDescent="0.25">
      <c r="A232">
        <v>230</v>
      </c>
      <c r="B232" s="18">
        <f>IF(B231=0,0,MAX(0,B231*(1+(IFERROR(INDEX('Debt Payoff'!$D$4:$D$11,MATCH(1,'Debt Payoff'!$F$4:$F$11,0)),0))/12)-MIN(B231*(1+(IFERROR(INDEX('Debt Payoff'!$D$4:$D$11,MATCH(1,'Debt Payoff'!$F$4:$F$11,0)),0))/12),((IFERROR(INDEX('Debt Payoff'!$E$4:$E$11,MATCH(1,'Debt Payoff'!$F$4:$F$11,0)),0))+('Debt Payoff'!$C$2)))))</f>
        <v>0</v>
      </c>
      <c r="C232" s="18">
        <f>IF(C231=0,0,MAX(0,C231*(1+(IFERROR(INDEX('Debt Payoff'!$D$4:$D$11,MATCH(2,'Debt Payoff'!$F$4:$F$11,0)),0))/12)-MIN(C231*(1+(IFERROR(INDEX('Debt Payoff'!$D$4:$D$11,MATCH(2,'Debt Payoff'!$F$4:$F$11,0)),0))/12),(IF(COUNTIF(B231:B231,"&gt;0")=0,(IFERROR(INDEX('Debt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32" s="18">
        <f>IF(D231=0,0,MAX(0,D231*(1+(IFERROR(INDEX('Debt Payoff'!$D$4:$D$11,MATCH(3,'Debt Payoff'!$F$4:$F$11,0)),0))/12)-MIN(D231*(1+(IFERROR(INDEX('Debt Payoff'!$D$4:$D$11,MATCH(3,'Debt Payoff'!$F$4:$F$11,0)),0))/12),(IF(COUNTIF(B231:C231,"&gt;0")=0,(IFERROR(INDEX('Debt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32" s="18">
        <f>IF(E231=0,0,MAX(0,E231*(1+(IFERROR(INDEX('Debt Payoff'!$D$4:$D$11,MATCH(4,'Debt Payoff'!$F$4:$F$11,0)),0))/12)-MIN(E231*(1+(IFERROR(INDEX('Debt Payoff'!$D$4:$D$11,MATCH(4,'Debt Payoff'!$F$4:$F$11,0)),0))/12),(IF(COUNTIF(B231:D231,"&gt;0")=0,(IFERROR(INDEX('Debt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32" s="18">
        <f>IF(F231=0,0,MAX(0,F231*(1+(IFERROR(INDEX('Debt Payoff'!$D$4:$D$11,MATCH(5,'Debt Payoff'!$F$4:$F$11,0)),0))/12)-MIN(F231*(1+(IFERROR(INDEX('Debt Payoff'!$D$4:$D$11,MATCH(5,'Debt Payoff'!$F$4:$F$11,0)),0))/12),(IF(COUNTIF(B231:E231,"&gt;0")=0,(IFERROR(INDEX('Debt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32" s="18">
        <f>IF(G231=0,0,MAX(0,G231*(1+(IFERROR(INDEX('Debt Payoff'!$D$4:$D$11,MATCH(6,'Debt Payoff'!$F$4:$F$11,0)),0))/12)-MIN(G231*(1+(IFERROR(INDEX('Debt Payoff'!$D$4:$D$11,MATCH(6,'Debt Payoff'!$F$4:$F$11,0)),0))/12),(IF(COUNTIF(B231:F231,"&gt;0")=0,(IFERROR(INDEX('Debt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32" s="18">
        <f>IF(H231=0,0,MAX(0,H231*(1+(IFERROR(INDEX('Debt Payoff'!$D$4:$D$11,MATCH(7,'Debt Payoff'!$F$4:$F$11,0)),0))/12)-MIN(H231*(1+(IFERROR(INDEX('Debt Payoff'!$D$4:$D$11,MATCH(7,'Debt Payoff'!$F$4:$F$11,0)),0))/12),(IF(COUNTIF(B231:G231,"&gt;0")=0,(IFERROR(INDEX('Debt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32" s="18">
        <f>IF(I231=0,0,MAX(0,I231*(1+(IFERROR(INDEX('Debt Payoff'!$D$4:$D$11,MATCH(8,'Debt Payoff'!$F$4:$F$11,0)),0))/12)-MIN(I231*(1+(IFERROR(INDEX('Debt Payoff'!$D$4:$D$11,MATCH(8,'Debt Payoff'!$F$4:$F$11,0)),0))/12),(IF(COUNTIF(B231:H231,"&gt;0")=0,(IFERROR(INDEX('Debt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32" s="18">
        <f>IF(B231=0,0,B231*(IFERROR(INDEX('Debt Payoff'!$D$4:$D$11,MATCH(1,'Debt Payoff'!$F$4:$F$11,0)),0))/12)</f>
        <v>0</v>
      </c>
      <c r="K232" s="18">
        <f>IF(C231=0,0,C231*(IFERROR(INDEX('Debt Payoff'!$D$4:$D$11,MATCH(2,'Debt Payoff'!$F$4:$F$11,0)),0))/12)</f>
        <v>0</v>
      </c>
      <c r="L232" s="18">
        <f>IF(D231=0,0,D231*(IFERROR(INDEX('Debt Payoff'!$D$4:$D$11,MATCH(3,'Debt Payoff'!$F$4:$F$11,0)),0))/12)</f>
        <v>0</v>
      </c>
      <c r="M232" s="18">
        <f>IF(E231=0,0,E231*(IFERROR(INDEX('Debt Payoff'!$D$4:$D$11,MATCH(4,'Debt Payoff'!$F$4:$F$11,0)),0))/12)</f>
        <v>0</v>
      </c>
      <c r="N232" s="18">
        <f>IF(F231=0,0,F231*(IFERROR(INDEX('Debt Payoff'!$D$4:$D$11,MATCH(5,'Debt Payoff'!$F$4:$F$11,0)),0))/12)</f>
        <v>0</v>
      </c>
      <c r="O232" s="18">
        <f>IF(G231=0,0,G231*(IFERROR(INDEX('Debt Payoff'!$D$4:$D$11,MATCH(6,'Debt Payoff'!$F$4:$F$11,0)),0))/12)</f>
        <v>0</v>
      </c>
      <c r="P232" s="18">
        <f>IF(H231=0,0,H231*(IFERROR(INDEX('Debt Payoff'!$D$4:$D$11,MATCH(7,'Debt Payoff'!$F$4:$F$11,0)),0))/12)</f>
        <v>0</v>
      </c>
      <c r="Q232" s="18">
        <f>IF(I231=0,0,I231*(IFERROR(INDEX('Debt Payoff'!$D$4:$D$11,MATCH(8,'Debt Payoff'!$F$4:$F$11,0)),0))/12)</f>
        <v>0</v>
      </c>
    </row>
    <row r="233" spans="1:17" x14ac:dyDescent="0.25">
      <c r="A233">
        <v>231</v>
      </c>
      <c r="B233" s="18">
        <f>IF(B232=0,0,MAX(0,B232*(1+(IFERROR(INDEX('Debt Payoff'!$D$4:$D$11,MATCH(1,'Debt Payoff'!$F$4:$F$11,0)),0))/12)-MIN(B232*(1+(IFERROR(INDEX('Debt Payoff'!$D$4:$D$11,MATCH(1,'Debt Payoff'!$F$4:$F$11,0)),0))/12),((IFERROR(INDEX('Debt Payoff'!$E$4:$E$11,MATCH(1,'Debt Payoff'!$F$4:$F$11,0)),0))+('Debt Payoff'!$C$2)))))</f>
        <v>0</v>
      </c>
      <c r="C233" s="18">
        <f>IF(C232=0,0,MAX(0,C232*(1+(IFERROR(INDEX('Debt Payoff'!$D$4:$D$11,MATCH(2,'Debt Payoff'!$F$4:$F$11,0)),0))/12)-MIN(C232*(1+(IFERROR(INDEX('Debt Payoff'!$D$4:$D$11,MATCH(2,'Debt Payoff'!$F$4:$F$11,0)),0))/12),(IF(COUNTIF(B232:B232,"&gt;0")=0,(IFERROR(INDEX('Debt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33" s="18">
        <f>IF(D232=0,0,MAX(0,D232*(1+(IFERROR(INDEX('Debt Payoff'!$D$4:$D$11,MATCH(3,'Debt Payoff'!$F$4:$F$11,0)),0))/12)-MIN(D232*(1+(IFERROR(INDEX('Debt Payoff'!$D$4:$D$11,MATCH(3,'Debt Payoff'!$F$4:$F$11,0)),0))/12),(IF(COUNTIF(B232:C232,"&gt;0")=0,(IFERROR(INDEX('Debt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33" s="18">
        <f>IF(E232=0,0,MAX(0,E232*(1+(IFERROR(INDEX('Debt Payoff'!$D$4:$D$11,MATCH(4,'Debt Payoff'!$F$4:$F$11,0)),0))/12)-MIN(E232*(1+(IFERROR(INDEX('Debt Payoff'!$D$4:$D$11,MATCH(4,'Debt Payoff'!$F$4:$F$11,0)),0))/12),(IF(COUNTIF(B232:D232,"&gt;0")=0,(IFERROR(INDEX('Debt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33" s="18">
        <f>IF(F232=0,0,MAX(0,F232*(1+(IFERROR(INDEX('Debt Payoff'!$D$4:$D$11,MATCH(5,'Debt Payoff'!$F$4:$F$11,0)),0))/12)-MIN(F232*(1+(IFERROR(INDEX('Debt Payoff'!$D$4:$D$11,MATCH(5,'Debt Payoff'!$F$4:$F$11,0)),0))/12),(IF(COUNTIF(B232:E232,"&gt;0")=0,(IFERROR(INDEX('Debt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33" s="18">
        <f>IF(G232=0,0,MAX(0,G232*(1+(IFERROR(INDEX('Debt Payoff'!$D$4:$D$11,MATCH(6,'Debt Payoff'!$F$4:$F$11,0)),0))/12)-MIN(G232*(1+(IFERROR(INDEX('Debt Payoff'!$D$4:$D$11,MATCH(6,'Debt Payoff'!$F$4:$F$11,0)),0))/12),(IF(COUNTIF(B232:F232,"&gt;0")=0,(IFERROR(INDEX('Debt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33" s="18">
        <f>IF(H232=0,0,MAX(0,H232*(1+(IFERROR(INDEX('Debt Payoff'!$D$4:$D$11,MATCH(7,'Debt Payoff'!$F$4:$F$11,0)),0))/12)-MIN(H232*(1+(IFERROR(INDEX('Debt Payoff'!$D$4:$D$11,MATCH(7,'Debt Payoff'!$F$4:$F$11,0)),0))/12),(IF(COUNTIF(B232:G232,"&gt;0")=0,(IFERROR(INDEX('Debt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33" s="18">
        <f>IF(I232=0,0,MAX(0,I232*(1+(IFERROR(INDEX('Debt Payoff'!$D$4:$D$11,MATCH(8,'Debt Payoff'!$F$4:$F$11,0)),0))/12)-MIN(I232*(1+(IFERROR(INDEX('Debt Payoff'!$D$4:$D$11,MATCH(8,'Debt Payoff'!$F$4:$F$11,0)),0))/12),(IF(COUNTIF(B232:H232,"&gt;0")=0,(IFERROR(INDEX('Debt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33" s="18">
        <f>IF(B232=0,0,B232*(IFERROR(INDEX('Debt Payoff'!$D$4:$D$11,MATCH(1,'Debt Payoff'!$F$4:$F$11,0)),0))/12)</f>
        <v>0</v>
      </c>
      <c r="K233" s="18">
        <f>IF(C232=0,0,C232*(IFERROR(INDEX('Debt Payoff'!$D$4:$D$11,MATCH(2,'Debt Payoff'!$F$4:$F$11,0)),0))/12)</f>
        <v>0</v>
      </c>
      <c r="L233" s="18">
        <f>IF(D232=0,0,D232*(IFERROR(INDEX('Debt Payoff'!$D$4:$D$11,MATCH(3,'Debt Payoff'!$F$4:$F$11,0)),0))/12)</f>
        <v>0</v>
      </c>
      <c r="M233" s="18">
        <f>IF(E232=0,0,E232*(IFERROR(INDEX('Debt Payoff'!$D$4:$D$11,MATCH(4,'Debt Payoff'!$F$4:$F$11,0)),0))/12)</f>
        <v>0</v>
      </c>
      <c r="N233" s="18">
        <f>IF(F232=0,0,F232*(IFERROR(INDEX('Debt Payoff'!$D$4:$D$11,MATCH(5,'Debt Payoff'!$F$4:$F$11,0)),0))/12)</f>
        <v>0</v>
      </c>
      <c r="O233" s="18">
        <f>IF(G232=0,0,G232*(IFERROR(INDEX('Debt Payoff'!$D$4:$D$11,MATCH(6,'Debt Payoff'!$F$4:$F$11,0)),0))/12)</f>
        <v>0</v>
      </c>
      <c r="P233" s="18">
        <f>IF(H232=0,0,H232*(IFERROR(INDEX('Debt Payoff'!$D$4:$D$11,MATCH(7,'Debt Payoff'!$F$4:$F$11,0)),0))/12)</f>
        <v>0</v>
      </c>
      <c r="Q233" s="18">
        <f>IF(I232=0,0,I232*(IFERROR(INDEX('Debt Payoff'!$D$4:$D$11,MATCH(8,'Debt Payoff'!$F$4:$F$11,0)),0))/12)</f>
        <v>0</v>
      </c>
    </row>
    <row r="234" spans="1:17" x14ac:dyDescent="0.25">
      <c r="A234">
        <v>232</v>
      </c>
      <c r="B234" s="18">
        <f>IF(B233=0,0,MAX(0,B233*(1+(IFERROR(INDEX('Debt Payoff'!$D$4:$D$11,MATCH(1,'Debt Payoff'!$F$4:$F$11,0)),0))/12)-MIN(B233*(1+(IFERROR(INDEX('Debt Payoff'!$D$4:$D$11,MATCH(1,'Debt Payoff'!$F$4:$F$11,0)),0))/12),((IFERROR(INDEX('Debt Payoff'!$E$4:$E$11,MATCH(1,'Debt Payoff'!$F$4:$F$11,0)),0))+('Debt Payoff'!$C$2)))))</f>
        <v>0</v>
      </c>
      <c r="C234" s="18">
        <f>IF(C233=0,0,MAX(0,C233*(1+(IFERROR(INDEX('Debt Payoff'!$D$4:$D$11,MATCH(2,'Debt Payoff'!$F$4:$F$11,0)),0))/12)-MIN(C233*(1+(IFERROR(INDEX('Debt Payoff'!$D$4:$D$11,MATCH(2,'Debt Payoff'!$F$4:$F$11,0)),0))/12),(IF(COUNTIF(B233:B233,"&gt;0")=0,(IFERROR(INDEX('Debt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34" s="18">
        <f>IF(D233=0,0,MAX(0,D233*(1+(IFERROR(INDEX('Debt Payoff'!$D$4:$D$11,MATCH(3,'Debt Payoff'!$F$4:$F$11,0)),0))/12)-MIN(D233*(1+(IFERROR(INDEX('Debt Payoff'!$D$4:$D$11,MATCH(3,'Debt Payoff'!$F$4:$F$11,0)),0))/12),(IF(COUNTIF(B233:C233,"&gt;0")=0,(IFERROR(INDEX('Debt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34" s="18">
        <f>IF(E233=0,0,MAX(0,E233*(1+(IFERROR(INDEX('Debt Payoff'!$D$4:$D$11,MATCH(4,'Debt Payoff'!$F$4:$F$11,0)),0))/12)-MIN(E233*(1+(IFERROR(INDEX('Debt Payoff'!$D$4:$D$11,MATCH(4,'Debt Payoff'!$F$4:$F$11,0)),0))/12),(IF(COUNTIF(B233:D233,"&gt;0")=0,(IFERROR(INDEX('Debt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34" s="18">
        <f>IF(F233=0,0,MAX(0,F233*(1+(IFERROR(INDEX('Debt Payoff'!$D$4:$D$11,MATCH(5,'Debt Payoff'!$F$4:$F$11,0)),0))/12)-MIN(F233*(1+(IFERROR(INDEX('Debt Payoff'!$D$4:$D$11,MATCH(5,'Debt Payoff'!$F$4:$F$11,0)),0))/12),(IF(COUNTIF(B233:E233,"&gt;0")=0,(IFERROR(INDEX('Debt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34" s="18">
        <f>IF(G233=0,0,MAX(0,G233*(1+(IFERROR(INDEX('Debt Payoff'!$D$4:$D$11,MATCH(6,'Debt Payoff'!$F$4:$F$11,0)),0))/12)-MIN(G233*(1+(IFERROR(INDEX('Debt Payoff'!$D$4:$D$11,MATCH(6,'Debt Payoff'!$F$4:$F$11,0)),0))/12),(IF(COUNTIF(B233:F233,"&gt;0")=0,(IFERROR(INDEX('Debt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34" s="18">
        <f>IF(H233=0,0,MAX(0,H233*(1+(IFERROR(INDEX('Debt Payoff'!$D$4:$D$11,MATCH(7,'Debt Payoff'!$F$4:$F$11,0)),0))/12)-MIN(H233*(1+(IFERROR(INDEX('Debt Payoff'!$D$4:$D$11,MATCH(7,'Debt Payoff'!$F$4:$F$11,0)),0))/12),(IF(COUNTIF(B233:G233,"&gt;0")=0,(IFERROR(INDEX('Debt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34" s="18">
        <f>IF(I233=0,0,MAX(0,I233*(1+(IFERROR(INDEX('Debt Payoff'!$D$4:$D$11,MATCH(8,'Debt Payoff'!$F$4:$F$11,0)),0))/12)-MIN(I233*(1+(IFERROR(INDEX('Debt Payoff'!$D$4:$D$11,MATCH(8,'Debt Payoff'!$F$4:$F$11,0)),0))/12),(IF(COUNTIF(B233:H233,"&gt;0")=0,(IFERROR(INDEX('Debt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34" s="18">
        <f>IF(B233=0,0,B233*(IFERROR(INDEX('Debt Payoff'!$D$4:$D$11,MATCH(1,'Debt Payoff'!$F$4:$F$11,0)),0))/12)</f>
        <v>0</v>
      </c>
      <c r="K234" s="18">
        <f>IF(C233=0,0,C233*(IFERROR(INDEX('Debt Payoff'!$D$4:$D$11,MATCH(2,'Debt Payoff'!$F$4:$F$11,0)),0))/12)</f>
        <v>0</v>
      </c>
      <c r="L234" s="18">
        <f>IF(D233=0,0,D233*(IFERROR(INDEX('Debt Payoff'!$D$4:$D$11,MATCH(3,'Debt Payoff'!$F$4:$F$11,0)),0))/12)</f>
        <v>0</v>
      </c>
      <c r="M234" s="18">
        <f>IF(E233=0,0,E233*(IFERROR(INDEX('Debt Payoff'!$D$4:$D$11,MATCH(4,'Debt Payoff'!$F$4:$F$11,0)),0))/12)</f>
        <v>0</v>
      </c>
      <c r="N234" s="18">
        <f>IF(F233=0,0,F233*(IFERROR(INDEX('Debt Payoff'!$D$4:$D$11,MATCH(5,'Debt Payoff'!$F$4:$F$11,0)),0))/12)</f>
        <v>0</v>
      </c>
      <c r="O234" s="18">
        <f>IF(G233=0,0,G233*(IFERROR(INDEX('Debt Payoff'!$D$4:$D$11,MATCH(6,'Debt Payoff'!$F$4:$F$11,0)),0))/12)</f>
        <v>0</v>
      </c>
      <c r="P234" s="18">
        <f>IF(H233=0,0,H233*(IFERROR(INDEX('Debt Payoff'!$D$4:$D$11,MATCH(7,'Debt Payoff'!$F$4:$F$11,0)),0))/12)</f>
        <v>0</v>
      </c>
      <c r="Q234" s="18">
        <f>IF(I233=0,0,I233*(IFERROR(INDEX('Debt Payoff'!$D$4:$D$11,MATCH(8,'Debt Payoff'!$F$4:$F$11,0)),0))/12)</f>
        <v>0</v>
      </c>
    </row>
    <row r="235" spans="1:17" x14ac:dyDescent="0.25">
      <c r="A235">
        <v>233</v>
      </c>
      <c r="B235" s="18">
        <f>IF(B234=0,0,MAX(0,B234*(1+(IFERROR(INDEX('Debt Payoff'!$D$4:$D$11,MATCH(1,'Debt Payoff'!$F$4:$F$11,0)),0))/12)-MIN(B234*(1+(IFERROR(INDEX('Debt Payoff'!$D$4:$D$11,MATCH(1,'Debt Payoff'!$F$4:$F$11,0)),0))/12),((IFERROR(INDEX('Debt Payoff'!$E$4:$E$11,MATCH(1,'Debt Payoff'!$F$4:$F$11,0)),0))+('Debt Payoff'!$C$2)))))</f>
        <v>0</v>
      </c>
      <c r="C235" s="18">
        <f>IF(C234=0,0,MAX(0,C234*(1+(IFERROR(INDEX('Debt Payoff'!$D$4:$D$11,MATCH(2,'Debt Payoff'!$F$4:$F$11,0)),0))/12)-MIN(C234*(1+(IFERROR(INDEX('Debt Payoff'!$D$4:$D$11,MATCH(2,'Debt Payoff'!$F$4:$F$11,0)),0))/12),(IF(COUNTIF(B234:B234,"&gt;0")=0,(IFERROR(INDEX('Debt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35" s="18">
        <f>IF(D234=0,0,MAX(0,D234*(1+(IFERROR(INDEX('Debt Payoff'!$D$4:$D$11,MATCH(3,'Debt Payoff'!$F$4:$F$11,0)),0))/12)-MIN(D234*(1+(IFERROR(INDEX('Debt Payoff'!$D$4:$D$11,MATCH(3,'Debt Payoff'!$F$4:$F$11,0)),0))/12),(IF(COUNTIF(B234:C234,"&gt;0")=0,(IFERROR(INDEX('Debt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35" s="18">
        <f>IF(E234=0,0,MAX(0,E234*(1+(IFERROR(INDEX('Debt Payoff'!$D$4:$D$11,MATCH(4,'Debt Payoff'!$F$4:$F$11,0)),0))/12)-MIN(E234*(1+(IFERROR(INDEX('Debt Payoff'!$D$4:$D$11,MATCH(4,'Debt Payoff'!$F$4:$F$11,0)),0))/12),(IF(COUNTIF(B234:D234,"&gt;0")=0,(IFERROR(INDEX('Debt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35" s="18">
        <f>IF(F234=0,0,MAX(0,F234*(1+(IFERROR(INDEX('Debt Payoff'!$D$4:$D$11,MATCH(5,'Debt Payoff'!$F$4:$F$11,0)),0))/12)-MIN(F234*(1+(IFERROR(INDEX('Debt Payoff'!$D$4:$D$11,MATCH(5,'Debt Payoff'!$F$4:$F$11,0)),0))/12),(IF(COUNTIF(B234:E234,"&gt;0")=0,(IFERROR(INDEX('Debt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35" s="18">
        <f>IF(G234=0,0,MAX(0,G234*(1+(IFERROR(INDEX('Debt Payoff'!$D$4:$D$11,MATCH(6,'Debt Payoff'!$F$4:$F$11,0)),0))/12)-MIN(G234*(1+(IFERROR(INDEX('Debt Payoff'!$D$4:$D$11,MATCH(6,'Debt Payoff'!$F$4:$F$11,0)),0))/12),(IF(COUNTIF(B234:F234,"&gt;0")=0,(IFERROR(INDEX('Debt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35" s="18">
        <f>IF(H234=0,0,MAX(0,H234*(1+(IFERROR(INDEX('Debt Payoff'!$D$4:$D$11,MATCH(7,'Debt Payoff'!$F$4:$F$11,0)),0))/12)-MIN(H234*(1+(IFERROR(INDEX('Debt Payoff'!$D$4:$D$11,MATCH(7,'Debt Payoff'!$F$4:$F$11,0)),0))/12),(IF(COUNTIF(B234:G234,"&gt;0")=0,(IFERROR(INDEX('Debt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35" s="18">
        <f>IF(I234=0,0,MAX(0,I234*(1+(IFERROR(INDEX('Debt Payoff'!$D$4:$D$11,MATCH(8,'Debt Payoff'!$F$4:$F$11,0)),0))/12)-MIN(I234*(1+(IFERROR(INDEX('Debt Payoff'!$D$4:$D$11,MATCH(8,'Debt Payoff'!$F$4:$F$11,0)),0))/12),(IF(COUNTIF(B234:H234,"&gt;0")=0,(IFERROR(INDEX('Debt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35" s="18">
        <f>IF(B234=0,0,B234*(IFERROR(INDEX('Debt Payoff'!$D$4:$D$11,MATCH(1,'Debt Payoff'!$F$4:$F$11,0)),0))/12)</f>
        <v>0</v>
      </c>
      <c r="K235" s="18">
        <f>IF(C234=0,0,C234*(IFERROR(INDEX('Debt Payoff'!$D$4:$D$11,MATCH(2,'Debt Payoff'!$F$4:$F$11,0)),0))/12)</f>
        <v>0</v>
      </c>
      <c r="L235" s="18">
        <f>IF(D234=0,0,D234*(IFERROR(INDEX('Debt Payoff'!$D$4:$D$11,MATCH(3,'Debt Payoff'!$F$4:$F$11,0)),0))/12)</f>
        <v>0</v>
      </c>
      <c r="M235" s="18">
        <f>IF(E234=0,0,E234*(IFERROR(INDEX('Debt Payoff'!$D$4:$D$11,MATCH(4,'Debt Payoff'!$F$4:$F$11,0)),0))/12)</f>
        <v>0</v>
      </c>
      <c r="N235" s="18">
        <f>IF(F234=0,0,F234*(IFERROR(INDEX('Debt Payoff'!$D$4:$D$11,MATCH(5,'Debt Payoff'!$F$4:$F$11,0)),0))/12)</f>
        <v>0</v>
      </c>
      <c r="O235" s="18">
        <f>IF(G234=0,0,G234*(IFERROR(INDEX('Debt Payoff'!$D$4:$D$11,MATCH(6,'Debt Payoff'!$F$4:$F$11,0)),0))/12)</f>
        <v>0</v>
      </c>
      <c r="P235" s="18">
        <f>IF(H234=0,0,H234*(IFERROR(INDEX('Debt Payoff'!$D$4:$D$11,MATCH(7,'Debt Payoff'!$F$4:$F$11,0)),0))/12)</f>
        <v>0</v>
      </c>
      <c r="Q235" s="18">
        <f>IF(I234=0,0,I234*(IFERROR(INDEX('Debt Payoff'!$D$4:$D$11,MATCH(8,'Debt Payoff'!$F$4:$F$11,0)),0))/12)</f>
        <v>0</v>
      </c>
    </row>
    <row r="236" spans="1:17" x14ac:dyDescent="0.25">
      <c r="A236">
        <v>234</v>
      </c>
      <c r="B236" s="18">
        <f>IF(B235=0,0,MAX(0,B235*(1+(IFERROR(INDEX('Debt Payoff'!$D$4:$D$11,MATCH(1,'Debt Payoff'!$F$4:$F$11,0)),0))/12)-MIN(B235*(1+(IFERROR(INDEX('Debt Payoff'!$D$4:$D$11,MATCH(1,'Debt Payoff'!$F$4:$F$11,0)),0))/12),((IFERROR(INDEX('Debt Payoff'!$E$4:$E$11,MATCH(1,'Debt Payoff'!$F$4:$F$11,0)),0))+('Debt Payoff'!$C$2)))))</f>
        <v>0</v>
      </c>
      <c r="C236" s="18">
        <f>IF(C235=0,0,MAX(0,C235*(1+(IFERROR(INDEX('Debt Payoff'!$D$4:$D$11,MATCH(2,'Debt Payoff'!$F$4:$F$11,0)),0))/12)-MIN(C235*(1+(IFERROR(INDEX('Debt Payoff'!$D$4:$D$11,MATCH(2,'Debt Payoff'!$F$4:$F$11,0)),0))/12),(IF(COUNTIF(B235:B235,"&gt;0")=0,(IFERROR(INDEX('Debt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36" s="18">
        <f>IF(D235=0,0,MAX(0,D235*(1+(IFERROR(INDEX('Debt Payoff'!$D$4:$D$11,MATCH(3,'Debt Payoff'!$F$4:$F$11,0)),0))/12)-MIN(D235*(1+(IFERROR(INDEX('Debt Payoff'!$D$4:$D$11,MATCH(3,'Debt Payoff'!$F$4:$F$11,0)),0))/12),(IF(COUNTIF(B235:C235,"&gt;0")=0,(IFERROR(INDEX('Debt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36" s="18">
        <f>IF(E235=0,0,MAX(0,E235*(1+(IFERROR(INDEX('Debt Payoff'!$D$4:$D$11,MATCH(4,'Debt Payoff'!$F$4:$F$11,0)),0))/12)-MIN(E235*(1+(IFERROR(INDEX('Debt Payoff'!$D$4:$D$11,MATCH(4,'Debt Payoff'!$F$4:$F$11,0)),0))/12),(IF(COUNTIF(B235:D235,"&gt;0")=0,(IFERROR(INDEX('Debt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36" s="18">
        <f>IF(F235=0,0,MAX(0,F235*(1+(IFERROR(INDEX('Debt Payoff'!$D$4:$D$11,MATCH(5,'Debt Payoff'!$F$4:$F$11,0)),0))/12)-MIN(F235*(1+(IFERROR(INDEX('Debt Payoff'!$D$4:$D$11,MATCH(5,'Debt Payoff'!$F$4:$F$11,0)),0))/12),(IF(COUNTIF(B235:E235,"&gt;0")=0,(IFERROR(INDEX('Debt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36" s="18">
        <f>IF(G235=0,0,MAX(0,G235*(1+(IFERROR(INDEX('Debt Payoff'!$D$4:$D$11,MATCH(6,'Debt Payoff'!$F$4:$F$11,0)),0))/12)-MIN(G235*(1+(IFERROR(INDEX('Debt Payoff'!$D$4:$D$11,MATCH(6,'Debt Payoff'!$F$4:$F$11,0)),0))/12),(IF(COUNTIF(B235:F235,"&gt;0")=0,(IFERROR(INDEX('Debt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36" s="18">
        <f>IF(H235=0,0,MAX(0,H235*(1+(IFERROR(INDEX('Debt Payoff'!$D$4:$D$11,MATCH(7,'Debt Payoff'!$F$4:$F$11,0)),0))/12)-MIN(H235*(1+(IFERROR(INDEX('Debt Payoff'!$D$4:$D$11,MATCH(7,'Debt Payoff'!$F$4:$F$11,0)),0))/12),(IF(COUNTIF(B235:G235,"&gt;0")=0,(IFERROR(INDEX('Debt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36" s="18">
        <f>IF(I235=0,0,MAX(0,I235*(1+(IFERROR(INDEX('Debt Payoff'!$D$4:$D$11,MATCH(8,'Debt Payoff'!$F$4:$F$11,0)),0))/12)-MIN(I235*(1+(IFERROR(INDEX('Debt Payoff'!$D$4:$D$11,MATCH(8,'Debt Payoff'!$F$4:$F$11,0)),0))/12),(IF(COUNTIF(B235:H235,"&gt;0")=0,(IFERROR(INDEX('Debt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36" s="18">
        <f>IF(B235=0,0,B235*(IFERROR(INDEX('Debt Payoff'!$D$4:$D$11,MATCH(1,'Debt Payoff'!$F$4:$F$11,0)),0))/12)</f>
        <v>0</v>
      </c>
      <c r="K236" s="18">
        <f>IF(C235=0,0,C235*(IFERROR(INDEX('Debt Payoff'!$D$4:$D$11,MATCH(2,'Debt Payoff'!$F$4:$F$11,0)),0))/12)</f>
        <v>0</v>
      </c>
      <c r="L236" s="18">
        <f>IF(D235=0,0,D235*(IFERROR(INDEX('Debt Payoff'!$D$4:$D$11,MATCH(3,'Debt Payoff'!$F$4:$F$11,0)),0))/12)</f>
        <v>0</v>
      </c>
      <c r="M236" s="18">
        <f>IF(E235=0,0,E235*(IFERROR(INDEX('Debt Payoff'!$D$4:$D$11,MATCH(4,'Debt Payoff'!$F$4:$F$11,0)),0))/12)</f>
        <v>0</v>
      </c>
      <c r="N236" s="18">
        <f>IF(F235=0,0,F235*(IFERROR(INDEX('Debt Payoff'!$D$4:$D$11,MATCH(5,'Debt Payoff'!$F$4:$F$11,0)),0))/12)</f>
        <v>0</v>
      </c>
      <c r="O236" s="18">
        <f>IF(G235=0,0,G235*(IFERROR(INDEX('Debt Payoff'!$D$4:$D$11,MATCH(6,'Debt Payoff'!$F$4:$F$11,0)),0))/12)</f>
        <v>0</v>
      </c>
      <c r="P236" s="18">
        <f>IF(H235=0,0,H235*(IFERROR(INDEX('Debt Payoff'!$D$4:$D$11,MATCH(7,'Debt Payoff'!$F$4:$F$11,0)),0))/12)</f>
        <v>0</v>
      </c>
      <c r="Q236" s="18">
        <f>IF(I235=0,0,I235*(IFERROR(INDEX('Debt Payoff'!$D$4:$D$11,MATCH(8,'Debt Payoff'!$F$4:$F$11,0)),0))/12)</f>
        <v>0</v>
      </c>
    </row>
    <row r="237" spans="1:17" x14ac:dyDescent="0.25">
      <c r="A237">
        <v>235</v>
      </c>
      <c r="B237" s="18">
        <f>IF(B236=0,0,MAX(0,B236*(1+(IFERROR(INDEX('Debt Payoff'!$D$4:$D$11,MATCH(1,'Debt Payoff'!$F$4:$F$11,0)),0))/12)-MIN(B236*(1+(IFERROR(INDEX('Debt Payoff'!$D$4:$D$11,MATCH(1,'Debt Payoff'!$F$4:$F$11,0)),0))/12),((IFERROR(INDEX('Debt Payoff'!$E$4:$E$11,MATCH(1,'Debt Payoff'!$F$4:$F$11,0)),0))+('Debt Payoff'!$C$2)))))</f>
        <v>0</v>
      </c>
      <c r="C237" s="18">
        <f>IF(C236=0,0,MAX(0,C236*(1+(IFERROR(INDEX('Debt Payoff'!$D$4:$D$11,MATCH(2,'Debt Payoff'!$F$4:$F$11,0)),0))/12)-MIN(C236*(1+(IFERROR(INDEX('Debt Payoff'!$D$4:$D$11,MATCH(2,'Debt Payoff'!$F$4:$F$11,0)),0))/12),(IF(COUNTIF(B236:B236,"&gt;0")=0,(IFERROR(INDEX('Debt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37" s="18">
        <f>IF(D236=0,0,MAX(0,D236*(1+(IFERROR(INDEX('Debt Payoff'!$D$4:$D$11,MATCH(3,'Debt Payoff'!$F$4:$F$11,0)),0))/12)-MIN(D236*(1+(IFERROR(INDEX('Debt Payoff'!$D$4:$D$11,MATCH(3,'Debt Payoff'!$F$4:$F$11,0)),0))/12),(IF(COUNTIF(B236:C236,"&gt;0")=0,(IFERROR(INDEX('Debt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37" s="18">
        <f>IF(E236=0,0,MAX(0,E236*(1+(IFERROR(INDEX('Debt Payoff'!$D$4:$D$11,MATCH(4,'Debt Payoff'!$F$4:$F$11,0)),0))/12)-MIN(E236*(1+(IFERROR(INDEX('Debt Payoff'!$D$4:$D$11,MATCH(4,'Debt Payoff'!$F$4:$F$11,0)),0))/12),(IF(COUNTIF(B236:D236,"&gt;0")=0,(IFERROR(INDEX('Debt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37" s="18">
        <f>IF(F236=0,0,MAX(0,F236*(1+(IFERROR(INDEX('Debt Payoff'!$D$4:$D$11,MATCH(5,'Debt Payoff'!$F$4:$F$11,0)),0))/12)-MIN(F236*(1+(IFERROR(INDEX('Debt Payoff'!$D$4:$D$11,MATCH(5,'Debt Payoff'!$F$4:$F$11,0)),0))/12),(IF(COUNTIF(B236:E236,"&gt;0")=0,(IFERROR(INDEX('Debt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37" s="18">
        <f>IF(G236=0,0,MAX(0,G236*(1+(IFERROR(INDEX('Debt Payoff'!$D$4:$D$11,MATCH(6,'Debt Payoff'!$F$4:$F$11,0)),0))/12)-MIN(G236*(1+(IFERROR(INDEX('Debt Payoff'!$D$4:$D$11,MATCH(6,'Debt Payoff'!$F$4:$F$11,0)),0))/12),(IF(COUNTIF(B236:F236,"&gt;0")=0,(IFERROR(INDEX('Debt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37" s="18">
        <f>IF(H236=0,0,MAX(0,H236*(1+(IFERROR(INDEX('Debt Payoff'!$D$4:$D$11,MATCH(7,'Debt Payoff'!$F$4:$F$11,0)),0))/12)-MIN(H236*(1+(IFERROR(INDEX('Debt Payoff'!$D$4:$D$11,MATCH(7,'Debt Payoff'!$F$4:$F$11,0)),0))/12),(IF(COUNTIF(B236:G236,"&gt;0")=0,(IFERROR(INDEX('Debt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37" s="18">
        <f>IF(I236=0,0,MAX(0,I236*(1+(IFERROR(INDEX('Debt Payoff'!$D$4:$D$11,MATCH(8,'Debt Payoff'!$F$4:$F$11,0)),0))/12)-MIN(I236*(1+(IFERROR(INDEX('Debt Payoff'!$D$4:$D$11,MATCH(8,'Debt Payoff'!$F$4:$F$11,0)),0))/12),(IF(COUNTIF(B236:H236,"&gt;0")=0,(IFERROR(INDEX('Debt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37" s="18">
        <f>IF(B236=0,0,B236*(IFERROR(INDEX('Debt Payoff'!$D$4:$D$11,MATCH(1,'Debt Payoff'!$F$4:$F$11,0)),0))/12)</f>
        <v>0</v>
      </c>
      <c r="K237" s="18">
        <f>IF(C236=0,0,C236*(IFERROR(INDEX('Debt Payoff'!$D$4:$D$11,MATCH(2,'Debt Payoff'!$F$4:$F$11,0)),0))/12)</f>
        <v>0</v>
      </c>
      <c r="L237" s="18">
        <f>IF(D236=0,0,D236*(IFERROR(INDEX('Debt Payoff'!$D$4:$D$11,MATCH(3,'Debt Payoff'!$F$4:$F$11,0)),0))/12)</f>
        <v>0</v>
      </c>
      <c r="M237" s="18">
        <f>IF(E236=0,0,E236*(IFERROR(INDEX('Debt Payoff'!$D$4:$D$11,MATCH(4,'Debt Payoff'!$F$4:$F$11,0)),0))/12)</f>
        <v>0</v>
      </c>
      <c r="N237" s="18">
        <f>IF(F236=0,0,F236*(IFERROR(INDEX('Debt Payoff'!$D$4:$D$11,MATCH(5,'Debt Payoff'!$F$4:$F$11,0)),0))/12)</f>
        <v>0</v>
      </c>
      <c r="O237" s="18">
        <f>IF(G236=0,0,G236*(IFERROR(INDEX('Debt Payoff'!$D$4:$D$11,MATCH(6,'Debt Payoff'!$F$4:$F$11,0)),0))/12)</f>
        <v>0</v>
      </c>
      <c r="P237" s="18">
        <f>IF(H236=0,0,H236*(IFERROR(INDEX('Debt Payoff'!$D$4:$D$11,MATCH(7,'Debt Payoff'!$F$4:$F$11,0)),0))/12)</f>
        <v>0</v>
      </c>
      <c r="Q237" s="18">
        <f>IF(I236=0,0,I236*(IFERROR(INDEX('Debt Payoff'!$D$4:$D$11,MATCH(8,'Debt Payoff'!$F$4:$F$11,0)),0))/12)</f>
        <v>0</v>
      </c>
    </row>
    <row r="238" spans="1:17" x14ac:dyDescent="0.25">
      <c r="A238">
        <v>236</v>
      </c>
      <c r="B238" s="18">
        <f>IF(B237=0,0,MAX(0,B237*(1+(IFERROR(INDEX('Debt Payoff'!$D$4:$D$11,MATCH(1,'Debt Payoff'!$F$4:$F$11,0)),0))/12)-MIN(B237*(1+(IFERROR(INDEX('Debt Payoff'!$D$4:$D$11,MATCH(1,'Debt Payoff'!$F$4:$F$11,0)),0))/12),((IFERROR(INDEX('Debt Payoff'!$E$4:$E$11,MATCH(1,'Debt Payoff'!$F$4:$F$11,0)),0))+('Debt Payoff'!$C$2)))))</f>
        <v>0</v>
      </c>
      <c r="C238" s="18">
        <f>IF(C237=0,0,MAX(0,C237*(1+(IFERROR(INDEX('Debt Payoff'!$D$4:$D$11,MATCH(2,'Debt Payoff'!$F$4:$F$11,0)),0))/12)-MIN(C237*(1+(IFERROR(INDEX('Debt Payoff'!$D$4:$D$11,MATCH(2,'Debt Payoff'!$F$4:$F$11,0)),0))/12),(IF(COUNTIF(B237:B237,"&gt;0")=0,(IFERROR(INDEX('Debt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38" s="18">
        <f>IF(D237=0,0,MAX(0,D237*(1+(IFERROR(INDEX('Debt Payoff'!$D$4:$D$11,MATCH(3,'Debt Payoff'!$F$4:$F$11,0)),0))/12)-MIN(D237*(1+(IFERROR(INDEX('Debt Payoff'!$D$4:$D$11,MATCH(3,'Debt Payoff'!$F$4:$F$11,0)),0))/12),(IF(COUNTIF(B237:C237,"&gt;0")=0,(IFERROR(INDEX('Debt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38" s="18">
        <f>IF(E237=0,0,MAX(0,E237*(1+(IFERROR(INDEX('Debt Payoff'!$D$4:$D$11,MATCH(4,'Debt Payoff'!$F$4:$F$11,0)),0))/12)-MIN(E237*(1+(IFERROR(INDEX('Debt Payoff'!$D$4:$D$11,MATCH(4,'Debt Payoff'!$F$4:$F$11,0)),0))/12),(IF(COUNTIF(B237:D237,"&gt;0")=0,(IFERROR(INDEX('Debt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38" s="18">
        <f>IF(F237=0,0,MAX(0,F237*(1+(IFERROR(INDEX('Debt Payoff'!$D$4:$D$11,MATCH(5,'Debt Payoff'!$F$4:$F$11,0)),0))/12)-MIN(F237*(1+(IFERROR(INDEX('Debt Payoff'!$D$4:$D$11,MATCH(5,'Debt Payoff'!$F$4:$F$11,0)),0))/12),(IF(COUNTIF(B237:E237,"&gt;0")=0,(IFERROR(INDEX('Debt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38" s="18">
        <f>IF(G237=0,0,MAX(0,G237*(1+(IFERROR(INDEX('Debt Payoff'!$D$4:$D$11,MATCH(6,'Debt Payoff'!$F$4:$F$11,0)),0))/12)-MIN(G237*(1+(IFERROR(INDEX('Debt Payoff'!$D$4:$D$11,MATCH(6,'Debt Payoff'!$F$4:$F$11,0)),0))/12),(IF(COUNTIF(B237:F237,"&gt;0")=0,(IFERROR(INDEX('Debt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38" s="18">
        <f>IF(H237=0,0,MAX(0,H237*(1+(IFERROR(INDEX('Debt Payoff'!$D$4:$D$11,MATCH(7,'Debt Payoff'!$F$4:$F$11,0)),0))/12)-MIN(H237*(1+(IFERROR(INDEX('Debt Payoff'!$D$4:$D$11,MATCH(7,'Debt Payoff'!$F$4:$F$11,0)),0))/12),(IF(COUNTIF(B237:G237,"&gt;0")=0,(IFERROR(INDEX('Debt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38" s="18">
        <f>IF(I237=0,0,MAX(0,I237*(1+(IFERROR(INDEX('Debt Payoff'!$D$4:$D$11,MATCH(8,'Debt Payoff'!$F$4:$F$11,0)),0))/12)-MIN(I237*(1+(IFERROR(INDEX('Debt Payoff'!$D$4:$D$11,MATCH(8,'Debt Payoff'!$F$4:$F$11,0)),0))/12),(IF(COUNTIF(B237:H237,"&gt;0")=0,(IFERROR(INDEX('Debt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38" s="18">
        <f>IF(B237=0,0,B237*(IFERROR(INDEX('Debt Payoff'!$D$4:$D$11,MATCH(1,'Debt Payoff'!$F$4:$F$11,0)),0))/12)</f>
        <v>0</v>
      </c>
      <c r="K238" s="18">
        <f>IF(C237=0,0,C237*(IFERROR(INDEX('Debt Payoff'!$D$4:$D$11,MATCH(2,'Debt Payoff'!$F$4:$F$11,0)),0))/12)</f>
        <v>0</v>
      </c>
      <c r="L238" s="18">
        <f>IF(D237=0,0,D237*(IFERROR(INDEX('Debt Payoff'!$D$4:$D$11,MATCH(3,'Debt Payoff'!$F$4:$F$11,0)),0))/12)</f>
        <v>0</v>
      </c>
      <c r="M238" s="18">
        <f>IF(E237=0,0,E237*(IFERROR(INDEX('Debt Payoff'!$D$4:$D$11,MATCH(4,'Debt Payoff'!$F$4:$F$11,0)),0))/12)</f>
        <v>0</v>
      </c>
      <c r="N238" s="18">
        <f>IF(F237=0,0,F237*(IFERROR(INDEX('Debt Payoff'!$D$4:$D$11,MATCH(5,'Debt Payoff'!$F$4:$F$11,0)),0))/12)</f>
        <v>0</v>
      </c>
      <c r="O238" s="18">
        <f>IF(G237=0,0,G237*(IFERROR(INDEX('Debt Payoff'!$D$4:$D$11,MATCH(6,'Debt Payoff'!$F$4:$F$11,0)),0))/12)</f>
        <v>0</v>
      </c>
      <c r="P238" s="18">
        <f>IF(H237=0,0,H237*(IFERROR(INDEX('Debt Payoff'!$D$4:$D$11,MATCH(7,'Debt Payoff'!$F$4:$F$11,0)),0))/12)</f>
        <v>0</v>
      </c>
      <c r="Q238" s="18">
        <f>IF(I237=0,0,I237*(IFERROR(INDEX('Debt Payoff'!$D$4:$D$11,MATCH(8,'Debt Payoff'!$F$4:$F$11,0)),0))/12)</f>
        <v>0</v>
      </c>
    </row>
    <row r="239" spans="1:17" x14ac:dyDescent="0.25">
      <c r="A239">
        <v>237</v>
      </c>
      <c r="B239" s="18">
        <f>IF(B238=0,0,MAX(0,B238*(1+(IFERROR(INDEX('Debt Payoff'!$D$4:$D$11,MATCH(1,'Debt Payoff'!$F$4:$F$11,0)),0))/12)-MIN(B238*(1+(IFERROR(INDEX('Debt Payoff'!$D$4:$D$11,MATCH(1,'Debt Payoff'!$F$4:$F$11,0)),0))/12),((IFERROR(INDEX('Debt Payoff'!$E$4:$E$11,MATCH(1,'Debt Payoff'!$F$4:$F$11,0)),0))+('Debt Payoff'!$C$2)))))</f>
        <v>0</v>
      </c>
      <c r="C239" s="18">
        <f>IF(C238=0,0,MAX(0,C238*(1+(IFERROR(INDEX('Debt Payoff'!$D$4:$D$11,MATCH(2,'Debt Payoff'!$F$4:$F$11,0)),0))/12)-MIN(C238*(1+(IFERROR(INDEX('Debt Payoff'!$D$4:$D$11,MATCH(2,'Debt Payoff'!$F$4:$F$11,0)),0))/12),(IF(COUNTIF(B238:B238,"&gt;0")=0,(IFERROR(INDEX('Debt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39" s="18">
        <f>IF(D238=0,0,MAX(0,D238*(1+(IFERROR(INDEX('Debt Payoff'!$D$4:$D$11,MATCH(3,'Debt Payoff'!$F$4:$F$11,0)),0))/12)-MIN(D238*(1+(IFERROR(INDEX('Debt Payoff'!$D$4:$D$11,MATCH(3,'Debt Payoff'!$F$4:$F$11,0)),0))/12),(IF(COUNTIF(B238:C238,"&gt;0")=0,(IFERROR(INDEX('Debt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39" s="18">
        <f>IF(E238=0,0,MAX(0,E238*(1+(IFERROR(INDEX('Debt Payoff'!$D$4:$D$11,MATCH(4,'Debt Payoff'!$F$4:$F$11,0)),0))/12)-MIN(E238*(1+(IFERROR(INDEX('Debt Payoff'!$D$4:$D$11,MATCH(4,'Debt Payoff'!$F$4:$F$11,0)),0))/12),(IF(COUNTIF(B238:D238,"&gt;0")=0,(IFERROR(INDEX('Debt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39" s="18">
        <f>IF(F238=0,0,MAX(0,F238*(1+(IFERROR(INDEX('Debt Payoff'!$D$4:$D$11,MATCH(5,'Debt Payoff'!$F$4:$F$11,0)),0))/12)-MIN(F238*(1+(IFERROR(INDEX('Debt Payoff'!$D$4:$D$11,MATCH(5,'Debt Payoff'!$F$4:$F$11,0)),0))/12),(IF(COUNTIF(B238:E238,"&gt;0")=0,(IFERROR(INDEX('Debt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39" s="18">
        <f>IF(G238=0,0,MAX(0,G238*(1+(IFERROR(INDEX('Debt Payoff'!$D$4:$D$11,MATCH(6,'Debt Payoff'!$F$4:$F$11,0)),0))/12)-MIN(G238*(1+(IFERROR(INDEX('Debt Payoff'!$D$4:$D$11,MATCH(6,'Debt Payoff'!$F$4:$F$11,0)),0))/12),(IF(COUNTIF(B238:F238,"&gt;0")=0,(IFERROR(INDEX('Debt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39" s="18">
        <f>IF(H238=0,0,MAX(0,H238*(1+(IFERROR(INDEX('Debt Payoff'!$D$4:$D$11,MATCH(7,'Debt Payoff'!$F$4:$F$11,0)),0))/12)-MIN(H238*(1+(IFERROR(INDEX('Debt Payoff'!$D$4:$D$11,MATCH(7,'Debt Payoff'!$F$4:$F$11,0)),0))/12),(IF(COUNTIF(B238:G238,"&gt;0")=0,(IFERROR(INDEX('Debt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39" s="18">
        <f>IF(I238=0,0,MAX(0,I238*(1+(IFERROR(INDEX('Debt Payoff'!$D$4:$D$11,MATCH(8,'Debt Payoff'!$F$4:$F$11,0)),0))/12)-MIN(I238*(1+(IFERROR(INDEX('Debt Payoff'!$D$4:$D$11,MATCH(8,'Debt Payoff'!$F$4:$F$11,0)),0))/12),(IF(COUNTIF(B238:H238,"&gt;0")=0,(IFERROR(INDEX('Debt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39" s="18">
        <f>IF(B238=0,0,B238*(IFERROR(INDEX('Debt Payoff'!$D$4:$D$11,MATCH(1,'Debt Payoff'!$F$4:$F$11,0)),0))/12)</f>
        <v>0</v>
      </c>
      <c r="K239" s="18">
        <f>IF(C238=0,0,C238*(IFERROR(INDEX('Debt Payoff'!$D$4:$D$11,MATCH(2,'Debt Payoff'!$F$4:$F$11,0)),0))/12)</f>
        <v>0</v>
      </c>
      <c r="L239" s="18">
        <f>IF(D238=0,0,D238*(IFERROR(INDEX('Debt Payoff'!$D$4:$D$11,MATCH(3,'Debt Payoff'!$F$4:$F$11,0)),0))/12)</f>
        <v>0</v>
      </c>
      <c r="M239" s="18">
        <f>IF(E238=0,0,E238*(IFERROR(INDEX('Debt Payoff'!$D$4:$D$11,MATCH(4,'Debt Payoff'!$F$4:$F$11,0)),0))/12)</f>
        <v>0</v>
      </c>
      <c r="N239" s="18">
        <f>IF(F238=0,0,F238*(IFERROR(INDEX('Debt Payoff'!$D$4:$D$11,MATCH(5,'Debt Payoff'!$F$4:$F$11,0)),0))/12)</f>
        <v>0</v>
      </c>
      <c r="O239" s="18">
        <f>IF(G238=0,0,G238*(IFERROR(INDEX('Debt Payoff'!$D$4:$D$11,MATCH(6,'Debt Payoff'!$F$4:$F$11,0)),0))/12)</f>
        <v>0</v>
      </c>
      <c r="P239" s="18">
        <f>IF(H238=0,0,H238*(IFERROR(INDEX('Debt Payoff'!$D$4:$D$11,MATCH(7,'Debt Payoff'!$F$4:$F$11,0)),0))/12)</f>
        <v>0</v>
      </c>
      <c r="Q239" s="18">
        <f>IF(I238=0,0,I238*(IFERROR(INDEX('Debt Payoff'!$D$4:$D$11,MATCH(8,'Debt Payoff'!$F$4:$F$11,0)),0))/12)</f>
        <v>0</v>
      </c>
    </row>
    <row r="240" spans="1:17" x14ac:dyDescent="0.25">
      <c r="A240">
        <v>238</v>
      </c>
      <c r="B240" s="18">
        <f>IF(B239=0,0,MAX(0,B239*(1+(IFERROR(INDEX('Debt Payoff'!$D$4:$D$11,MATCH(1,'Debt Payoff'!$F$4:$F$11,0)),0))/12)-MIN(B239*(1+(IFERROR(INDEX('Debt Payoff'!$D$4:$D$11,MATCH(1,'Debt Payoff'!$F$4:$F$11,0)),0))/12),((IFERROR(INDEX('Debt Payoff'!$E$4:$E$11,MATCH(1,'Debt Payoff'!$F$4:$F$11,0)),0))+('Debt Payoff'!$C$2)))))</f>
        <v>0</v>
      </c>
      <c r="C240" s="18">
        <f>IF(C239=0,0,MAX(0,C239*(1+(IFERROR(INDEX('Debt Payoff'!$D$4:$D$11,MATCH(2,'Debt Payoff'!$F$4:$F$11,0)),0))/12)-MIN(C239*(1+(IFERROR(INDEX('Debt Payoff'!$D$4:$D$11,MATCH(2,'Debt Payoff'!$F$4:$F$11,0)),0))/12),(IF(COUNTIF(B239:B239,"&gt;0")=0,(IFERROR(INDEX('Debt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40" s="18">
        <f>IF(D239=0,0,MAX(0,D239*(1+(IFERROR(INDEX('Debt Payoff'!$D$4:$D$11,MATCH(3,'Debt Payoff'!$F$4:$F$11,0)),0))/12)-MIN(D239*(1+(IFERROR(INDEX('Debt Payoff'!$D$4:$D$11,MATCH(3,'Debt Payoff'!$F$4:$F$11,0)),0))/12),(IF(COUNTIF(B239:C239,"&gt;0")=0,(IFERROR(INDEX('Debt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40" s="18">
        <f>IF(E239=0,0,MAX(0,E239*(1+(IFERROR(INDEX('Debt Payoff'!$D$4:$D$11,MATCH(4,'Debt Payoff'!$F$4:$F$11,0)),0))/12)-MIN(E239*(1+(IFERROR(INDEX('Debt Payoff'!$D$4:$D$11,MATCH(4,'Debt Payoff'!$F$4:$F$11,0)),0))/12),(IF(COUNTIF(B239:D239,"&gt;0")=0,(IFERROR(INDEX('Debt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40" s="18">
        <f>IF(F239=0,0,MAX(0,F239*(1+(IFERROR(INDEX('Debt Payoff'!$D$4:$D$11,MATCH(5,'Debt Payoff'!$F$4:$F$11,0)),0))/12)-MIN(F239*(1+(IFERROR(INDEX('Debt Payoff'!$D$4:$D$11,MATCH(5,'Debt Payoff'!$F$4:$F$11,0)),0))/12),(IF(COUNTIF(B239:E239,"&gt;0")=0,(IFERROR(INDEX('Debt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40" s="18">
        <f>IF(G239=0,0,MAX(0,G239*(1+(IFERROR(INDEX('Debt Payoff'!$D$4:$D$11,MATCH(6,'Debt Payoff'!$F$4:$F$11,0)),0))/12)-MIN(G239*(1+(IFERROR(INDEX('Debt Payoff'!$D$4:$D$11,MATCH(6,'Debt Payoff'!$F$4:$F$11,0)),0))/12),(IF(COUNTIF(B239:F239,"&gt;0")=0,(IFERROR(INDEX('Debt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40" s="18">
        <f>IF(H239=0,0,MAX(0,H239*(1+(IFERROR(INDEX('Debt Payoff'!$D$4:$D$11,MATCH(7,'Debt Payoff'!$F$4:$F$11,0)),0))/12)-MIN(H239*(1+(IFERROR(INDEX('Debt Payoff'!$D$4:$D$11,MATCH(7,'Debt Payoff'!$F$4:$F$11,0)),0))/12),(IF(COUNTIF(B239:G239,"&gt;0")=0,(IFERROR(INDEX('Debt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40" s="18">
        <f>IF(I239=0,0,MAX(0,I239*(1+(IFERROR(INDEX('Debt Payoff'!$D$4:$D$11,MATCH(8,'Debt Payoff'!$F$4:$F$11,0)),0))/12)-MIN(I239*(1+(IFERROR(INDEX('Debt Payoff'!$D$4:$D$11,MATCH(8,'Debt Payoff'!$F$4:$F$11,0)),0))/12),(IF(COUNTIF(B239:H239,"&gt;0")=0,(IFERROR(INDEX('Debt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40" s="18">
        <f>IF(B239=0,0,B239*(IFERROR(INDEX('Debt Payoff'!$D$4:$D$11,MATCH(1,'Debt Payoff'!$F$4:$F$11,0)),0))/12)</f>
        <v>0</v>
      </c>
      <c r="K240" s="18">
        <f>IF(C239=0,0,C239*(IFERROR(INDEX('Debt Payoff'!$D$4:$D$11,MATCH(2,'Debt Payoff'!$F$4:$F$11,0)),0))/12)</f>
        <v>0</v>
      </c>
      <c r="L240" s="18">
        <f>IF(D239=0,0,D239*(IFERROR(INDEX('Debt Payoff'!$D$4:$D$11,MATCH(3,'Debt Payoff'!$F$4:$F$11,0)),0))/12)</f>
        <v>0</v>
      </c>
      <c r="M240" s="18">
        <f>IF(E239=0,0,E239*(IFERROR(INDEX('Debt Payoff'!$D$4:$D$11,MATCH(4,'Debt Payoff'!$F$4:$F$11,0)),0))/12)</f>
        <v>0</v>
      </c>
      <c r="N240" s="18">
        <f>IF(F239=0,0,F239*(IFERROR(INDEX('Debt Payoff'!$D$4:$D$11,MATCH(5,'Debt Payoff'!$F$4:$F$11,0)),0))/12)</f>
        <v>0</v>
      </c>
      <c r="O240" s="18">
        <f>IF(G239=0,0,G239*(IFERROR(INDEX('Debt Payoff'!$D$4:$D$11,MATCH(6,'Debt Payoff'!$F$4:$F$11,0)),0))/12)</f>
        <v>0</v>
      </c>
      <c r="P240" s="18">
        <f>IF(H239=0,0,H239*(IFERROR(INDEX('Debt Payoff'!$D$4:$D$11,MATCH(7,'Debt Payoff'!$F$4:$F$11,0)),0))/12)</f>
        <v>0</v>
      </c>
      <c r="Q240" s="18">
        <f>IF(I239=0,0,I239*(IFERROR(INDEX('Debt Payoff'!$D$4:$D$11,MATCH(8,'Debt Payoff'!$F$4:$F$11,0)),0))/12)</f>
        <v>0</v>
      </c>
    </row>
    <row r="241" spans="1:17" x14ac:dyDescent="0.25">
      <c r="A241">
        <v>239</v>
      </c>
      <c r="B241" s="18">
        <f>IF(B240=0,0,MAX(0,B240*(1+(IFERROR(INDEX('Debt Payoff'!$D$4:$D$11,MATCH(1,'Debt Payoff'!$F$4:$F$11,0)),0))/12)-MIN(B240*(1+(IFERROR(INDEX('Debt Payoff'!$D$4:$D$11,MATCH(1,'Debt Payoff'!$F$4:$F$11,0)),0))/12),((IFERROR(INDEX('Debt Payoff'!$E$4:$E$11,MATCH(1,'Debt Payoff'!$F$4:$F$11,0)),0))+('Debt Payoff'!$C$2)))))</f>
        <v>0</v>
      </c>
      <c r="C241" s="18">
        <f>IF(C240=0,0,MAX(0,C240*(1+(IFERROR(INDEX('Debt Payoff'!$D$4:$D$11,MATCH(2,'Debt Payoff'!$F$4:$F$11,0)),0))/12)-MIN(C240*(1+(IFERROR(INDEX('Debt Payoff'!$D$4:$D$11,MATCH(2,'Debt Payoff'!$F$4:$F$11,0)),0))/12),(IF(COUNTIF(B240:B240,"&gt;0")=0,(IFERROR(INDEX('Debt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41" s="18">
        <f>IF(D240=0,0,MAX(0,D240*(1+(IFERROR(INDEX('Debt Payoff'!$D$4:$D$11,MATCH(3,'Debt Payoff'!$F$4:$F$11,0)),0))/12)-MIN(D240*(1+(IFERROR(INDEX('Debt Payoff'!$D$4:$D$11,MATCH(3,'Debt Payoff'!$F$4:$F$11,0)),0))/12),(IF(COUNTIF(B240:C240,"&gt;0")=0,(IFERROR(INDEX('Debt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41" s="18">
        <f>IF(E240=0,0,MAX(0,E240*(1+(IFERROR(INDEX('Debt Payoff'!$D$4:$D$11,MATCH(4,'Debt Payoff'!$F$4:$F$11,0)),0))/12)-MIN(E240*(1+(IFERROR(INDEX('Debt Payoff'!$D$4:$D$11,MATCH(4,'Debt Payoff'!$F$4:$F$11,0)),0))/12),(IF(COUNTIF(B240:D240,"&gt;0")=0,(IFERROR(INDEX('Debt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41" s="18">
        <f>IF(F240=0,0,MAX(0,F240*(1+(IFERROR(INDEX('Debt Payoff'!$D$4:$D$11,MATCH(5,'Debt Payoff'!$F$4:$F$11,0)),0))/12)-MIN(F240*(1+(IFERROR(INDEX('Debt Payoff'!$D$4:$D$11,MATCH(5,'Debt Payoff'!$F$4:$F$11,0)),0))/12),(IF(COUNTIF(B240:E240,"&gt;0")=0,(IFERROR(INDEX('Debt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41" s="18">
        <f>IF(G240=0,0,MAX(0,G240*(1+(IFERROR(INDEX('Debt Payoff'!$D$4:$D$11,MATCH(6,'Debt Payoff'!$F$4:$F$11,0)),0))/12)-MIN(G240*(1+(IFERROR(INDEX('Debt Payoff'!$D$4:$D$11,MATCH(6,'Debt Payoff'!$F$4:$F$11,0)),0))/12),(IF(COUNTIF(B240:F240,"&gt;0")=0,(IFERROR(INDEX('Debt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41" s="18">
        <f>IF(H240=0,0,MAX(0,H240*(1+(IFERROR(INDEX('Debt Payoff'!$D$4:$D$11,MATCH(7,'Debt Payoff'!$F$4:$F$11,0)),0))/12)-MIN(H240*(1+(IFERROR(INDEX('Debt Payoff'!$D$4:$D$11,MATCH(7,'Debt Payoff'!$F$4:$F$11,0)),0))/12),(IF(COUNTIF(B240:G240,"&gt;0")=0,(IFERROR(INDEX('Debt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41" s="18">
        <f>IF(I240=0,0,MAX(0,I240*(1+(IFERROR(INDEX('Debt Payoff'!$D$4:$D$11,MATCH(8,'Debt Payoff'!$F$4:$F$11,0)),0))/12)-MIN(I240*(1+(IFERROR(INDEX('Debt Payoff'!$D$4:$D$11,MATCH(8,'Debt Payoff'!$F$4:$F$11,0)),0))/12),(IF(COUNTIF(B240:H240,"&gt;0")=0,(IFERROR(INDEX('Debt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41" s="18">
        <f>IF(B240=0,0,B240*(IFERROR(INDEX('Debt Payoff'!$D$4:$D$11,MATCH(1,'Debt Payoff'!$F$4:$F$11,0)),0))/12)</f>
        <v>0</v>
      </c>
      <c r="K241" s="18">
        <f>IF(C240=0,0,C240*(IFERROR(INDEX('Debt Payoff'!$D$4:$D$11,MATCH(2,'Debt Payoff'!$F$4:$F$11,0)),0))/12)</f>
        <v>0</v>
      </c>
      <c r="L241" s="18">
        <f>IF(D240=0,0,D240*(IFERROR(INDEX('Debt Payoff'!$D$4:$D$11,MATCH(3,'Debt Payoff'!$F$4:$F$11,0)),0))/12)</f>
        <v>0</v>
      </c>
      <c r="M241" s="18">
        <f>IF(E240=0,0,E240*(IFERROR(INDEX('Debt Payoff'!$D$4:$D$11,MATCH(4,'Debt Payoff'!$F$4:$F$11,0)),0))/12)</f>
        <v>0</v>
      </c>
      <c r="N241" s="18">
        <f>IF(F240=0,0,F240*(IFERROR(INDEX('Debt Payoff'!$D$4:$D$11,MATCH(5,'Debt Payoff'!$F$4:$F$11,0)),0))/12)</f>
        <v>0</v>
      </c>
      <c r="O241" s="18">
        <f>IF(G240=0,0,G240*(IFERROR(INDEX('Debt Payoff'!$D$4:$D$11,MATCH(6,'Debt Payoff'!$F$4:$F$11,0)),0))/12)</f>
        <v>0</v>
      </c>
      <c r="P241" s="18">
        <f>IF(H240=0,0,H240*(IFERROR(INDEX('Debt Payoff'!$D$4:$D$11,MATCH(7,'Debt Payoff'!$F$4:$F$11,0)),0))/12)</f>
        <v>0</v>
      </c>
      <c r="Q241" s="18">
        <f>IF(I240=0,0,I240*(IFERROR(INDEX('Debt Payoff'!$D$4:$D$11,MATCH(8,'Debt Payoff'!$F$4:$F$11,0)),0))/12)</f>
        <v>0</v>
      </c>
    </row>
    <row r="242" spans="1:17" x14ac:dyDescent="0.25">
      <c r="A242">
        <v>240</v>
      </c>
      <c r="B242" s="18">
        <f>IF(B241=0,0,MAX(0,B241*(1+(IFERROR(INDEX('Debt Payoff'!$D$4:$D$11,MATCH(1,'Debt Payoff'!$F$4:$F$11,0)),0))/12)-MIN(B241*(1+(IFERROR(INDEX('Debt Payoff'!$D$4:$D$11,MATCH(1,'Debt Payoff'!$F$4:$F$11,0)),0))/12),((IFERROR(INDEX('Debt Payoff'!$E$4:$E$11,MATCH(1,'Debt Payoff'!$F$4:$F$11,0)),0))+('Debt Payoff'!$C$2)))))</f>
        <v>0</v>
      </c>
      <c r="C242" s="18">
        <f>IF(C241=0,0,MAX(0,C241*(1+(IFERROR(INDEX('Debt Payoff'!$D$4:$D$11,MATCH(2,'Debt Payoff'!$F$4:$F$11,0)),0))/12)-MIN(C241*(1+(IFERROR(INDEX('Debt Payoff'!$D$4:$D$11,MATCH(2,'Debt Payoff'!$F$4:$F$11,0)),0))/12),(IF(COUNTIF(B241:B241,"&gt;0")=0,(IFERROR(INDEX('Debt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42" s="18">
        <f>IF(D241=0,0,MAX(0,D241*(1+(IFERROR(INDEX('Debt Payoff'!$D$4:$D$11,MATCH(3,'Debt Payoff'!$F$4:$F$11,0)),0))/12)-MIN(D241*(1+(IFERROR(INDEX('Debt Payoff'!$D$4:$D$11,MATCH(3,'Debt Payoff'!$F$4:$F$11,0)),0))/12),(IF(COUNTIF(B241:C241,"&gt;0")=0,(IFERROR(INDEX('Debt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42" s="18">
        <f>IF(E241=0,0,MAX(0,E241*(1+(IFERROR(INDEX('Debt Payoff'!$D$4:$D$11,MATCH(4,'Debt Payoff'!$F$4:$F$11,0)),0))/12)-MIN(E241*(1+(IFERROR(INDEX('Debt Payoff'!$D$4:$D$11,MATCH(4,'Debt Payoff'!$F$4:$F$11,0)),0))/12),(IF(COUNTIF(B241:D241,"&gt;0")=0,(IFERROR(INDEX('Debt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42" s="18">
        <f>IF(F241=0,0,MAX(0,F241*(1+(IFERROR(INDEX('Debt Payoff'!$D$4:$D$11,MATCH(5,'Debt Payoff'!$F$4:$F$11,0)),0))/12)-MIN(F241*(1+(IFERROR(INDEX('Debt Payoff'!$D$4:$D$11,MATCH(5,'Debt Payoff'!$F$4:$F$11,0)),0))/12),(IF(COUNTIF(B241:E241,"&gt;0")=0,(IFERROR(INDEX('Debt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42" s="18">
        <f>IF(G241=0,0,MAX(0,G241*(1+(IFERROR(INDEX('Debt Payoff'!$D$4:$D$11,MATCH(6,'Debt Payoff'!$F$4:$F$11,0)),0))/12)-MIN(G241*(1+(IFERROR(INDEX('Debt Payoff'!$D$4:$D$11,MATCH(6,'Debt Payoff'!$F$4:$F$11,0)),0))/12),(IF(COUNTIF(B241:F241,"&gt;0")=0,(IFERROR(INDEX('Debt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42" s="18">
        <f>IF(H241=0,0,MAX(0,H241*(1+(IFERROR(INDEX('Debt Payoff'!$D$4:$D$11,MATCH(7,'Debt Payoff'!$F$4:$F$11,0)),0))/12)-MIN(H241*(1+(IFERROR(INDEX('Debt Payoff'!$D$4:$D$11,MATCH(7,'Debt Payoff'!$F$4:$F$11,0)),0))/12),(IF(COUNTIF(B241:G241,"&gt;0")=0,(IFERROR(INDEX('Debt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42" s="18">
        <f>IF(I241=0,0,MAX(0,I241*(1+(IFERROR(INDEX('Debt Payoff'!$D$4:$D$11,MATCH(8,'Debt Payoff'!$F$4:$F$11,0)),0))/12)-MIN(I241*(1+(IFERROR(INDEX('Debt Payoff'!$D$4:$D$11,MATCH(8,'Debt Payoff'!$F$4:$F$11,0)),0))/12),(IF(COUNTIF(B241:H241,"&gt;0")=0,(IFERROR(INDEX('Debt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42" s="18">
        <f>IF(B241=0,0,B241*(IFERROR(INDEX('Debt Payoff'!$D$4:$D$11,MATCH(1,'Debt Payoff'!$F$4:$F$11,0)),0))/12)</f>
        <v>0</v>
      </c>
      <c r="K242" s="18">
        <f>IF(C241=0,0,C241*(IFERROR(INDEX('Debt Payoff'!$D$4:$D$11,MATCH(2,'Debt Payoff'!$F$4:$F$11,0)),0))/12)</f>
        <v>0</v>
      </c>
      <c r="L242" s="18">
        <f>IF(D241=0,0,D241*(IFERROR(INDEX('Debt Payoff'!$D$4:$D$11,MATCH(3,'Debt Payoff'!$F$4:$F$11,0)),0))/12)</f>
        <v>0</v>
      </c>
      <c r="M242" s="18">
        <f>IF(E241=0,0,E241*(IFERROR(INDEX('Debt Payoff'!$D$4:$D$11,MATCH(4,'Debt Payoff'!$F$4:$F$11,0)),0))/12)</f>
        <v>0</v>
      </c>
      <c r="N242" s="18">
        <f>IF(F241=0,0,F241*(IFERROR(INDEX('Debt Payoff'!$D$4:$D$11,MATCH(5,'Debt Payoff'!$F$4:$F$11,0)),0))/12)</f>
        <v>0</v>
      </c>
      <c r="O242" s="18">
        <f>IF(G241=0,0,G241*(IFERROR(INDEX('Debt Payoff'!$D$4:$D$11,MATCH(6,'Debt Payoff'!$F$4:$F$11,0)),0))/12)</f>
        <v>0</v>
      </c>
      <c r="P242" s="18">
        <f>IF(H241=0,0,H241*(IFERROR(INDEX('Debt Payoff'!$D$4:$D$11,MATCH(7,'Debt Payoff'!$F$4:$F$11,0)),0))/12)</f>
        <v>0</v>
      </c>
      <c r="Q242" s="18">
        <f>IF(I241=0,0,I241*(IFERROR(INDEX('Debt Payoff'!$D$4:$D$11,MATCH(8,'Debt Payoff'!$F$4:$F$11,0)),0))/12)</f>
        <v>0</v>
      </c>
    </row>
    <row r="243" spans="1:17" x14ac:dyDescent="0.25">
      <c r="A243">
        <v>241</v>
      </c>
      <c r="B243" s="18">
        <f>IF(B242=0,0,MAX(0,B242*(1+(IFERROR(INDEX('Debt Payoff'!$D$4:$D$11,MATCH(1,'Debt Payoff'!$F$4:$F$11,0)),0))/12)-MIN(B242*(1+(IFERROR(INDEX('Debt Payoff'!$D$4:$D$11,MATCH(1,'Debt Payoff'!$F$4:$F$11,0)),0))/12),((IFERROR(INDEX('Debt Payoff'!$E$4:$E$11,MATCH(1,'Debt Payoff'!$F$4:$F$11,0)),0))+('Debt Payoff'!$C$2)))))</f>
        <v>0</v>
      </c>
      <c r="C243" s="18">
        <f>IF(C242=0,0,MAX(0,C242*(1+(IFERROR(INDEX('Debt Payoff'!$D$4:$D$11,MATCH(2,'Debt Payoff'!$F$4:$F$11,0)),0))/12)-MIN(C242*(1+(IFERROR(INDEX('Debt Payoff'!$D$4:$D$11,MATCH(2,'Debt Payoff'!$F$4:$F$11,0)),0))/12),(IF(COUNTIF(B242:B242,"&gt;0")=0,(IFERROR(INDEX('Debt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43" s="18">
        <f>IF(D242=0,0,MAX(0,D242*(1+(IFERROR(INDEX('Debt Payoff'!$D$4:$D$11,MATCH(3,'Debt Payoff'!$F$4:$F$11,0)),0))/12)-MIN(D242*(1+(IFERROR(INDEX('Debt Payoff'!$D$4:$D$11,MATCH(3,'Debt Payoff'!$F$4:$F$11,0)),0))/12),(IF(COUNTIF(B242:C242,"&gt;0")=0,(IFERROR(INDEX('Debt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43" s="18">
        <f>IF(E242=0,0,MAX(0,E242*(1+(IFERROR(INDEX('Debt Payoff'!$D$4:$D$11,MATCH(4,'Debt Payoff'!$F$4:$F$11,0)),0))/12)-MIN(E242*(1+(IFERROR(INDEX('Debt Payoff'!$D$4:$D$11,MATCH(4,'Debt Payoff'!$F$4:$F$11,0)),0))/12),(IF(COUNTIF(B242:D242,"&gt;0")=0,(IFERROR(INDEX('Debt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43" s="18">
        <f>IF(F242=0,0,MAX(0,F242*(1+(IFERROR(INDEX('Debt Payoff'!$D$4:$D$11,MATCH(5,'Debt Payoff'!$F$4:$F$11,0)),0))/12)-MIN(F242*(1+(IFERROR(INDEX('Debt Payoff'!$D$4:$D$11,MATCH(5,'Debt Payoff'!$F$4:$F$11,0)),0))/12),(IF(COUNTIF(B242:E242,"&gt;0")=0,(IFERROR(INDEX('Debt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43" s="18">
        <f>IF(G242=0,0,MAX(0,G242*(1+(IFERROR(INDEX('Debt Payoff'!$D$4:$D$11,MATCH(6,'Debt Payoff'!$F$4:$F$11,0)),0))/12)-MIN(G242*(1+(IFERROR(INDEX('Debt Payoff'!$D$4:$D$11,MATCH(6,'Debt Payoff'!$F$4:$F$11,0)),0))/12),(IF(COUNTIF(B242:F242,"&gt;0")=0,(IFERROR(INDEX('Debt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43" s="18">
        <f>IF(H242=0,0,MAX(0,H242*(1+(IFERROR(INDEX('Debt Payoff'!$D$4:$D$11,MATCH(7,'Debt Payoff'!$F$4:$F$11,0)),0))/12)-MIN(H242*(1+(IFERROR(INDEX('Debt Payoff'!$D$4:$D$11,MATCH(7,'Debt Payoff'!$F$4:$F$11,0)),0))/12),(IF(COUNTIF(B242:G242,"&gt;0")=0,(IFERROR(INDEX('Debt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43" s="18">
        <f>IF(I242=0,0,MAX(0,I242*(1+(IFERROR(INDEX('Debt Payoff'!$D$4:$D$11,MATCH(8,'Debt Payoff'!$F$4:$F$11,0)),0))/12)-MIN(I242*(1+(IFERROR(INDEX('Debt Payoff'!$D$4:$D$11,MATCH(8,'Debt Payoff'!$F$4:$F$11,0)),0))/12),(IF(COUNTIF(B242:H242,"&gt;0")=0,(IFERROR(INDEX('Debt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43" s="18">
        <f>IF(B242=0,0,B242*(IFERROR(INDEX('Debt Payoff'!$D$4:$D$11,MATCH(1,'Debt Payoff'!$F$4:$F$11,0)),0))/12)</f>
        <v>0</v>
      </c>
      <c r="K243" s="18">
        <f>IF(C242=0,0,C242*(IFERROR(INDEX('Debt Payoff'!$D$4:$D$11,MATCH(2,'Debt Payoff'!$F$4:$F$11,0)),0))/12)</f>
        <v>0</v>
      </c>
      <c r="L243" s="18">
        <f>IF(D242=0,0,D242*(IFERROR(INDEX('Debt Payoff'!$D$4:$D$11,MATCH(3,'Debt Payoff'!$F$4:$F$11,0)),0))/12)</f>
        <v>0</v>
      </c>
      <c r="M243" s="18">
        <f>IF(E242=0,0,E242*(IFERROR(INDEX('Debt Payoff'!$D$4:$D$11,MATCH(4,'Debt Payoff'!$F$4:$F$11,0)),0))/12)</f>
        <v>0</v>
      </c>
      <c r="N243" s="18">
        <f>IF(F242=0,0,F242*(IFERROR(INDEX('Debt Payoff'!$D$4:$D$11,MATCH(5,'Debt Payoff'!$F$4:$F$11,0)),0))/12)</f>
        <v>0</v>
      </c>
      <c r="O243" s="18">
        <f>IF(G242=0,0,G242*(IFERROR(INDEX('Debt Payoff'!$D$4:$D$11,MATCH(6,'Debt Payoff'!$F$4:$F$11,0)),0))/12)</f>
        <v>0</v>
      </c>
      <c r="P243" s="18">
        <f>IF(H242=0,0,H242*(IFERROR(INDEX('Debt Payoff'!$D$4:$D$11,MATCH(7,'Debt Payoff'!$F$4:$F$11,0)),0))/12)</f>
        <v>0</v>
      </c>
      <c r="Q243" s="18">
        <f>IF(I242=0,0,I242*(IFERROR(INDEX('Debt Payoff'!$D$4:$D$11,MATCH(8,'Debt Payoff'!$F$4:$F$11,0)),0))/12)</f>
        <v>0</v>
      </c>
    </row>
    <row r="244" spans="1:17" x14ac:dyDescent="0.25">
      <c r="A244">
        <v>242</v>
      </c>
      <c r="B244" s="18">
        <f>IF(B243=0,0,MAX(0,B243*(1+(IFERROR(INDEX('Debt Payoff'!$D$4:$D$11,MATCH(1,'Debt Payoff'!$F$4:$F$11,0)),0))/12)-MIN(B243*(1+(IFERROR(INDEX('Debt Payoff'!$D$4:$D$11,MATCH(1,'Debt Payoff'!$F$4:$F$11,0)),0))/12),((IFERROR(INDEX('Debt Payoff'!$E$4:$E$11,MATCH(1,'Debt Payoff'!$F$4:$F$11,0)),0))+('Debt Payoff'!$C$2)))))</f>
        <v>0</v>
      </c>
      <c r="C244" s="18">
        <f>IF(C243=0,0,MAX(0,C243*(1+(IFERROR(INDEX('Debt Payoff'!$D$4:$D$11,MATCH(2,'Debt Payoff'!$F$4:$F$11,0)),0))/12)-MIN(C243*(1+(IFERROR(INDEX('Debt Payoff'!$D$4:$D$11,MATCH(2,'Debt Payoff'!$F$4:$F$11,0)),0))/12),(IF(COUNTIF(B243:B243,"&gt;0")=0,(IFERROR(INDEX('Debt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44" s="18">
        <f>IF(D243=0,0,MAX(0,D243*(1+(IFERROR(INDEX('Debt Payoff'!$D$4:$D$11,MATCH(3,'Debt Payoff'!$F$4:$F$11,0)),0))/12)-MIN(D243*(1+(IFERROR(INDEX('Debt Payoff'!$D$4:$D$11,MATCH(3,'Debt Payoff'!$F$4:$F$11,0)),0))/12),(IF(COUNTIF(B243:C243,"&gt;0")=0,(IFERROR(INDEX('Debt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44" s="18">
        <f>IF(E243=0,0,MAX(0,E243*(1+(IFERROR(INDEX('Debt Payoff'!$D$4:$D$11,MATCH(4,'Debt Payoff'!$F$4:$F$11,0)),0))/12)-MIN(E243*(1+(IFERROR(INDEX('Debt Payoff'!$D$4:$D$11,MATCH(4,'Debt Payoff'!$F$4:$F$11,0)),0))/12),(IF(COUNTIF(B243:D243,"&gt;0")=0,(IFERROR(INDEX('Debt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44" s="18">
        <f>IF(F243=0,0,MAX(0,F243*(1+(IFERROR(INDEX('Debt Payoff'!$D$4:$D$11,MATCH(5,'Debt Payoff'!$F$4:$F$11,0)),0))/12)-MIN(F243*(1+(IFERROR(INDEX('Debt Payoff'!$D$4:$D$11,MATCH(5,'Debt Payoff'!$F$4:$F$11,0)),0))/12),(IF(COUNTIF(B243:E243,"&gt;0")=0,(IFERROR(INDEX('Debt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44" s="18">
        <f>IF(G243=0,0,MAX(0,G243*(1+(IFERROR(INDEX('Debt Payoff'!$D$4:$D$11,MATCH(6,'Debt Payoff'!$F$4:$F$11,0)),0))/12)-MIN(G243*(1+(IFERROR(INDEX('Debt Payoff'!$D$4:$D$11,MATCH(6,'Debt Payoff'!$F$4:$F$11,0)),0))/12),(IF(COUNTIF(B243:F243,"&gt;0")=0,(IFERROR(INDEX('Debt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44" s="18">
        <f>IF(H243=0,0,MAX(0,H243*(1+(IFERROR(INDEX('Debt Payoff'!$D$4:$D$11,MATCH(7,'Debt Payoff'!$F$4:$F$11,0)),0))/12)-MIN(H243*(1+(IFERROR(INDEX('Debt Payoff'!$D$4:$D$11,MATCH(7,'Debt Payoff'!$F$4:$F$11,0)),0))/12),(IF(COUNTIF(B243:G243,"&gt;0")=0,(IFERROR(INDEX('Debt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44" s="18">
        <f>IF(I243=0,0,MAX(0,I243*(1+(IFERROR(INDEX('Debt Payoff'!$D$4:$D$11,MATCH(8,'Debt Payoff'!$F$4:$F$11,0)),0))/12)-MIN(I243*(1+(IFERROR(INDEX('Debt Payoff'!$D$4:$D$11,MATCH(8,'Debt Payoff'!$F$4:$F$11,0)),0))/12),(IF(COUNTIF(B243:H243,"&gt;0")=0,(IFERROR(INDEX('Debt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44" s="18">
        <f>IF(B243=0,0,B243*(IFERROR(INDEX('Debt Payoff'!$D$4:$D$11,MATCH(1,'Debt Payoff'!$F$4:$F$11,0)),0))/12)</f>
        <v>0</v>
      </c>
      <c r="K244" s="18">
        <f>IF(C243=0,0,C243*(IFERROR(INDEX('Debt Payoff'!$D$4:$D$11,MATCH(2,'Debt Payoff'!$F$4:$F$11,0)),0))/12)</f>
        <v>0</v>
      </c>
      <c r="L244" s="18">
        <f>IF(D243=0,0,D243*(IFERROR(INDEX('Debt Payoff'!$D$4:$D$11,MATCH(3,'Debt Payoff'!$F$4:$F$11,0)),0))/12)</f>
        <v>0</v>
      </c>
      <c r="M244" s="18">
        <f>IF(E243=0,0,E243*(IFERROR(INDEX('Debt Payoff'!$D$4:$D$11,MATCH(4,'Debt Payoff'!$F$4:$F$11,0)),0))/12)</f>
        <v>0</v>
      </c>
      <c r="N244" s="18">
        <f>IF(F243=0,0,F243*(IFERROR(INDEX('Debt Payoff'!$D$4:$D$11,MATCH(5,'Debt Payoff'!$F$4:$F$11,0)),0))/12)</f>
        <v>0</v>
      </c>
      <c r="O244" s="18">
        <f>IF(G243=0,0,G243*(IFERROR(INDEX('Debt Payoff'!$D$4:$D$11,MATCH(6,'Debt Payoff'!$F$4:$F$11,0)),0))/12)</f>
        <v>0</v>
      </c>
      <c r="P244" s="18">
        <f>IF(H243=0,0,H243*(IFERROR(INDEX('Debt Payoff'!$D$4:$D$11,MATCH(7,'Debt Payoff'!$F$4:$F$11,0)),0))/12)</f>
        <v>0</v>
      </c>
      <c r="Q244" s="18">
        <f>IF(I243=0,0,I243*(IFERROR(INDEX('Debt Payoff'!$D$4:$D$11,MATCH(8,'Debt Payoff'!$F$4:$F$11,0)),0))/12)</f>
        <v>0</v>
      </c>
    </row>
    <row r="245" spans="1:17" x14ac:dyDescent="0.25">
      <c r="A245">
        <v>243</v>
      </c>
      <c r="B245" s="18">
        <f>IF(B244=0,0,MAX(0,B244*(1+(IFERROR(INDEX('Debt Payoff'!$D$4:$D$11,MATCH(1,'Debt Payoff'!$F$4:$F$11,0)),0))/12)-MIN(B244*(1+(IFERROR(INDEX('Debt Payoff'!$D$4:$D$11,MATCH(1,'Debt Payoff'!$F$4:$F$11,0)),0))/12),((IFERROR(INDEX('Debt Payoff'!$E$4:$E$11,MATCH(1,'Debt Payoff'!$F$4:$F$11,0)),0))+('Debt Payoff'!$C$2)))))</f>
        <v>0</v>
      </c>
      <c r="C245" s="18">
        <f>IF(C244=0,0,MAX(0,C244*(1+(IFERROR(INDEX('Debt Payoff'!$D$4:$D$11,MATCH(2,'Debt Payoff'!$F$4:$F$11,0)),0))/12)-MIN(C244*(1+(IFERROR(INDEX('Debt Payoff'!$D$4:$D$11,MATCH(2,'Debt Payoff'!$F$4:$F$11,0)),0))/12),(IF(COUNTIF(B244:B244,"&gt;0")=0,(IFERROR(INDEX('Debt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45" s="18">
        <f>IF(D244=0,0,MAX(0,D244*(1+(IFERROR(INDEX('Debt Payoff'!$D$4:$D$11,MATCH(3,'Debt Payoff'!$F$4:$F$11,0)),0))/12)-MIN(D244*(1+(IFERROR(INDEX('Debt Payoff'!$D$4:$D$11,MATCH(3,'Debt Payoff'!$F$4:$F$11,0)),0))/12),(IF(COUNTIF(B244:C244,"&gt;0")=0,(IFERROR(INDEX('Debt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45" s="18">
        <f>IF(E244=0,0,MAX(0,E244*(1+(IFERROR(INDEX('Debt Payoff'!$D$4:$D$11,MATCH(4,'Debt Payoff'!$F$4:$F$11,0)),0))/12)-MIN(E244*(1+(IFERROR(INDEX('Debt Payoff'!$D$4:$D$11,MATCH(4,'Debt Payoff'!$F$4:$F$11,0)),0))/12),(IF(COUNTIF(B244:D244,"&gt;0")=0,(IFERROR(INDEX('Debt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45" s="18">
        <f>IF(F244=0,0,MAX(0,F244*(1+(IFERROR(INDEX('Debt Payoff'!$D$4:$D$11,MATCH(5,'Debt Payoff'!$F$4:$F$11,0)),0))/12)-MIN(F244*(1+(IFERROR(INDEX('Debt Payoff'!$D$4:$D$11,MATCH(5,'Debt Payoff'!$F$4:$F$11,0)),0))/12),(IF(COUNTIF(B244:E244,"&gt;0")=0,(IFERROR(INDEX('Debt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45" s="18">
        <f>IF(G244=0,0,MAX(0,G244*(1+(IFERROR(INDEX('Debt Payoff'!$D$4:$D$11,MATCH(6,'Debt Payoff'!$F$4:$F$11,0)),0))/12)-MIN(G244*(1+(IFERROR(INDEX('Debt Payoff'!$D$4:$D$11,MATCH(6,'Debt Payoff'!$F$4:$F$11,0)),0))/12),(IF(COUNTIF(B244:F244,"&gt;0")=0,(IFERROR(INDEX('Debt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45" s="18">
        <f>IF(H244=0,0,MAX(0,H244*(1+(IFERROR(INDEX('Debt Payoff'!$D$4:$D$11,MATCH(7,'Debt Payoff'!$F$4:$F$11,0)),0))/12)-MIN(H244*(1+(IFERROR(INDEX('Debt Payoff'!$D$4:$D$11,MATCH(7,'Debt Payoff'!$F$4:$F$11,0)),0))/12),(IF(COUNTIF(B244:G244,"&gt;0")=0,(IFERROR(INDEX('Debt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45" s="18">
        <f>IF(I244=0,0,MAX(0,I244*(1+(IFERROR(INDEX('Debt Payoff'!$D$4:$D$11,MATCH(8,'Debt Payoff'!$F$4:$F$11,0)),0))/12)-MIN(I244*(1+(IFERROR(INDEX('Debt Payoff'!$D$4:$D$11,MATCH(8,'Debt Payoff'!$F$4:$F$11,0)),0))/12),(IF(COUNTIF(B244:H244,"&gt;0")=0,(IFERROR(INDEX('Debt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45" s="18">
        <f>IF(B244=0,0,B244*(IFERROR(INDEX('Debt Payoff'!$D$4:$D$11,MATCH(1,'Debt Payoff'!$F$4:$F$11,0)),0))/12)</f>
        <v>0</v>
      </c>
      <c r="K245" s="18">
        <f>IF(C244=0,0,C244*(IFERROR(INDEX('Debt Payoff'!$D$4:$D$11,MATCH(2,'Debt Payoff'!$F$4:$F$11,0)),0))/12)</f>
        <v>0</v>
      </c>
      <c r="L245" s="18">
        <f>IF(D244=0,0,D244*(IFERROR(INDEX('Debt Payoff'!$D$4:$D$11,MATCH(3,'Debt Payoff'!$F$4:$F$11,0)),0))/12)</f>
        <v>0</v>
      </c>
      <c r="M245" s="18">
        <f>IF(E244=0,0,E244*(IFERROR(INDEX('Debt Payoff'!$D$4:$D$11,MATCH(4,'Debt Payoff'!$F$4:$F$11,0)),0))/12)</f>
        <v>0</v>
      </c>
      <c r="N245" s="18">
        <f>IF(F244=0,0,F244*(IFERROR(INDEX('Debt Payoff'!$D$4:$D$11,MATCH(5,'Debt Payoff'!$F$4:$F$11,0)),0))/12)</f>
        <v>0</v>
      </c>
      <c r="O245" s="18">
        <f>IF(G244=0,0,G244*(IFERROR(INDEX('Debt Payoff'!$D$4:$D$11,MATCH(6,'Debt Payoff'!$F$4:$F$11,0)),0))/12)</f>
        <v>0</v>
      </c>
      <c r="P245" s="18">
        <f>IF(H244=0,0,H244*(IFERROR(INDEX('Debt Payoff'!$D$4:$D$11,MATCH(7,'Debt Payoff'!$F$4:$F$11,0)),0))/12)</f>
        <v>0</v>
      </c>
      <c r="Q245" s="18">
        <f>IF(I244=0,0,I244*(IFERROR(INDEX('Debt Payoff'!$D$4:$D$11,MATCH(8,'Debt Payoff'!$F$4:$F$11,0)),0))/12)</f>
        <v>0</v>
      </c>
    </row>
    <row r="246" spans="1:17" x14ac:dyDescent="0.25">
      <c r="A246">
        <v>244</v>
      </c>
      <c r="B246" s="18">
        <f>IF(B245=0,0,MAX(0,B245*(1+(IFERROR(INDEX('Debt Payoff'!$D$4:$D$11,MATCH(1,'Debt Payoff'!$F$4:$F$11,0)),0))/12)-MIN(B245*(1+(IFERROR(INDEX('Debt Payoff'!$D$4:$D$11,MATCH(1,'Debt Payoff'!$F$4:$F$11,0)),0))/12),((IFERROR(INDEX('Debt Payoff'!$E$4:$E$11,MATCH(1,'Debt Payoff'!$F$4:$F$11,0)),0))+('Debt Payoff'!$C$2)))))</f>
        <v>0</v>
      </c>
      <c r="C246" s="18">
        <f>IF(C245=0,0,MAX(0,C245*(1+(IFERROR(INDEX('Debt Payoff'!$D$4:$D$11,MATCH(2,'Debt Payoff'!$F$4:$F$11,0)),0))/12)-MIN(C245*(1+(IFERROR(INDEX('Debt Payoff'!$D$4:$D$11,MATCH(2,'Debt Payoff'!$F$4:$F$11,0)),0))/12),(IF(COUNTIF(B245:B245,"&gt;0")=0,(IFERROR(INDEX('Debt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46" s="18">
        <f>IF(D245=0,0,MAX(0,D245*(1+(IFERROR(INDEX('Debt Payoff'!$D$4:$D$11,MATCH(3,'Debt Payoff'!$F$4:$F$11,0)),0))/12)-MIN(D245*(1+(IFERROR(INDEX('Debt Payoff'!$D$4:$D$11,MATCH(3,'Debt Payoff'!$F$4:$F$11,0)),0))/12),(IF(COUNTIF(B245:C245,"&gt;0")=0,(IFERROR(INDEX('Debt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46" s="18">
        <f>IF(E245=0,0,MAX(0,E245*(1+(IFERROR(INDEX('Debt Payoff'!$D$4:$D$11,MATCH(4,'Debt Payoff'!$F$4:$F$11,0)),0))/12)-MIN(E245*(1+(IFERROR(INDEX('Debt Payoff'!$D$4:$D$11,MATCH(4,'Debt Payoff'!$F$4:$F$11,0)),0))/12),(IF(COUNTIF(B245:D245,"&gt;0")=0,(IFERROR(INDEX('Debt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46" s="18">
        <f>IF(F245=0,0,MAX(0,F245*(1+(IFERROR(INDEX('Debt Payoff'!$D$4:$D$11,MATCH(5,'Debt Payoff'!$F$4:$F$11,0)),0))/12)-MIN(F245*(1+(IFERROR(INDEX('Debt Payoff'!$D$4:$D$11,MATCH(5,'Debt Payoff'!$F$4:$F$11,0)),0))/12),(IF(COUNTIF(B245:E245,"&gt;0")=0,(IFERROR(INDEX('Debt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46" s="18">
        <f>IF(G245=0,0,MAX(0,G245*(1+(IFERROR(INDEX('Debt Payoff'!$D$4:$D$11,MATCH(6,'Debt Payoff'!$F$4:$F$11,0)),0))/12)-MIN(G245*(1+(IFERROR(INDEX('Debt Payoff'!$D$4:$D$11,MATCH(6,'Debt Payoff'!$F$4:$F$11,0)),0))/12),(IF(COUNTIF(B245:F245,"&gt;0")=0,(IFERROR(INDEX('Debt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46" s="18">
        <f>IF(H245=0,0,MAX(0,H245*(1+(IFERROR(INDEX('Debt Payoff'!$D$4:$D$11,MATCH(7,'Debt Payoff'!$F$4:$F$11,0)),0))/12)-MIN(H245*(1+(IFERROR(INDEX('Debt Payoff'!$D$4:$D$11,MATCH(7,'Debt Payoff'!$F$4:$F$11,0)),0))/12),(IF(COUNTIF(B245:G245,"&gt;0")=0,(IFERROR(INDEX('Debt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46" s="18">
        <f>IF(I245=0,0,MAX(0,I245*(1+(IFERROR(INDEX('Debt Payoff'!$D$4:$D$11,MATCH(8,'Debt Payoff'!$F$4:$F$11,0)),0))/12)-MIN(I245*(1+(IFERROR(INDEX('Debt Payoff'!$D$4:$D$11,MATCH(8,'Debt Payoff'!$F$4:$F$11,0)),0))/12),(IF(COUNTIF(B245:H245,"&gt;0")=0,(IFERROR(INDEX('Debt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46" s="18">
        <f>IF(B245=0,0,B245*(IFERROR(INDEX('Debt Payoff'!$D$4:$D$11,MATCH(1,'Debt Payoff'!$F$4:$F$11,0)),0))/12)</f>
        <v>0</v>
      </c>
      <c r="K246" s="18">
        <f>IF(C245=0,0,C245*(IFERROR(INDEX('Debt Payoff'!$D$4:$D$11,MATCH(2,'Debt Payoff'!$F$4:$F$11,0)),0))/12)</f>
        <v>0</v>
      </c>
      <c r="L246" s="18">
        <f>IF(D245=0,0,D245*(IFERROR(INDEX('Debt Payoff'!$D$4:$D$11,MATCH(3,'Debt Payoff'!$F$4:$F$11,0)),0))/12)</f>
        <v>0</v>
      </c>
      <c r="M246" s="18">
        <f>IF(E245=0,0,E245*(IFERROR(INDEX('Debt Payoff'!$D$4:$D$11,MATCH(4,'Debt Payoff'!$F$4:$F$11,0)),0))/12)</f>
        <v>0</v>
      </c>
      <c r="N246" s="18">
        <f>IF(F245=0,0,F245*(IFERROR(INDEX('Debt Payoff'!$D$4:$D$11,MATCH(5,'Debt Payoff'!$F$4:$F$11,0)),0))/12)</f>
        <v>0</v>
      </c>
      <c r="O246" s="18">
        <f>IF(G245=0,0,G245*(IFERROR(INDEX('Debt Payoff'!$D$4:$D$11,MATCH(6,'Debt Payoff'!$F$4:$F$11,0)),0))/12)</f>
        <v>0</v>
      </c>
      <c r="P246" s="18">
        <f>IF(H245=0,0,H245*(IFERROR(INDEX('Debt Payoff'!$D$4:$D$11,MATCH(7,'Debt Payoff'!$F$4:$F$11,0)),0))/12)</f>
        <v>0</v>
      </c>
      <c r="Q246" s="18">
        <f>IF(I245=0,0,I245*(IFERROR(INDEX('Debt Payoff'!$D$4:$D$11,MATCH(8,'Debt Payoff'!$F$4:$F$11,0)),0))/12)</f>
        <v>0</v>
      </c>
    </row>
    <row r="247" spans="1:17" x14ac:dyDescent="0.25">
      <c r="A247">
        <v>245</v>
      </c>
      <c r="B247" s="18">
        <f>IF(B246=0,0,MAX(0,B246*(1+(IFERROR(INDEX('Debt Payoff'!$D$4:$D$11,MATCH(1,'Debt Payoff'!$F$4:$F$11,0)),0))/12)-MIN(B246*(1+(IFERROR(INDEX('Debt Payoff'!$D$4:$D$11,MATCH(1,'Debt Payoff'!$F$4:$F$11,0)),0))/12),((IFERROR(INDEX('Debt Payoff'!$E$4:$E$11,MATCH(1,'Debt Payoff'!$F$4:$F$11,0)),0))+('Debt Payoff'!$C$2)))))</f>
        <v>0</v>
      </c>
      <c r="C247" s="18">
        <f>IF(C246=0,0,MAX(0,C246*(1+(IFERROR(INDEX('Debt Payoff'!$D$4:$D$11,MATCH(2,'Debt Payoff'!$F$4:$F$11,0)),0))/12)-MIN(C246*(1+(IFERROR(INDEX('Debt Payoff'!$D$4:$D$11,MATCH(2,'Debt Payoff'!$F$4:$F$11,0)),0))/12),(IF(COUNTIF(B246:B246,"&gt;0")=0,(IFERROR(INDEX('Debt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47" s="18">
        <f>IF(D246=0,0,MAX(0,D246*(1+(IFERROR(INDEX('Debt Payoff'!$D$4:$D$11,MATCH(3,'Debt Payoff'!$F$4:$F$11,0)),0))/12)-MIN(D246*(1+(IFERROR(INDEX('Debt Payoff'!$D$4:$D$11,MATCH(3,'Debt Payoff'!$F$4:$F$11,0)),0))/12),(IF(COUNTIF(B246:C246,"&gt;0")=0,(IFERROR(INDEX('Debt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47" s="18">
        <f>IF(E246=0,0,MAX(0,E246*(1+(IFERROR(INDEX('Debt Payoff'!$D$4:$D$11,MATCH(4,'Debt Payoff'!$F$4:$F$11,0)),0))/12)-MIN(E246*(1+(IFERROR(INDEX('Debt Payoff'!$D$4:$D$11,MATCH(4,'Debt Payoff'!$F$4:$F$11,0)),0))/12),(IF(COUNTIF(B246:D246,"&gt;0")=0,(IFERROR(INDEX('Debt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47" s="18">
        <f>IF(F246=0,0,MAX(0,F246*(1+(IFERROR(INDEX('Debt Payoff'!$D$4:$D$11,MATCH(5,'Debt Payoff'!$F$4:$F$11,0)),0))/12)-MIN(F246*(1+(IFERROR(INDEX('Debt Payoff'!$D$4:$D$11,MATCH(5,'Debt Payoff'!$F$4:$F$11,0)),0))/12),(IF(COUNTIF(B246:E246,"&gt;0")=0,(IFERROR(INDEX('Debt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47" s="18">
        <f>IF(G246=0,0,MAX(0,G246*(1+(IFERROR(INDEX('Debt Payoff'!$D$4:$D$11,MATCH(6,'Debt Payoff'!$F$4:$F$11,0)),0))/12)-MIN(G246*(1+(IFERROR(INDEX('Debt Payoff'!$D$4:$D$11,MATCH(6,'Debt Payoff'!$F$4:$F$11,0)),0))/12),(IF(COUNTIF(B246:F246,"&gt;0")=0,(IFERROR(INDEX('Debt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47" s="18">
        <f>IF(H246=0,0,MAX(0,H246*(1+(IFERROR(INDEX('Debt Payoff'!$D$4:$D$11,MATCH(7,'Debt Payoff'!$F$4:$F$11,0)),0))/12)-MIN(H246*(1+(IFERROR(INDEX('Debt Payoff'!$D$4:$D$11,MATCH(7,'Debt Payoff'!$F$4:$F$11,0)),0))/12),(IF(COUNTIF(B246:G246,"&gt;0")=0,(IFERROR(INDEX('Debt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47" s="18">
        <f>IF(I246=0,0,MAX(0,I246*(1+(IFERROR(INDEX('Debt Payoff'!$D$4:$D$11,MATCH(8,'Debt Payoff'!$F$4:$F$11,0)),0))/12)-MIN(I246*(1+(IFERROR(INDEX('Debt Payoff'!$D$4:$D$11,MATCH(8,'Debt Payoff'!$F$4:$F$11,0)),0))/12),(IF(COUNTIF(B246:H246,"&gt;0")=0,(IFERROR(INDEX('Debt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47" s="18">
        <f>IF(B246=0,0,B246*(IFERROR(INDEX('Debt Payoff'!$D$4:$D$11,MATCH(1,'Debt Payoff'!$F$4:$F$11,0)),0))/12)</f>
        <v>0</v>
      </c>
      <c r="K247" s="18">
        <f>IF(C246=0,0,C246*(IFERROR(INDEX('Debt Payoff'!$D$4:$D$11,MATCH(2,'Debt Payoff'!$F$4:$F$11,0)),0))/12)</f>
        <v>0</v>
      </c>
      <c r="L247" s="18">
        <f>IF(D246=0,0,D246*(IFERROR(INDEX('Debt Payoff'!$D$4:$D$11,MATCH(3,'Debt Payoff'!$F$4:$F$11,0)),0))/12)</f>
        <v>0</v>
      </c>
      <c r="M247" s="18">
        <f>IF(E246=0,0,E246*(IFERROR(INDEX('Debt Payoff'!$D$4:$D$11,MATCH(4,'Debt Payoff'!$F$4:$F$11,0)),0))/12)</f>
        <v>0</v>
      </c>
      <c r="N247" s="18">
        <f>IF(F246=0,0,F246*(IFERROR(INDEX('Debt Payoff'!$D$4:$D$11,MATCH(5,'Debt Payoff'!$F$4:$F$11,0)),0))/12)</f>
        <v>0</v>
      </c>
      <c r="O247" s="18">
        <f>IF(G246=0,0,G246*(IFERROR(INDEX('Debt Payoff'!$D$4:$D$11,MATCH(6,'Debt Payoff'!$F$4:$F$11,0)),0))/12)</f>
        <v>0</v>
      </c>
      <c r="P247" s="18">
        <f>IF(H246=0,0,H246*(IFERROR(INDEX('Debt Payoff'!$D$4:$D$11,MATCH(7,'Debt Payoff'!$F$4:$F$11,0)),0))/12)</f>
        <v>0</v>
      </c>
      <c r="Q247" s="18">
        <f>IF(I246=0,0,I246*(IFERROR(INDEX('Debt Payoff'!$D$4:$D$11,MATCH(8,'Debt Payoff'!$F$4:$F$11,0)),0))/12)</f>
        <v>0</v>
      </c>
    </row>
    <row r="248" spans="1:17" x14ac:dyDescent="0.25">
      <c r="A248">
        <v>246</v>
      </c>
      <c r="B248" s="18">
        <f>IF(B247=0,0,MAX(0,B247*(1+(IFERROR(INDEX('Debt Payoff'!$D$4:$D$11,MATCH(1,'Debt Payoff'!$F$4:$F$11,0)),0))/12)-MIN(B247*(1+(IFERROR(INDEX('Debt Payoff'!$D$4:$D$11,MATCH(1,'Debt Payoff'!$F$4:$F$11,0)),0))/12),((IFERROR(INDEX('Debt Payoff'!$E$4:$E$11,MATCH(1,'Debt Payoff'!$F$4:$F$11,0)),0))+('Debt Payoff'!$C$2)))))</f>
        <v>0</v>
      </c>
      <c r="C248" s="18">
        <f>IF(C247=0,0,MAX(0,C247*(1+(IFERROR(INDEX('Debt Payoff'!$D$4:$D$11,MATCH(2,'Debt Payoff'!$F$4:$F$11,0)),0))/12)-MIN(C247*(1+(IFERROR(INDEX('Debt Payoff'!$D$4:$D$11,MATCH(2,'Debt Payoff'!$F$4:$F$11,0)),0))/12),(IF(COUNTIF(B247:B247,"&gt;0")=0,(IFERROR(INDEX('Debt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48" s="18">
        <f>IF(D247=0,0,MAX(0,D247*(1+(IFERROR(INDEX('Debt Payoff'!$D$4:$D$11,MATCH(3,'Debt Payoff'!$F$4:$F$11,0)),0))/12)-MIN(D247*(1+(IFERROR(INDEX('Debt Payoff'!$D$4:$D$11,MATCH(3,'Debt Payoff'!$F$4:$F$11,0)),0))/12),(IF(COUNTIF(B247:C247,"&gt;0")=0,(IFERROR(INDEX('Debt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48" s="18">
        <f>IF(E247=0,0,MAX(0,E247*(1+(IFERROR(INDEX('Debt Payoff'!$D$4:$D$11,MATCH(4,'Debt Payoff'!$F$4:$F$11,0)),0))/12)-MIN(E247*(1+(IFERROR(INDEX('Debt Payoff'!$D$4:$D$11,MATCH(4,'Debt Payoff'!$F$4:$F$11,0)),0))/12),(IF(COUNTIF(B247:D247,"&gt;0")=0,(IFERROR(INDEX('Debt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48" s="18">
        <f>IF(F247=0,0,MAX(0,F247*(1+(IFERROR(INDEX('Debt Payoff'!$D$4:$D$11,MATCH(5,'Debt Payoff'!$F$4:$F$11,0)),0))/12)-MIN(F247*(1+(IFERROR(INDEX('Debt Payoff'!$D$4:$D$11,MATCH(5,'Debt Payoff'!$F$4:$F$11,0)),0))/12),(IF(COUNTIF(B247:E247,"&gt;0")=0,(IFERROR(INDEX('Debt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48" s="18">
        <f>IF(G247=0,0,MAX(0,G247*(1+(IFERROR(INDEX('Debt Payoff'!$D$4:$D$11,MATCH(6,'Debt Payoff'!$F$4:$F$11,0)),0))/12)-MIN(G247*(1+(IFERROR(INDEX('Debt Payoff'!$D$4:$D$11,MATCH(6,'Debt Payoff'!$F$4:$F$11,0)),0))/12),(IF(COUNTIF(B247:F247,"&gt;0")=0,(IFERROR(INDEX('Debt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48" s="18">
        <f>IF(H247=0,0,MAX(0,H247*(1+(IFERROR(INDEX('Debt Payoff'!$D$4:$D$11,MATCH(7,'Debt Payoff'!$F$4:$F$11,0)),0))/12)-MIN(H247*(1+(IFERROR(INDEX('Debt Payoff'!$D$4:$D$11,MATCH(7,'Debt Payoff'!$F$4:$F$11,0)),0))/12),(IF(COUNTIF(B247:G247,"&gt;0")=0,(IFERROR(INDEX('Debt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48" s="18">
        <f>IF(I247=0,0,MAX(0,I247*(1+(IFERROR(INDEX('Debt Payoff'!$D$4:$D$11,MATCH(8,'Debt Payoff'!$F$4:$F$11,0)),0))/12)-MIN(I247*(1+(IFERROR(INDEX('Debt Payoff'!$D$4:$D$11,MATCH(8,'Debt Payoff'!$F$4:$F$11,0)),0))/12),(IF(COUNTIF(B247:H247,"&gt;0")=0,(IFERROR(INDEX('Debt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48" s="18">
        <f>IF(B247=0,0,B247*(IFERROR(INDEX('Debt Payoff'!$D$4:$D$11,MATCH(1,'Debt Payoff'!$F$4:$F$11,0)),0))/12)</f>
        <v>0</v>
      </c>
      <c r="K248" s="18">
        <f>IF(C247=0,0,C247*(IFERROR(INDEX('Debt Payoff'!$D$4:$D$11,MATCH(2,'Debt Payoff'!$F$4:$F$11,0)),0))/12)</f>
        <v>0</v>
      </c>
      <c r="L248" s="18">
        <f>IF(D247=0,0,D247*(IFERROR(INDEX('Debt Payoff'!$D$4:$D$11,MATCH(3,'Debt Payoff'!$F$4:$F$11,0)),0))/12)</f>
        <v>0</v>
      </c>
      <c r="M248" s="18">
        <f>IF(E247=0,0,E247*(IFERROR(INDEX('Debt Payoff'!$D$4:$D$11,MATCH(4,'Debt Payoff'!$F$4:$F$11,0)),0))/12)</f>
        <v>0</v>
      </c>
      <c r="N248" s="18">
        <f>IF(F247=0,0,F247*(IFERROR(INDEX('Debt Payoff'!$D$4:$D$11,MATCH(5,'Debt Payoff'!$F$4:$F$11,0)),0))/12)</f>
        <v>0</v>
      </c>
      <c r="O248" s="18">
        <f>IF(G247=0,0,G247*(IFERROR(INDEX('Debt Payoff'!$D$4:$D$11,MATCH(6,'Debt Payoff'!$F$4:$F$11,0)),0))/12)</f>
        <v>0</v>
      </c>
      <c r="P248" s="18">
        <f>IF(H247=0,0,H247*(IFERROR(INDEX('Debt Payoff'!$D$4:$D$11,MATCH(7,'Debt Payoff'!$F$4:$F$11,0)),0))/12)</f>
        <v>0</v>
      </c>
      <c r="Q248" s="18">
        <f>IF(I247=0,0,I247*(IFERROR(INDEX('Debt Payoff'!$D$4:$D$11,MATCH(8,'Debt Payoff'!$F$4:$F$11,0)),0))/12)</f>
        <v>0</v>
      </c>
    </row>
    <row r="249" spans="1:17" x14ac:dyDescent="0.25">
      <c r="A249">
        <v>247</v>
      </c>
      <c r="B249" s="18">
        <f>IF(B248=0,0,MAX(0,B248*(1+(IFERROR(INDEX('Debt Payoff'!$D$4:$D$11,MATCH(1,'Debt Payoff'!$F$4:$F$11,0)),0))/12)-MIN(B248*(1+(IFERROR(INDEX('Debt Payoff'!$D$4:$D$11,MATCH(1,'Debt Payoff'!$F$4:$F$11,0)),0))/12),((IFERROR(INDEX('Debt Payoff'!$E$4:$E$11,MATCH(1,'Debt Payoff'!$F$4:$F$11,0)),0))+('Debt Payoff'!$C$2)))))</f>
        <v>0</v>
      </c>
      <c r="C249" s="18">
        <f>IF(C248=0,0,MAX(0,C248*(1+(IFERROR(INDEX('Debt Payoff'!$D$4:$D$11,MATCH(2,'Debt Payoff'!$F$4:$F$11,0)),0))/12)-MIN(C248*(1+(IFERROR(INDEX('Debt Payoff'!$D$4:$D$11,MATCH(2,'Debt Payoff'!$F$4:$F$11,0)),0))/12),(IF(COUNTIF(B248:B248,"&gt;0")=0,(IFERROR(INDEX('Debt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49" s="18">
        <f>IF(D248=0,0,MAX(0,D248*(1+(IFERROR(INDEX('Debt Payoff'!$D$4:$D$11,MATCH(3,'Debt Payoff'!$F$4:$F$11,0)),0))/12)-MIN(D248*(1+(IFERROR(INDEX('Debt Payoff'!$D$4:$D$11,MATCH(3,'Debt Payoff'!$F$4:$F$11,0)),0))/12),(IF(COUNTIF(B248:C248,"&gt;0")=0,(IFERROR(INDEX('Debt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49" s="18">
        <f>IF(E248=0,0,MAX(0,E248*(1+(IFERROR(INDEX('Debt Payoff'!$D$4:$D$11,MATCH(4,'Debt Payoff'!$F$4:$F$11,0)),0))/12)-MIN(E248*(1+(IFERROR(INDEX('Debt Payoff'!$D$4:$D$11,MATCH(4,'Debt Payoff'!$F$4:$F$11,0)),0))/12),(IF(COUNTIF(B248:D248,"&gt;0")=0,(IFERROR(INDEX('Debt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49" s="18">
        <f>IF(F248=0,0,MAX(0,F248*(1+(IFERROR(INDEX('Debt Payoff'!$D$4:$D$11,MATCH(5,'Debt Payoff'!$F$4:$F$11,0)),0))/12)-MIN(F248*(1+(IFERROR(INDEX('Debt Payoff'!$D$4:$D$11,MATCH(5,'Debt Payoff'!$F$4:$F$11,0)),0))/12),(IF(COUNTIF(B248:E248,"&gt;0")=0,(IFERROR(INDEX('Debt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49" s="18">
        <f>IF(G248=0,0,MAX(0,G248*(1+(IFERROR(INDEX('Debt Payoff'!$D$4:$D$11,MATCH(6,'Debt Payoff'!$F$4:$F$11,0)),0))/12)-MIN(G248*(1+(IFERROR(INDEX('Debt Payoff'!$D$4:$D$11,MATCH(6,'Debt Payoff'!$F$4:$F$11,0)),0))/12),(IF(COUNTIF(B248:F248,"&gt;0")=0,(IFERROR(INDEX('Debt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49" s="18">
        <f>IF(H248=0,0,MAX(0,H248*(1+(IFERROR(INDEX('Debt Payoff'!$D$4:$D$11,MATCH(7,'Debt Payoff'!$F$4:$F$11,0)),0))/12)-MIN(H248*(1+(IFERROR(INDEX('Debt Payoff'!$D$4:$D$11,MATCH(7,'Debt Payoff'!$F$4:$F$11,0)),0))/12),(IF(COUNTIF(B248:G248,"&gt;0")=0,(IFERROR(INDEX('Debt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49" s="18">
        <f>IF(I248=0,0,MAX(0,I248*(1+(IFERROR(INDEX('Debt Payoff'!$D$4:$D$11,MATCH(8,'Debt Payoff'!$F$4:$F$11,0)),0))/12)-MIN(I248*(1+(IFERROR(INDEX('Debt Payoff'!$D$4:$D$11,MATCH(8,'Debt Payoff'!$F$4:$F$11,0)),0))/12),(IF(COUNTIF(B248:H248,"&gt;0")=0,(IFERROR(INDEX('Debt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49" s="18">
        <f>IF(B248=0,0,B248*(IFERROR(INDEX('Debt Payoff'!$D$4:$D$11,MATCH(1,'Debt Payoff'!$F$4:$F$11,0)),0))/12)</f>
        <v>0</v>
      </c>
      <c r="K249" s="18">
        <f>IF(C248=0,0,C248*(IFERROR(INDEX('Debt Payoff'!$D$4:$D$11,MATCH(2,'Debt Payoff'!$F$4:$F$11,0)),0))/12)</f>
        <v>0</v>
      </c>
      <c r="L249" s="18">
        <f>IF(D248=0,0,D248*(IFERROR(INDEX('Debt Payoff'!$D$4:$D$11,MATCH(3,'Debt Payoff'!$F$4:$F$11,0)),0))/12)</f>
        <v>0</v>
      </c>
      <c r="M249" s="18">
        <f>IF(E248=0,0,E248*(IFERROR(INDEX('Debt Payoff'!$D$4:$D$11,MATCH(4,'Debt Payoff'!$F$4:$F$11,0)),0))/12)</f>
        <v>0</v>
      </c>
      <c r="N249" s="18">
        <f>IF(F248=0,0,F248*(IFERROR(INDEX('Debt Payoff'!$D$4:$D$11,MATCH(5,'Debt Payoff'!$F$4:$F$11,0)),0))/12)</f>
        <v>0</v>
      </c>
      <c r="O249" s="18">
        <f>IF(G248=0,0,G248*(IFERROR(INDEX('Debt Payoff'!$D$4:$D$11,MATCH(6,'Debt Payoff'!$F$4:$F$11,0)),0))/12)</f>
        <v>0</v>
      </c>
      <c r="P249" s="18">
        <f>IF(H248=0,0,H248*(IFERROR(INDEX('Debt Payoff'!$D$4:$D$11,MATCH(7,'Debt Payoff'!$F$4:$F$11,0)),0))/12)</f>
        <v>0</v>
      </c>
      <c r="Q249" s="18">
        <f>IF(I248=0,0,I248*(IFERROR(INDEX('Debt Payoff'!$D$4:$D$11,MATCH(8,'Debt Payoff'!$F$4:$F$11,0)),0))/12)</f>
        <v>0</v>
      </c>
    </row>
    <row r="250" spans="1:17" x14ac:dyDescent="0.25">
      <c r="A250">
        <v>248</v>
      </c>
      <c r="B250" s="18">
        <f>IF(B249=0,0,MAX(0,B249*(1+(IFERROR(INDEX('Debt Payoff'!$D$4:$D$11,MATCH(1,'Debt Payoff'!$F$4:$F$11,0)),0))/12)-MIN(B249*(1+(IFERROR(INDEX('Debt Payoff'!$D$4:$D$11,MATCH(1,'Debt Payoff'!$F$4:$F$11,0)),0))/12),((IFERROR(INDEX('Debt Payoff'!$E$4:$E$11,MATCH(1,'Debt Payoff'!$F$4:$F$11,0)),0))+('Debt Payoff'!$C$2)))))</f>
        <v>0</v>
      </c>
      <c r="C250" s="18">
        <f>IF(C249=0,0,MAX(0,C249*(1+(IFERROR(INDEX('Debt Payoff'!$D$4:$D$11,MATCH(2,'Debt Payoff'!$F$4:$F$11,0)),0))/12)-MIN(C249*(1+(IFERROR(INDEX('Debt Payoff'!$D$4:$D$11,MATCH(2,'Debt Payoff'!$F$4:$F$11,0)),0))/12),(IF(COUNTIF(B249:B249,"&gt;0")=0,(IFERROR(INDEX('Debt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50" s="18">
        <f>IF(D249=0,0,MAX(0,D249*(1+(IFERROR(INDEX('Debt Payoff'!$D$4:$D$11,MATCH(3,'Debt Payoff'!$F$4:$F$11,0)),0))/12)-MIN(D249*(1+(IFERROR(INDEX('Debt Payoff'!$D$4:$D$11,MATCH(3,'Debt Payoff'!$F$4:$F$11,0)),0))/12),(IF(COUNTIF(B249:C249,"&gt;0")=0,(IFERROR(INDEX('Debt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50" s="18">
        <f>IF(E249=0,0,MAX(0,E249*(1+(IFERROR(INDEX('Debt Payoff'!$D$4:$D$11,MATCH(4,'Debt Payoff'!$F$4:$F$11,0)),0))/12)-MIN(E249*(1+(IFERROR(INDEX('Debt Payoff'!$D$4:$D$11,MATCH(4,'Debt Payoff'!$F$4:$F$11,0)),0))/12),(IF(COUNTIF(B249:D249,"&gt;0")=0,(IFERROR(INDEX('Debt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50" s="18">
        <f>IF(F249=0,0,MAX(0,F249*(1+(IFERROR(INDEX('Debt Payoff'!$D$4:$D$11,MATCH(5,'Debt Payoff'!$F$4:$F$11,0)),0))/12)-MIN(F249*(1+(IFERROR(INDEX('Debt Payoff'!$D$4:$D$11,MATCH(5,'Debt Payoff'!$F$4:$F$11,0)),0))/12),(IF(COUNTIF(B249:E249,"&gt;0")=0,(IFERROR(INDEX('Debt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50" s="18">
        <f>IF(G249=0,0,MAX(0,G249*(1+(IFERROR(INDEX('Debt Payoff'!$D$4:$D$11,MATCH(6,'Debt Payoff'!$F$4:$F$11,0)),0))/12)-MIN(G249*(1+(IFERROR(INDEX('Debt Payoff'!$D$4:$D$11,MATCH(6,'Debt Payoff'!$F$4:$F$11,0)),0))/12),(IF(COUNTIF(B249:F249,"&gt;0")=0,(IFERROR(INDEX('Debt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50" s="18">
        <f>IF(H249=0,0,MAX(0,H249*(1+(IFERROR(INDEX('Debt Payoff'!$D$4:$D$11,MATCH(7,'Debt Payoff'!$F$4:$F$11,0)),0))/12)-MIN(H249*(1+(IFERROR(INDEX('Debt Payoff'!$D$4:$D$11,MATCH(7,'Debt Payoff'!$F$4:$F$11,0)),0))/12),(IF(COUNTIF(B249:G249,"&gt;0")=0,(IFERROR(INDEX('Debt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50" s="18">
        <f>IF(I249=0,0,MAX(0,I249*(1+(IFERROR(INDEX('Debt Payoff'!$D$4:$D$11,MATCH(8,'Debt Payoff'!$F$4:$F$11,0)),0))/12)-MIN(I249*(1+(IFERROR(INDEX('Debt Payoff'!$D$4:$D$11,MATCH(8,'Debt Payoff'!$F$4:$F$11,0)),0))/12),(IF(COUNTIF(B249:H249,"&gt;0")=0,(IFERROR(INDEX('Debt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50" s="18">
        <f>IF(B249=0,0,B249*(IFERROR(INDEX('Debt Payoff'!$D$4:$D$11,MATCH(1,'Debt Payoff'!$F$4:$F$11,0)),0))/12)</f>
        <v>0</v>
      </c>
      <c r="K250" s="18">
        <f>IF(C249=0,0,C249*(IFERROR(INDEX('Debt Payoff'!$D$4:$D$11,MATCH(2,'Debt Payoff'!$F$4:$F$11,0)),0))/12)</f>
        <v>0</v>
      </c>
      <c r="L250" s="18">
        <f>IF(D249=0,0,D249*(IFERROR(INDEX('Debt Payoff'!$D$4:$D$11,MATCH(3,'Debt Payoff'!$F$4:$F$11,0)),0))/12)</f>
        <v>0</v>
      </c>
      <c r="M250" s="18">
        <f>IF(E249=0,0,E249*(IFERROR(INDEX('Debt Payoff'!$D$4:$D$11,MATCH(4,'Debt Payoff'!$F$4:$F$11,0)),0))/12)</f>
        <v>0</v>
      </c>
      <c r="N250" s="18">
        <f>IF(F249=0,0,F249*(IFERROR(INDEX('Debt Payoff'!$D$4:$D$11,MATCH(5,'Debt Payoff'!$F$4:$F$11,0)),0))/12)</f>
        <v>0</v>
      </c>
      <c r="O250" s="18">
        <f>IF(G249=0,0,G249*(IFERROR(INDEX('Debt Payoff'!$D$4:$D$11,MATCH(6,'Debt Payoff'!$F$4:$F$11,0)),0))/12)</f>
        <v>0</v>
      </c>
      <c r="P250" s="18">
        <f>IF(H249=0,0,H249*(IFERROR(INDEX('Debt Payoff'!$D$4:$D$11,MATCH(7,'Debt Payoff'!$F$4:$F$11,0)),0))/12)</f>
        <v>0</v>
      </c>
      <c r="Q250" s="18">
        <f>IF(I249=0,0,I249*(IFERROR(INDEX('Debt Payoff'!$D$4:$D$11,MATCH(8,'Debt Payoff'!$F$4:$F$11,0)),0))/12)</f>
        <v>0</v>
      </c>
    </row>
    <row r="251" spans="1:17" x14ac:dyDescent="0.25">
      <c r="A251">
        <v>249</v>
      </c>
      <c r="B251" s="18">
        <f>IF(B250=0,0,MAX(0,B250*(1+(IFERROR(INDEX('Debt Payoff'!$D$4:$D$11,MATCH(1,'Debt Payoff'!$F$4:$F$11,0)),0))/12)-MIN(B250*(1+(IFERROR(INDEX('Debt Payoff'!$D$4:$D$11,MATCH(1,'Debt Payoff'!$F$4:$F$11,0)),0))/12),((IFERROR(INDEX('Debt Payoff'!$E$4:$E$11,MATCH(1,'Debt Payoff'!$F$4:$F$11,0)),0))+('Debt Payoff'!$C$2)))))</f>
        <v>0</v>
      </c>
      <c r="C251" s="18">
        <f>IF(C250=0,0,MAX(0,C250*(1+(IFERROR(INDEX('Debt Payoff'!$D$4:$D$11,MATCH(2,'Debt Payoff'!$F$4:$F$11,0)),0))/12)-MIN(C250*(1+(IFERROR(INDEX('Debt Payoff'!$D$4:$D$11,MATCH(2,'Debt Payoff'!$F$4:$F$11,0)),0))/12),(IF(COUNTIF(B250:B250,"&gt;0")=0,(IFERROR(INDEX('Debt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51" s="18">
        <f>IF(D250=0,0,MAX(0,D250*(1+(IFERROR(INDEX('Debt Payoff'!$D$4:$D$11,MATCH(3,'Debt Payoff'!$F$4:$F$11,0)),0))/12)-MIN(D250*(1+(IFERROR(INDEX('Debt Payoff'!$D$4:$D$11,MATCH(3,'Debt Payoff'!$F$4:$F$11,0)),0))/12),(IF(COUNTIF(B250:C250,"&gt;0")=0,(IFERROR(INDEX('Debt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51" s="18">
        <f>IF(E250=0,0,MAX(0,E250*(1+(IFERROR(INDEX('Debt Payoff'!$D$4:$D$11,MATCH(4,'Debt Payoff'!$F$4:$F$11,0)),0))/12)-MIN(E250*(1+(IFERROR(INDEX('Debt Payoff'!$D$4:$D$11,MATCH(4,'Debt Payoff'!$F$4:$F$11,0)),0))/12),(IF(COUNTIF(B250:D250,"&gt;0")=0,(IFERROR(INDEX('Debt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51" s="18">
        <f>IF(F250=0,0,MAX(0,F250*(1+(IFERROR(INDEX('Debt Payoff'!$D$4:$D$11,MATCH(5,'Debt Payoff'!$F$4:$F$11,0)),0))/12)-MIN(F250*(1+(IFERROR(INDEX('Debt Payoff'!$D$4:$D$11,MATCH(5,'Debt Payoff'!$F$4:$F$11,0)),0))/12),(IF(COUNTIF(B250:E250,"&gt;0")=0,(IFERROR(INDEX('Debt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51" s="18">
        <f>IF(G250=0,0,MAX(0,G250*(1+(IFERROR(INDEX('Debt Payoff'!$D$4:$D$11,MATCH(6,'Debt Payoff'!$F$4:$F$11,0)),0))/12)-MIN(G250*(1+(IFERROR(INDEX('Debt Payoff'!$D$4:$D$11,MATCH(6,'Debt Payoff'!$F$4:$F$11,0)),0))/12),(IF(COUNTIF(B250:F250,"&gt;0")=0,(IFERROR(INDEX('Debt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51" s="18">
        <f>IF(H250=0,0,MAX(0,H250*(1+(IFERROR(INDEX('Debt Payoff'!$D$4:$D$11,MATCH(7,'Debt Payoff'!$F$4:$F$11,0)),0))/12)-MIN(H250*(1+(IFERROR(INDEX('Debt Payoff'!$D$4:$D$11,MATCH(7,'Debt Payoff'!$F$4:$F$11,0)),0))/12),(IF(COUNTIF(B250:G250,"&gt;0")=0,(IFERROR(INDEX('Debt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51" s="18">
        <f>IF(I250=0,0,MAX(0,I250*(1+(IFERROR(INDEX('Debt Payoff'!$D$4:$D$11,MATCH(8,'Debt Payoff'!$F$4:$F$11,0)),0))/12)-MIN(I250*(1+(IFERROR(INDEX('Debt Payoff'!$D$4:$D$11,MATCH(8,'Debt Payoff'!$F$4:$F$11,0)),0))/12),(IF(COUNTIF(B250:H250,"&gt;0")=0,(IFERROR(INDEX('Debt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51" s="18">
        <f>IF(B250=0,0,B250*(IFERROR(INDEX('Debt Payoff'!$D$4:$D$11,MATCH(1,'Debt Payoff'!$F$4:$F$11,0)),0))/12)</f>
        <v>0</v>
      </c>
      <c r="K251" s="18">
        <f>IF(C250=0,0,C250*(IFERROR(INDEX('Debt Payoff'!$D$4:$D$11,MATCH(2,'Debt Payoff'!$F$4:$F$11,0)),0))/12)</f>
        <v>0</v>
      </c>
      <c r="L251" s="18">
        <f>IF(D250=0,0,D250*(IFERROR(INDEX('Debt Payoff'!$D$4:$D$11,MATCH(3,'Debt Payoff'!$F$4:$F$11,0)),0))/12)</f>
        <v>0</v>
      </c>
      <c r="M251" s="18">
        <f>IF(E250=0,0,E250*(IFERROR(INDEX('Debt Payoff'!$D$4:$D$11,MATCH(4,'Debt Payoff'!$F$4:$F$11,0)),0))/12)</f>
        <v>0</v>
      </c>
      <c r="N251" s="18">
        <f>IF(F250=0,0,F250*(IFERROR(INDEX('Debt Payoff'!$D$4:$D$11,MATCH(5,'Debt Payoff'!$F$4:$F$11,0)),0))/12)</f>
        <v>0</v>
      </c>
      <c r="O251" s="18">
        <f>IF(G250=0,0,G250*(IFERROR(INDEX('Debt Payoff'!$D$4:$D$11,MATCH(6,'Debt Payoff'!$F$4:$F$11,0)),0))/12)</f>
        <v>0</v>
      </c>
      <c r="P251" s="18">
        <f>IF(H250=0,0,H250*(IFERROR(INDEX('Debt Payoff'!$D$4:$D$11,MATCH(7,'Debt Payoff'!$F$4:$F$11,0)),0))/12)</f>
        <v>0</v>
      </c>
      <c r="Q251" s="18">
        <f>IF(I250=0,0,I250*(IFERROR(INDEX('Debt Payoff'!$D$4:$D$11,MATCH(8,'Debt Payoff'!$F$4:$F$11,0)),0))/12)</f>
        <v>0</v>
      </c>
    </row>
    <row r="252" spans="1:17" x14ac:dyDescent="0.25">
      <c r="A252">
        <v>250</v>
      </c>
      <c r="B252" s="18">
        <f>IF(B251=0,0,MAX(0,B251*(1+(IFERROR(INDEX('Debt Payoff'!$D$4:$D$11,MATCH(1,'Debt Payoff'!$F$4:$F$11,0)),0))/12)-MIN(B251*(1+(IFERROR(INDEX('Debt Payoff'!$D$4:$D$11,MATCH(1,'Debt Payoff'!$F$4:$F$11,0)),0))/12),((IFERROR(INDEX('Debt Payoff'!$E$4:$E$11,MATCH(1,'Debt Payoff'!$F$4:$F$11,0)),0))+('Debt Payoff'!$C$2)))))</f>
        <v>0</v>
      </c>
      <c r="C252" s="18">
        <f>IF(C251=0,0,MAX(0,C251*(1+(IFERROR(INDEX('Debt Payoff'!$D$4:$D$11,MATCH(2,'Debt Payoff'!$F$4:$F$11,0)),0))/12)-MIN(C251*(1+(IFERROR(INDEX('Debt Payoff'!$D$4:$D$11,MATCH(2,'Debt Payoff'!$F$4:$F$11,0)),0))/12),(IF(COUNTIF(B251:B251,"&gt;0")=0,(IFERROR(INDEX('Debt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52" s="18">
        <f>IF(D251=0,0,MAX(0,D251*(1+(IFERROR(INDEX('Debt Payoff'!$D$4:$D$11,MATCH(3,'Debt Payoff'!$F$4:$F$11,0)),0))/12)-MIN(D251*(1+(IFERROR(INDEX('Debt Payoff'!$D$4:$D$11,MATCH(3,'Debt Payoff'!$F$4:$F$11,0)),0))/12),(IF(COUNTIF(B251:C251,"&gt;0")=0,(IFERROR(INDEX('Debt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52" s="18">
        <f>IF(E251=0,0,MAX(0,E251*(1+(IFERROR(INDEX('Debt Payoff'!$D$4:$D$11,MATCH(4,'Debt Payoff'!$F$4:$F$11,0)),0))/12)-MIN(E251*(1+(IFERROR(INDEX('Debt Payoff'!$D$4:$D$11,MATCH(4,'Debt Payoff'!$F$4:$F$11,0)),0))/12),(IF(COUNTIF(B251:D251,"&gt;0")=0,(IFERROR(INDEX('Debt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52" s="18">
        <f>IF(F251=0,0,MAX(0,F251*(1+(IFERROR(INDEX('Debt Payoff'!$D$4:$D$11,MATCH(5,'Debt Payoff'!$F$4:$F$11,0)),0))/12)-MIN(F251*(1+(IFERROR(INDEX('Debt Payoff'!$D$4:$D$11,MATCH(5,'Debt Payoff'!$F$4:$F$11,0)),0))/12),(IF(COUNTIF(B251:E251,"&gt;0")=0,(IFERROR(INDEX('Debt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52" s="18">
        <f>IF(G251=0,0,MAX(0,G251*(1+(IFERROR(INDEX('Debt Payoff'!$D$4:$D$11,MATCH(6,'Debt Payoff'!$F$4:$F$11,0)),0))/12)-MIN(G251*(1+(IFERROR(INDEX('Debt Payoff'!$D$4:$D$11,MATCH(6,'Debt Payoff'!$F$4:$F$11,0)),0))/12),(IF(COUNTIF(B251:F251,"&gt;0")=0,(IFERROR(INDEX('Debt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52" s="18">
        <f>IF(H251=0,0,MAX(0,H251*(1+(IFERROR(INDEX('Debt Payoff'!$D$4:$D$11,MATCH(7,'Debt Payoff'!$F$4:$F$11,0)),0))/12)-MIN(H251*(1+(IFERROR(INDEX('Debt Payoff'!$D$4:$D$11,MATCH(7,'Debt Payoff'!$F$4:$F$11,0)),0))/12),(IF(COUNTIF(B251:G251,"&gt;0")=0,(IFERROR(INDEX('Debt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52" s="18">
        <f>IF(I251=0,0,MAX(0,I251*(1+(IFERROR(INDEX('Debt Payoff'!$D$4:$D$11,MATCH(8,'Debt Payoff'!$F$4:$F$11,0)),0))/12)-MIN(I251*(1+(IFERROR(INDEX('Debt Payoff'!$D$4:$D$11,MATCH(8,'Debt Payoff'!$F$4:$F$11,0)),0))/12),(IF(COUNTIF(B251:H251,"&gt;0")=0,(IFERROR(INDEX('Debt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52" s="18">
        <f>IF(B251=0,0,B251*(IFERROR(INDEX('Debt Payoff'!$D$4:$D$11,MATCH(1,'Debt Payoff'!$F$4:$F$11,0)),0))/12)</f>
        <v>0</v>
      </c>
      <c r="K252" s="18">
        <f>IF(C251=0,0,C251*(IFERROR(INDEX('Debt Payoff'!$D$4:$D$11,MATCH(2,'Debt Payoff'!$F$4:$F$11,0)),0))/12)</f>
        <v>0</v>
      </c>
      <c r="L252" s="18">
        <f>IF(D251=0,0,D251*(IFERROR(INDEX('Debt Payoff'!$D$4:$D$11,MATCH(3,'Debt Payoff'!$F$4:$F$11,0)),0))/12)</f>
        <v>0</v>
      </c>
      <c r="M252" s="18">
        <f>IF(E251=0,0,E251*(IFERROR(INDEX('Debt Payoff'!$D$4:$D$11,MATCH(4,'Debt Payoff'!$F$4:$F$11,0)),0))/12)</f>
        <v>0</v>
      </c>
      <c r="N252" s="18">
        <f>IF(F251=0,0,F251*(IFERROR(INDEX('Debt Payoff'!$D$4:$D$11,MATCH(5,'Debt Payoff'!$F$4:$F$11,0)),0))/12)</f>
        <v>0</v>
      </c>
      <c r="O252" s="18">
        <f>IF(G251=0,0,G251*(IFERROR(INDEX('Debt Payoff'!$D$4:$D$11,MATCH(6,'Debt Payoff'!$F$4:$F$11,0)),0))/12)</f>
        <v>0</v>
      </c>
      <c r="P252" s="18">
        <f>IF(H251=0,0,H251*(IFERROR(INDEX('Debt Payoff'!$D$4:$D$11,MATCH(7,'Debt Payoff'!$F$4:$F$11,0)),0))/12)</f>
        <v>0</v>
      </c>
      <c r="Q252" s="18">
        <f>IF(I251=0,0,I251*(IFERROR(INDEX('Debt Payoff'!$D$4:$D$11,MATCH(8,'Debt Payoff'!$F$4:$F$11,0)),0))/12)</f>
        <v>0</v>
      </c>
    </row>
    <row r="253" spans="1:17" x14ac:dyDescent="0.25">
      <c r="A253">
        <v>251</v>
      </c>
      <c r="B253" s="18">
        <f>IF(B252=0,0,MAX(0,B252*(1+(IFERROR(INDEX('Debt Payoff'!$D$4:$D$11,MATCH(1,'Debt Payoff'!$F$4:$F$11,0)),0))/12)-MIN(B252*(1+(IFERROR(INDEX('Debt Payoff'!$D$4:$D$11,MATCH(1,'Debt Payoff'!$F$4:$F$11,0)),0))/12),((IFERROR(INDEX('Debt Payoff'!$E$4:$E$11,MATCH(1,'Debt Payoff'!$F$4:$F$11,0)),0))+('Debt Payoff'!$C$2)))))</f>
        <v>0</v>
      </c>
      <c r="C253" s="18">
        <f>IF(C252=0,0,MAX(0,C252*(1+(IFERROR(INDEX('Debt Payoff'!$D$4:$D$11,MATCH(2,'Debt Payoff'!$F$4:$F$11,0)),0))/12)-MIN(C252*(1+(IFERROR(INDEX('Debt Payoff'!$D$4:$D$11,MATCH(2,'Debt Payoff'!$F$4:$F$11,0)),0))/12),(IF(COUNTIF(B252:B252,"&gt;0")=0,(IFERROR(INDEX('Debt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53" s="18">
        <f>IF(D252=0,0,MAX(0,D252*(1+(IFERROR(INDEX('Debt Payoff'!$D$4:$D$11,MATCH(3,'Debt Payoff'!$F$4:$F$11,0)),0))/12)-MIN(D252*(1+(IFERROR(INDEX('Debt Payoff'!$D$4:$D$11,MATCH(3,'Debt Payoff'!$F$4:$F$11,0)),0))/12),(IF(COUNTIF(B252:C252,"&gt;0")=0,(IFERROR(INDEX('Debt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53" s="18">
        <f>IF(E252=0,0,MAX(0,E252*(1+(IFERROR(INDEX('Debt Payoff'!$D$4:$D$11,MATCH(4,'Debt Payoff'!$F$4:$F$11,0)),0))/12)-MIN(E252*(1+(IFERROR(INDEX('Debt Payoff'!$D$4:$D$11,MATCH(4,'Debt Payoff'!$F$4:$F$11,0)),0))/12),(IF(COUNTIF(B252:D252,"&gt;0")=0,(IFERROR(INDEX('Debt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53" s="18">
        <f>IF(F252=0,0,MAX(0,F252*(1+(IFERROR(INDEX('Debt Payoff'!$D$4:$D$11,MATCH(5,'Debt Payoff'!$F$4:$F$11,0)),0))/12)-MIN(F252*(1+(IFERROR(INDEX('Debt Payoff'!$D$4:$D$11,MATCH(5,'Debt Payoff'!$F$4:$F$11,0)),0))/12),(IF(COUNTIF(B252:E252,"&gt;0")=0,(IFERROR(INDEX('Debt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53" s="18">
        <f>IF(G252=0,0,MAX(0,G252*(1+(IFERROR(INDEX('Debt Payoff'!$D$4:$D$11,MATCH(6,'Debt Payoff'!$F$4:$F$11,0)),0))/12)-MIN(G252*(1+(IFERROR(INDEX('Debt Payoff'!$D$4:$D$11,MATCH(6,'Debt Payoff'!$F$4:$F$11,0)),0))/12),(IF(COUNTIF(B252:F252,"&gt;0")=0,(IFERROR(INDEX('Debt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53" s="18">
        <f>IF(H252=0,0,MAX(0,H252*(1+(IFERROR(INDEX('Debt Payoff'!$D$4:$D$11,MATCH(7,'Debt Payoff'!$F$4:$F$11,0)),0))/12)-MIN(H252*(1+(IFERROR(INDEX('Debt Payoff'!$D$4:$D$11,MATCH(7,'Debt Payoff'!$F$4:$F$11,0)),0))/12),(IF(COUNTIF(B252:G252,"&gt;0")=0,(IFERROR(INDEX('Debt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53" s="18">
        <f>IF(I252=0,0,MAX(0,I252*(1+(IFERROR(INDEX('Debt Payoff'!$D$4:$D$11,MATCH(8,'Debt Payoff'!$F$4:$F$11,0)),0))/12)-MIN(I252*(1+(IFERROR(INDEX('Debt Payoff'!$D$4:$D$11,MATCH(8,'Debt Payoff'!$F$4:$F$11,0)),0))/12),(IF(COUNTIF(B252:H252,"&gt;0")=0,(IFERROR(INDEX('Debt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53" s="18">
        <f>IF(B252=0,0,B252*(IFERROR(INDEX('Debt Payoff'!$D$4:$D$11,MATCH(1,'Debt Payoff'!$F$4:$F$11,0)),0))/12)</f>
        <v>0</v>
      </c>
      <c r="K253" s="18">
        <f>IF(C252=0,0,C252*(IFERROR(INDEX('Debt Payoff'!$D$4:$D$11,MATCH(2,'Debt Payoff'!$F$4:$F$11,0)),0))/12)</f>
        <v>0</v>
      </c>
      <c r="L253" s="18">
        <f>IF(D252=0,0,D252*(IFERROR(INDEX('Debt Payoff'!$D$4:$D$11,MATCH(3,'Debt Payoff'!$F$4:$F$11,0)),0))/12)</f>
        <v>0</v>
      </c>
      <c r="M253" s="18">
        <f>IF(E252=0,0,E252*(IFERROR(INDEX('Debt Payoff'!$D$4:$D$11,MATCH(4,'Debt Payoff'!$F$4:$F$11,0)),0))/12)</f>
        <v>0</v>
      </c>
      <c r="N253" s="18">
        <f>IF(F252=0,0,F252*(IFERROR(INDEX('Debt Payoff'!$D$4:$D$11,MATCH(5,'Debt Payoff'!$F$4:$F$11,0)),0))/12)</f>
        <v>0</v>
      </c>
      <c r="O253" s="18">
        <f>IF(G252=0,0,G252*(IFERROR(INDEX('Debt Payoff'!$D$4:$D$11,MATCH(6,'Debt Payoff'!$F$4:$F$11,0)),0))/12)</f>
        <v>0</v>
      </c>
      <c r="P253" s="18">
        <f>IF(H252=0,0,H252*(IFERROR(INDEX('Debt Payoff'!$D$4:$D$11,MATCH(7,'Debt Payoff'!$F$4:$F$11,0)),0))/12)</f>
        <v>0</v>
      </c>
      <c r="Q253" s="18">
        <f>IF(I252=0,0,I252*(IFERROR(INDEX('Debt Payoff'!$D$4:$D$11,MATCH(8,'Debt Payoff'!$F$4:$F$11,0)),0))/12)</f>
        <v>0</v>
      </c>
    </row>
    <row r="254" spans="1:17" x14ac:dyDescent="0.25">
      <c r="A254">
        <v>252</v>
      </c>
      <c r="B254" s="18">
        <f>IF(B253=0,0,MAX(0,B253*(1+(IFERROR(INDEX('Debt Payoff'!$D$4:$D$11,MATCH(1,'Debt Payoff'!$F$4:$F$11,0)),0))/12)-MIN(B253*(1+(IFERROR(INDEX('Debt Payoff'!$D$4:$D$11,MATCH(1,'Debt Payoff'!$F$4:$F$11,0)),0))/12),((IFERROR(INDEX('Debt Payoff'!$E$4:$E$11,MATCH(1,'Debt Payoff'!$F$4:$F$11,0)),0))+('Debt Payoff'!$C$2)))))</f>
        <v>0</v>
      </c>
      <c r="C254" s="18">
        <f>IF(C253=0,0,MAX(0,C253*(1+(IFERROR(INDEX('Debt Payoff'!$D$4:$D$11,MATCH(2,'Debt Payoff'!$F$4:$F$11,0)),0))/12)-MIN(C253*(1+(IFERROR(INDEX('Debt Payoff'!$D$4:$D$11,MATCH(2,'Debt Payoff'!$F$4:$F$11,0)),0))/12),(IF(COUNTIF(B253:B253,"&gt;0")=0,(IFERROR(INDEX('Debt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54" s="18">
        <f>IF(D253=0,0,MAX(0,D253*(1+(IFERROR(INDEX('Debt Payoff'!$D$4:$D$11,MATCH(3,'Debt Payoff'!$F$4:$F$11,0)),0))/12)-MIN(D253*(1+(IFERROR(INDEX('Debt Payoff'!$D$4:$D$11,MATCH(3,'Debt Payoff'!$F$4:$F$11,0)),0))/12),(IF(COUNTIF(B253:C253,"&gt;0")=0,(IFERROR(INDEX('Debt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54" s="18">
        <f>IF(E253=0,0,MAX(0,E253*(1+(IFERROR(INDEX('Debt Payoff'!$D$4:$D$11,MATCH(4,'Debt Payoff'!$F$4:$F$11,0)),0))/12)-MIN(E253*(1+(IFERROR(INDEX('Debt Payoff'!$D$4:$D$11,MATCH(4,'Debt Payoff'!$F$4:$F$11,0)),0))/12),(IF(COUNTIF(B253:D253,"&gt;0")=0,(IFERROR(INDEX('Debt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54" s="18">
        <f>IF(F253=0,0,MAX(0,F253*(1+(IFERROR(INDEX('Debt Payoff'!$D$4:$D$11,MATCH(5,'Debt Payoff'!$F$4:$F$11,0)),0))/12)-MIN(F253*(1+(IFERROR(INDEX('Debt Payoff'!$D$4:$D$11,MATCH(5,'Debt Payoff'!$F$4:$F$11,0)),0))/12),(IF(COUNTIF(B253:E253,"&gt;0")=0,(IFERROR(INDEX('Debt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54" s="18">
        <f>IF(G253=0,0,MAX(0,G253*(1+(IFERROR(INDEX('Debt Payoff'!$D$4:$D$11,MATCH(6,'Debt Payoff'!$F$4:$F$11,0)),0))/12)-MIN(G253*(1+(IFERROR(INDEX('Debt Payoff'!$D$4:$D$11,MATCH(6,'Debt Payoff'!$F$4:$F$11,0)),0))/12),(IF(COUNTIF(B253:F253,"&gt;0")=0,(IFERROR(INDEX('Debt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54" s="18">
        <f>IF(H253=0,0,MAX(0,H253*(1+(IFERROR(INDEX('Debt Payoff'!$D$4:$D$11,MATCH(7,'Debt Payoff'!$F$4:$F$11,0)),0))/12)-MIN(H253*(1+(IFERROR(INDEX('Debt Payoff'!$D$4:$D$11,MATCH(7,'Debt Payoff'!$F$4:$F$11,0)),0))/12),(IF(COUNTIF(B253:G253,"&gt;0")=0,(IFERROR(INDEX('Debt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54" s="18">
        <f>IF(I253=0,0,MAX(0,I253*(1+(IFERROR(INDEX('Debt Payoff'!$D$4:$D$11,MATCH(8,'Debt Payoff'!$F$4:$F$11,0)),0))/12)-MIN(I253*(1+(IFERROR(INDEX('Debt Payoff'!$D$4:$D$11,MATCH(8,'Debt Payoff'!$F$4:$F$11,0)),0))/12),(IF(COUNTIF(B253:H253,"&gt;0")=0,(IFERROR(INDEX('Debt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54" s="18">
        <f>IF(B253=0,0,B253*(IFERROR(INDEX('Debt Payoff'!$D$4:$D$11,MATCH(1,'Debt Payoff'!$F$4:$F$11,0)),0))/12)</f>
        <v>0</v>
      </c>
      <c r="K254" s="18">
        <f>IF(C253=0,0,C253*(IFERROR(INDEX('Debt Payoff'!$D$4:$D$11,MATCH(2,'Debt Payoff'!$F$4:$F$11,0)),0))/12)</f>
        <v>0</v>
      </c>
      <c r="L254" s="18">
        <f>IF(D253=0,0,D253*(IFERROR(INDEX('Debt Payoff'!$D$4:$D$11,MATCH(3,'Debt Payoff'!$F$4:$F$11,0)),0))/12)</f>
        <v>0</v>
      </c>
      <c r="M254" s="18">
        <f>IF(E253=0,0,E253*(IFERROR(INDEX('Debt Payoff'!$D$4:$D$11,MATCH(4,'Debt Payoff'!$F$4:$F$11,0)),0))/12)</f>
        <v>0</v>
      </c>
      <c r="N254" s="18">
        <f>IF(F253=0,0,F253*(IFERROR(INDEX('Debt Payoff'!$D$4:$D$11,MATCH(5,'Debt Payoff'!$F$4:$F$11,0)),0))/12)</f>
        <v>0</v>
      </c>
      <c r="O254" s="18">
        <f>IF(G253=0,0,G253*(IFERROR(INDEX('Debt Payoff'!$D$4:$D$11,MATCH(6,'Debt Payoff'!$F$4:$F$11,0)),0))/12)</f>
        <v>0</v>
      </c>
      <c r="P254" s="18">
        <f>IF(H253=0,0,H253*(IFERROR(INDEX('Debt Payoff'!$D$4:$D$11,MATCH(7,'Debt Payoff'!$F$4:$F$11,0)),0))/12)</f>
        <v>0</v>
      </c>
      <c r="Q254" s="18">
        <f>IF(I253=0,0,I253*(IFERROR(INDEX('Debt Payoff'!$D$4:$D$11,MATCH(8,'Debt Payoff'!$F$4:$F$11,0)),0))/12)</f>
        <v>0</v>
      </c>
    </row>
    <row r="255" spans="1:17" x14ac:dyDescent="0.25">
      <c r="A255">
        <v>253</v>
      </c>
      <c r="B255" s="18">
        <f>IF(B254=0,0,MAX(0,B254*(1+(IFERROR(INDEX('Debt Payoff'!$D$4:$D$11,MATCH(1,'Debt Payoff'!$F$4:$F$11,0)),0))/12)-MIN(B254*(1+(IFERROR(INDEX('Debt Payoff'!$D$4:$D$11,MATCH(1,'Debt Payoff'!$F$4:$F$11,0)),0))/12),((IFERROR(INDEX('Debt Payoff'!$E$4:$E$11,MATCH(1,'Debt Payoff'!$F$4:$F$11,0)),0))+('Debt Payoff'!$C$2)))))</f>
        <v>0</v>
      </c>
      <c r="C255" s="18">
        <f>IF(C254=0,0,MAX(0,C254*(1+(IFERROR(INDEX('Debt Payoff'!$D$4:$D$11,MATCH(2,'Debt Payoff'!$F$4:$F$11,0)),0))/12)-MIN(C254*(1+(IFERROR(INDEX('Debt Payoff'!$D$4:$D$11,MATCH(2,'Debt Payoff'!$F$4:$F$11,0)),0))/12),(IF(COUNTIF(B254:B254,"&gt;0")=0,(IFERROR(INDEX('Debt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55" s="18">
        <f>IF(D254=0,0,MAX(0,D254*(1+(IFERROR(INDEX('Debt Payoff'!$D$4:$D$11,MATCH(3,'Debt Payoff'!$F$4:$F$11,0)),0))/12)-MIN(D254*(1+(IFERROR(INDEX('Debt Payoff'!$D$4:$D$11,MATCH(3,'Debt Payoff'!$F$4:$F$11,0)),0))/12),(IF(COUNTIF(B254:C254,"&gt;0")=0,(IFERROR(INDEX('Debt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55" s="18">
        <f>IF(E254=0,0,MAX(0,E254*(1+(IFERROR(INDEX('Debt Payoff'!$D$4:$D$11,MATCH(4,'Debt Payoff'!$F$4:$F$11,0)),0))/12)-MIN(E254*(1+(IFERROR(INDEX('Debt Payoff'!$D$4:$D$11,MATCH(4,'Debt Payoff'!$F$4:$F$11,0)),0))/12),(IF(COUNTIF(B254:D254,"&gt;0")=0,(IFERROR(INDEX('Debt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55" s="18">
        <f>IF(F254=0,0,MAX(0,F254*(1+(IFERROR(INDEX('Debt Payoff'!$D$4:$D$11,MATCH(5,'Debt Payoff'!$F$4:$F$11,0)),0))/12)-MIN(F254*(1+(IFERROR(INDEX('Debt Payoff'!$D$4:$D$11,MATCH(5,'Debt Payoff'!$F$4:$F$11,0)),0))/12),(IF(COUNTIF(B254:E254,"&gt;0")=0,(IFERROR(INDEX('Debt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55" s="18">
        <f>IF(G254=0,0,MAX(0,G254*(1+(IFERROR(INDEX('Debt Payoff'!$D$4:$D$11,MATCH(6,'Debt Payoff'!$F$4:$F$11,0)),0))/12)-MIN(G254*(1+(IFERROR(INDEX('Debt Payoff'!$D$4:$D$11,MATCH(6,'Debt Payoff'!$F$4:$F$11,0)),0))/12),(IF(COUNTIF(B254:F254,"&gt;0")=0,(IFERROR(INDEX('Debt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55" s="18">
        <f>IF(H254=0,0,MAX(0,H254*(1+(IFERROR(INDEX('Debt Payoff'!$D$4:$D$11,MATCH(7,'Debt Payoff'!$F$4:$F$11,0)),0))/12)-MIN(H254*(1+(IFERROR(INDEX('Debt Payoff'!$D$4:$D$11,MATCH(7,'Debt Payoff'!$F$4:$F$11,0)),0))/12),(IF(COUNTIF(B254:G254,"&gt;0")=0,(IFERROR(INDEX('Debt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55" s="18">
        <f>IF(I254=0,0,MAX(0,I254*(1+(IFERROR(INDEX('Debt Payoff'!$D$4:$D$11,MATCH(8,'Debt Payoff'!$F$4:$F$11,0)),0))/12)-MIN(I254*(1+(IFERROR(INDEX('Debt Payoff'!$D$4:$D$11,MATCH(8,'Debt Payoff'!$F$4:$F$11,0)),0))/12),(IF(COUNTIF(B254:H254,"&gt;0")=0,(IFERROR(INDEX('Debt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55" s="18">
        <f>IF(B254=0,0,B254*(IFERROR(INDEX('Debt Payoff'!$D$4:$D$11,MATCH(1,'Debt Payoff'!$F$4:$F$11,0)),0))/12)</f>
        <v>0</v>
      </c>
      <c r="K255" s="18">
        <f>IF(C254=0,0,C254*(IFERROR(INDEX('Debt Payoff'!$D$4:$D$11,MATCH(2,'Debt Payoff'!$F$4:$F$11,0)),0))/12)</f>
        <v>0</v>
      </c>
      <c r="L255" s="18">
        <f>IF(D254=0,0,D254*(IFERROR(INDEX('Debt Payoff'!$D$4:$D$11,MATCH(3,'Debt Payoff'!$F$4:$F$11,0)),0))/12)</f>
        <v>0</v>
      </c>
      <c r="M255" s="18">
        <f>IF(E254=0,0,E254*(IFERROR(INDEX('Debt Payoff'!$D$4:$D$11,MATCH(4,'Debt Payoff'!$F$4:$F$11,0)),0))/12)</f>
        <v>0</v>
      </c>
      <c r="N255" s="18">
        <f>IF(F254=0,0,F254*(IFERROR(INDEX('Debt Payoff'!$D$4:$D$11,MATCH(5,'Debt Payoff'!$F$4:$F$11,0)),0))/12)</f>
        <v>0</v>
      </c>
      <c r="O255" s="18">
        <f>IF(G254=0,0,G254*(IFERROR(INDEX('Debt Payoff'!$D$4:$D$11,MATCH(6,'Debt Payoff'!$F$4:$F$11,0)),0))/12)</f>
        <v>0</v>
      </c>
      <c r="P255" s="18">
        <f>IF(H254=0,0,H254*(IFERROR(INDEX('Debt Payoff'!$D$4:$D$11,MATCH(7,'Debt Payoff'!$F$4:$F$11,0)),0))/12)</f>
        <v>0</v>
      </c>
      <c r="Q255" s="18">
        <f>IF(I254=0,0,I254*(IFERROR(INDEX('Debt Payoff'!$D$4:$D$11,MATCH(8,'Debt Payoff'!$F$4:$F$11,0)),0))/12)</f>
        <v>0</v>
      </c>
    </row>
    <row r="256" spans="1:17" x14ac:dyDescent="0.25">
      <c r="A256">
        <v>254</v>
      </c>
      <c r="B256" s="18">
        <f>IF(B255=0,0,MAX(0,B255*(1+(IFERROR(INDEX('Debt Payoff'!$D$4:$D$11,MATCH(1,'Debt Payoff'!$F$4:$F$11,0)),0))/12)-MIN(B255*(1+(IFERROR(INDEX('Debt Payoff'!$D$4:$D$11,MATCH(1,'Debt Payoff'!$F$4:$F$11,0)),0))/12),((IFERROR(INDEX('Debt Payoff'!$E$4:$E$11,MATCH(1,'Debt Payoff'!$F$4:$F$11,0)),0))+('Debt Payoff'!$C$2)))))</f>
        <v>0</v>
      </c>
      <c r="C256" s="18">
        <f>IF(C255=0,0,MAX(0,C255*(1+(IFERROR(INDEX('Debt Payoff'!$D$4:$D$11,MATCH(2,'Debt Payoff'!$F$4:$F$11,0)),0))/12)-MIN(C255*(1+(IFERROR(INDEX('Debt Payoff'!$D$4:$D$11,MATCH(2,'Debt Payoff'!$F$4:$F$11,0)),0))/12),(IF(COUNTIF(B255:B255,"&gt;0")=0,(IFERROR(INDEX('Debt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56" s="18">
        <f>IF(D255=0,0,MAX(0,D255*(1+(IFERROR(INDEX('Debt Payoff'!$D$4:$D$11,MATCH(3,'Debt Payoff'!$F$4:$F$11,0)),0))/12)-MIN(D255*(1+(IFERROR(INDEX('Debt Payoff'!$D$4:$D$11,MATCH(3,'Debt Payoff'!$F$4:$F$11,0)),0))/12),(IF(COUNTIF(B255:C255,"&gt;0")=0,(IFERROR(INDEX('Debt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56" s="18">
        <f>IF(E255=0,0,MAX(0,E255*(1+(IFERROR(INDEX('Debt Payoff'!$D$4:$D$11,MATCH(4,'Debt Payoff'!$F$4:$F$11,0)),0))/12)-MIN(E255*(1+(IFERROR(INDEX('Debt Payoff'!$D$4:$D$11,MATCH(4,'Debt Payoff'!$F$4:$F$11,0)),0))/12),(IF(COUNTIF(B255:D255,"&gt;0")=0,(IFERROR(INDEX('Debt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56" s="18">
        <f>IF(F255=0,0,MAX(0,F255*(1+(IFERROR(INDEX('Debt Payoff'!$D$4:$D$11,MATCH(5,'Debt Payoff'!$F$4:$F$11,0)),0))/12)-MIN(F255*(1+(IFERROR(INDEX('Debt Payoff'!$D$4:$D$11,MATCH(5,'Debt Payoff'!$F$4:$F$11,0)),0))/12),(IF(COUNTIF(B255:E255,"&gt;0")=0,(IFERROR(INDEX('Debt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56" s="18">
        <f>IF(G255=0,0,MAX(0,G255*(1+(IFERROR(INDEX('Debt Payoff'!$D$4:$D$11,MATCH(6,'Debt Payoff'!$F$4:$F$11,0)),0))/12)-MIN(G255*(1+(IFERROR(INDEX('Debt Payoff'!$D$4:$D$11,MATCH(6,'Debt Payoff'!$F$4:$F$11,0)),0))/12),(IF(COUNTIF(B255:F255,"&gt;0")=0,(IFERROR(INDEX('Debt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56" s="18">
        <f>IF(H255=0,0,MAX(0,H255*(1+(IFERROR(INDEX('Debt Payoff'!$D$4:$D$11,MATCH(7,'Debt Payoff'!$F$4:$F$11,0)),0))/12)-MIN(H255*(1+(IFERROR(INDEX('Debt Payoff'!$D$4:$D$11,MATCH(7,'Debt Payoff'!$F$4:$F$11,0)),0))/12),(IF(COUNTIF(B255:G255,"&gt;0")=0,(IFERROR(INDEX('Debt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56" s="18">
        <f>IF(I255=0,0,MAX(0,I255*(1+(IFERROR(INDEX('Debt Payoff'!$D$4:$D$11,MATCH(8,'Debt Payoff'!$F$4:$F$11,0)),0))/12)-MIN(I255*(1+(IFERROR(INDEX('Debt Payoff'!$D$4:$D$11,MATCH(8,'Debt Payoff'!$F$4:$F$11,0)),0))/12),(IF(COUNTIF(B255:H255,"&gt;0")=0,(IFERROR(INDEX('Debt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56" s="18">
        <f>IF(B255=0,0,B255*(IFERROR(INDEX('Debt Payoff'!$D$4:$D$11,MATCH(1,'Debt Payoff'!$F$4:$F$11,0)),0))/12)</f>
        <v>0</v>
      </c>
      <c r="K256" s="18">
        <f>IF(C255=0,0,C255*(IFERROR(INDEX('Debt Payoff'!$D$4:$D$11,MATCH(2,'Debt Payoff'!$F$4:$F$11,0)),0))/12)</f>
        <v>0</v>
      </c>
      <c r="L256" s="18">
        <f>IF(D255=0,0,D255*(IFERROR(INDEX('Debt Payoff'!$D$4:$D$11,MATCH(3,'Debt Payoff'!$F$4:$F$11,0)),0))/12)</f>
        <v>0</v>
      </c>
      <c r="M256" s="18">
        <f>IF(E255=0,0,E255*(IFERROR(INDEX('Debt Payoff'!$D$4:$D$11,MATCH(4,'Debt Payoff'!$F$4:$F$11,0)),0))/12)</f>
        <v>0</v>
      </c>
      <c r="N256" s="18">
        <f>IF(F255=0,0,F255*(IFERROR(INDEX('Debt Payoff'!$D$4:$D$11,MATCH(5,'Debt Payoff'!$F$4:$F$11,0)),0))/12)</f>
        <v>0</v>
      </c>
      <c r="O256" s="18">
        <f>IF(G255=0,0,G255*(IFERROR(INDEX('Debt Payoff'!$D$4:$D$11,MATCH(6,'Debt Payoff'!$F$4:$F$11,0)),0))/12)</f>
        <v>0</v>
      </c>
      <c r="P256" s="18">
        <f>IF(H255=0,0,H255*(IFERROR(INDEX('Debt Payoff'!$D$4:$D$11,MATCH(7,'Debt Payoff'!$F$4:$F$11,0)),0))/12)</f>
        <v>0</v>
      </c>
      <c r="Q256" s="18">
        <f>IF(I255=0,0,I255*(IFERROR(INDEX('Debt Payoff'!$D$4:$D$11,MATCH(8,'Debt Payoff'!$F$4:$F$11,0)),0))/12)</f>
        <v>0</v>
      </c>
    </row>
    <row r="257" spans="1:17" x14ac:dyDescent="0.25">
      <c r="A257">
        <v>255</v>
      </c>
      <c r="B257" s="18">
        <f>IF(B256=0,0,MAX(0,B256*(1+(IFERROR(INDEX('Debt Payoff'!$D$4:$D$11,MATCH(1,'Debt Payoff'!$F$4:$F$11,0)),0))/12)-MIN(B256*(1+(IFERROR(INDEX('Debt Payoff'!$D$4:$D$11,MATCH(1,'Debt Payoff'!$F$4:$F$11,0)),0))/12),((IFERROR(INDEX('Debt Payoff'!$E$4:$E$11,MATCH(1,'Debt Payoff'!$F$4:$F$11,0)),0))+('Debt Payoff'!$C$2)))))</f>
        <v>0</v>
      </c>
      <c r="C257" s="18">
        <f>IF(C256=0,0,MAX(0,C256*(1+(IFERROR(INDEX('Debt Payoff'!$D$4:$D$11,MATCH(2,'Debt Payoff'!$F$4:$F$11,0)),0))/12)-MIN(C256*(1+(IFERROR(INDEX('Debt Payoff'!$D$4:$D$11,MATCH(2,'Debt Payoff'!$F$4:$F$11,0)),0))/12),(IF(COUNTIF(B256:B256,"&gt;0")=0,(IFERROR(INDEX('Debt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57" s="18">
        <f>IF(D256=0,0,MAX(0,D256*(1+(IFERROR(INDEX('Debt Payoff'!$D$4:$D$11,MATCH(3,'Debt Payoff'!$F$4:$F$11,0)),0))/12)-MIN(D256*(1+(IFERROR(INDEX('Debt Payoff'!$D$4:$D$11,MATCH(3,'Debt Payoff'!$F$4:$F$11,0)),0))/12),(IF(COUNTIF(B256:C256,"&gt;0")=0,(IFERROR(INDEX('Debt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57" s="18">
        <f>IF(E256=0,0,MAX(0,E256*(1+(IFERROR(INDEX('Debt Payoff'!$D$4:$D$11,MATCH(4,'Debt Payoff'!$F$4:$F$11,0)),0))/12)-MIN(E256*(1+(IFERROR(INDEX('Debt Payoff'!$D$4:$D$11,MATCH(4,'Debt Payoff'!$F$4:$F$11,0)),0))/12),(IF(COUNTIF(B256:D256,"&gt;0")=0,(IFERROR(INDEX('Debt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57" s="18">
        <f>IF(F256=0,0,MAX(0,F256*(1+(IFERROR(INDEX('Debt Payoff'!$D$4:$D$11,MATCH(5,'Debt Payoff'!$F$4:$F$11,0)),0))/12)-MIN(F256*(1+(IFERROR(INDEX('Debt Payoff'!$D$4:$D$11,MATCH(5,'Debt Payoff'!$F$4:$F$11,0)),0))/12),(IF(COUNTIF(B256:E256,"&gt;0")=0,(IFERROR(INDEX('Debt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57" s="18">
        <f>IF(G256=0,0,MAX(0,G256*(1+(IFERROR(INDEX('Debt Payoff'!$D$4:$D$11,MATCH(6,'Debt Payoff'!$F$4:$F$11,0)),0))/12)-MIN(G256*(1+(IFERROR(INDEX('Debt Payoff'!$D$4:$D$11,MATCH(6,'Debt Payoff'!$F$4:$F$11,0)),0))/12),(IF(COUNTIF(B256:F256,"&gt;0")=0,(IFERROR(INDEX('Debt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57" s="18">
        <f>IF(H256=0,0,MAX(0,H256*(1+(IFERROR(INDEX('Debt Payoff'!$D$4:$D$11,MATCH(7,'Debt Payoff'!$F$4:$F$11,0)),0))/12)-MIN(H256*(1+(IFERROR(INDEX('Debt Payoff'!$D$4:$D$11,MATCH(7,'Debt Payoff'!$F$4:$F$11,0)),0))/12),(IF(COUNTIF(B256:G256,"&gt;0")=0,(IFERROR(INDEX('Debt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57" s="18">
        <f>IF(I256=0,0,MAX(0,I256*(1+(IFERROR(INDEX('Debt Payoff'!$D$4:$D$11,MATCH(8,'Debt Payoff'!$F$4:$F$11,0)),0))/12)-MIN(I256*(1+(IFERROR(INDEX('Debt Payoff'!$D$4:$D$11,MATCH(8,'Debt Payoff'!$F$4:$F$11,0)),0))/12),(IF(COUNTIF(B256:H256,"&gt;0")=0,(IFERROR(INDEX('Debt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57" s="18">
        <f>IF(B256=0,0,B256*(IFERROR(INDEX('Debt Payoff'!$D$4:$D$11,MATCH(1,'Debt Payoff'!$F$4:$F$11,0)),0))/12)</f>
        <v>0</v>
      </c>
      <c r="K257" s="18">
        <f>IF(C256=0,0,C256*(IFERROR(INDEX('Debt Payoff'!$D$4:$D$11,MATCH(2,'Debt Payoff'!$F$4:$F$11,0)),0))/12)</f>
        <v>0</v>
      </c>
      <c r="L257" s="18">
        <f>IF(D256=0,0,D256*(IFERROR(INDEX('Debt Payoff'!$D$4:$D$11,MATCH(3,'Debt Payoff'!$F$4:$F$11,0)),0))/12)</f>
        <v>0</v>
      </c>
      <c r="M257" s="18">
        <f>IF(E256=0,0,E256*(IFERROR(INDEX('Debt Payoff'!$D$4:$D$11,MATCH(4,'Debt Payoff'!$F$4:$F$11,0)),0))/12)</f>
        <v>0</v>
      </c>
      <c r="N257" s="18">
        <f>IF(F256=0,0,F256*(IFERROR(INDEX('Debt Payoff'!$D$4:$D$11,MATCH(5,'Debt Payoff'!$F$4:$F$11,0)),0))/12)</f>
        <v>0</v>
      </c>
      <c r="O257" s="18">
        <f>IF(G256=0,0,G256*(IFERROR(INDEX('Debt Payoff'!$D$4:$D$11,MATCH(6,'Debt Payoff'!$F$4:$F$11,0)),0))/12)</f>
        <v>0</v>
      </c>
      <c r="P257" s="18">
        <f>IF(H256=0,0,H256*(IFERROR(INDEX('Debt Payoff'!$D$4:$D$11,MATCH(7,'Debt Payoff'!$F$4:$F$11,0)),0))/12)</f>
        <v>0</v>
      </c>
      <c r="Q257" s="18">
        <f>IF(I256=0,0,I256*(IFERROR(INDEX('Debt Payoff'!$D$4:$D$11,MATCH(8,'Debt Payoff'!$F$4:$F$11,0)),0))/12)</f>
        <v>0</v>
      </c>
    </row>
    <row r="258" spans="1:17" x14ac:dyDescent="0.25">
      <c r="A258">
        <v>256</v>
      </c>
      <c r="B258" s="18">
        <f>IF(B257=0,0,MAX(0,B257*(1+(IFERROR(INDEX('Debt Payoff'!$D$4:$D$11,MATCH(1,'Debt Payoff'!$F$4:$F$11,0)),0))/12)-MIN(B257*(1+(IFERROR(INDEX('Debt Payoff'!$D$4:$D$11,MATCH(1,'Debt Payoff'!$F$4:$F$11,0)),0))/12),((IFERROR(INDEX('Debt Payoff'!$E$4:$E$11,MATCH(1,'Debt Payoff'!$F$4:$F$11,0)),0))+('Debt Payoff'!$C$2)))))</f>
        <v>0</v>
      </c>
      <c r="C258" s="18">
        <f>IF(C257=0,0,MAX(0,C257*(1+(IFERROR(INDEX('Debt Payoff'!$D$4:$D$11,MATCH(2,'Debt Payoff'!$F$4:$F$11,0)),0))/12)-MIN(C257*(1+(IFERROR(INDEX('Debt Payoff'!$D$4:$D$11,MATCH(2,'Debt Payoff'!$F$4:$F$11,0)),0))/12),(IF(COUNTIF(B257:B257,"&gt;0")=0,(IFERROR(INDEX('Debt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58" s="18">
        <f>IF(D257=0,0,MAX(0,D257*(1+(IFERROR(INDEX('Debt Payoff'!$D$4:$D$11,MATCH(3,'Debt Payoff'!$F$4:$F$11,0)),0))/12)-MIN(D257*(1+(IFERROR(INDEX('Debt Payoff'!$D$4:$D$11,MATCH(3,'Debt Payoff'!$F$4:$F$11,0)),0))/12),(IF(COUNTIF(B257:C257,"&gt;0")=0,(IFERROR(INDEX('Debt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58" s="18">
        <f>IF(E257=0,0,MAX(0,E257*(1+(IFERROR(INDEX('Debt Payoff'!$D$4:$D$11,MATCH(4,'Debt Payoff'!$F$4:$F$11,0)),0))/12)-MIN(E257*(1+(IFERROR(INDEX('Debt Payoff'!$D$4:$D$11,MATCH(4,'Debt Payoff'!$F$4:$F$11,0)),0))/12),(IF(COUNTIF(B257:D257,"&gt;0")=0,(IFERROR(INDEX('Debt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58" s="18">
        <f>IF(F257=0,0,MAX(0,F257*(1+(IFERROR(INDEX('Debt Payoff'!$D$4:$D$11,MATCH(5,'Debt Payoff'!$F$4:$F$11,0)),0))/12)-MIN(F257*(1+(IFERROR(INDEX('Debt Payoff'!$D$4:$D$11,MATCH(5,'Debt Payoff'!$F$4:$F$11,0)),0))/12),(IF(COUNTIF(B257:E257,"&gt;0")=0,(IFERROR(INDEX('Debt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58" s="18">
        <f>IF(G257=0,0,MAX(0,G257*(1+(IFERROR(INDEX('Debt Payoff'!$D$4:$D$11,MATCH(6,'Debt Payoff'!$F$4:$F$11,0)),0))/12)-MIN(G257*(1+(IFERROR(INDEX('Debt Payoff'!$D$4:$D$11,MATCH(6,'Debt Payoff'!$F$4:$F$11,0)),0))/12),(IF(COUNTIF(B257:F257,"&gt;0")=0,(IFERROR(INDEX('Debt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58" s="18">
        <f>IF(H257=0,0,MAX(0,H257*(1+(IFERROR(INDEX('Debt Payoff'!$D$4:$D$11,MATCH(7,'Debt Payoff'!$F$4:$F$11,0)),0))/12)-MIN(H257*(1+(IFERROR(INDEX('Debt Payoff'!$D$4:$D$11,MATCH(7,'Debt Payoff'!$F$4:$F$11,0)),0))/12),(IF(COUNTIF(B257:G257,"&gt;0")=0,(IFERROR(INDEX('Debt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58" s="18">
        <f>IF(I257=0,0,MAX(0,I257*(1+(IFERROR(INDEX('Debt Payoff'!$D$4:$D$11,MATCH(8,'Debt Payoff'!$F$4:$F$11,0)),0))/12)-MIN(I257*(1+(IFERROR(INDEX('Debt Payoff'!$D$4:$D$11,MATCH(8,'Debt Payoff'!$F$4:$F$11,0)),0))/12),(IF(COUNTIF(B257:H257,"&gt;0")=0,(IFERROR(INDEX('Debt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58" s="18">
        <f>IF(B257=0,0,B257*(IFERROR(INDEX('Debt Payoff'!$D$4:$D$11,MATCH(1,'Debt Payoff'!$F$4:$F$11,0)),0))/12)</f>
        <v>0</v>
      </c>
      <c r="K258" s="18">
        <f>IF(C257=0,0,C257*(IFERROR(INDEX('Debt Payoff'!$D$4:$D$11,MATCH(2,'Debt Payoff'!$F$4:$F$11,0)),0))/12)</f>
        <v>0</v>
      </c>
      <c r="L258" s="18">
        <f>IF(D257=0,0,D257*(IFERROR(INDEX('Debt Payoff'!$D$4:$D$11,MATCH(3,'Debt Payoff'!$F$4:$F$11,0)),0))/12)</f>
        <v>0</v>
      </c>
      <c r="M258" s="18">
        <f>IF(E257=0,0,E257*(IFERROR(INDEX('Debt Payoff'!$D$4:$D$11,MATCH(4,'Debt Payoff'!$F$4:$F$11,0)),0))/12)</f>
        <v>0</v>
      </c>
      <c r="N258" s="18">
        <f>IF(F257=0,0,F257*(IFERROR(INDEX('Debt Payoff'!$D$4:$D$11,MATCH(5,'Debt Payoff'!$F$4:$F$11,0)),0))/12)</f>
        <v>0</v>
      </c>
      <c r="O258" s="18">
        <f>IF(G257=0,0,G257*(IFERROR(INDEX('Debt Payoff'!$D$4:$D$11,MATCH(6,'Debt Payoff'!$F$4:$F$11,0)),0))/12)</f>
        <v>0</v>
      </c>
      <c r="P258" s="18">
        <f>IF(H257=0,0,H257*(IFERROR(INDEX('Debt Payoff'!$D$4:$D$11,MATCH(7,'Debt Payoff'!$F$4:$F$11,0)),0))/12)</f>
        <v>0</v>
      </c>
      <c r="Q258" s="18">
        <f>IF(I257=0,0,I257*(IFERROR(INDEX('Debt Payoff'!$D$4:$D$11,MATCH(8,'Debt Payoff'!$F$4:$F$11,0)),0))/12)</f>
        <v>0</v>
      </c>
    </row>
    <row r="259" spans="1:17" x14ac:dyDescent="0.25">
      <c r="A259">
        <v>257</v>
      </c>
      <c r="B259" s="18">
        <f>IF(B258=0,0,MAX(0,B258*(1+(IFERROR(INDEX('Debt Payoff'!$D$4:$D$11,MATCH(1,'Debt Payoff'!$F$4:$F$11,0)),0))/12)-MIN(B258*(1+(IFERROR(INDEX('Debt Payoff'!$D$4:$D$11,MATCH(1,'Debt Payoff'!$F$4:$F$11,0)),0))/12),((IFERROR(INDEX('Debt Payoff'!$E$4:$E$11,MATCH(1,'Debt Payoff'!$F$4:$F$11,0)),0))+('Debt Payoff'!$C$2)))))</f>
        <v>0</v>
      </c>
      <c r="C259" s="18">
        <f>IF(C258=0,0,MAX(0,C258*(1+(IFERROR(INDEX('Debt Payoff'!$D$4:$D$11,MATCH(2,'Debt Payoff'!$F$4:$F$11,0)),0))/12)-MIN(C258*(1+(IFERROR(INDEX('Debt Payoff'!$D$4:$D$11,MATCH(2,'Debt Payoff'!$F$4:$F$11,0)),0))/12),(IF(COUNTIF(B258:B258,"&gt;0")=0,(IFERROR(INDEX('Debt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59" s="18">
        <f>IF(D258=0,0,MAX(0,D258*(1+(IFERROR(INDEX('Debt Payoff'!$D$4:$D$11,MATCH(3,'Debt Payoff'!$F$4:$F$11,0)),0))/12)-MIN(D258*(1+(IFERROR(INDEX('Debt Payoff'!$D$4:$D$11,MATCH(3,'Debt Payoff'!$F$4:$F$11,0)),0))/12),(IF(COUNTIF(B258:C258,"&gt;0")=0,(IFERROR(INDEX('Debt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59" s="18">
        <f>IF(E258=0,0,MAX(0,E258*(1+(IFERROR(INDEX('Debt Payoff'!$D$4:$D$11,MATCH(4,'Debt Payoff'!$F$4:$F$11,0)),0))/12)-MIN(E258*(1+(IFERROR(INDEX('Debt Payoff'!$D$4:$D$11,MATCH(4,'Debt Payoff'!$F$4:$F$11,0)),0))/12),(IF(COUNTIF(B258:D258,"&gt;0")=0,(IFERROR(INDEX('Debt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59" s="18">
        <f>IF(F258=0,0,MAX(0,F258*(1+(IFERROR(INDEX('Debt Payoff'!$D$4:$D$11,MATCH(5,'Debt Payoff'!$F$4:$F$11,0)),0))/12)-MIN(F258*(1+(IFERROR(INDEX('Debt Payoff'!$D$4:$D$11,MATCH(5,'Debt Payoff'!$F$4:$F$11,0)),0))/12),(IF(COUNTIF(B258:E258,"&gt;0")=0,(IFERROR(INDEX('Debt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59" s="18">
        <f>IF(G258=0,0,MAX(0,G258*(1+(IFERROR(INDEX('Debt Payoff'!$D$4:$D$11,MATCH(6,'Debt Payoff'!$F$4:$F$11,0)),0))/12)-MIN(G258*(1+(IFERROR(INDEX('Debt Payoff'!$D$4:$D$11,MATCH(6,'Debt Payoff'!$F$4:$F$11,0)),0))/12),(IF(COUNTIF(B258:F258,"&gt;0")=0,(IFERROR(INDEX('Debt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59" s="18">
        <f>IF(H258=0,0,MAX(0,H258*(1+(IFERROR(INDEX('Debt Payoff'!$D$4:$D$11,MATCH(7,'Debt Payoff'!$F$4:$F$11,0)),0))/12)-MIN(H258*(1+(IFERROR(INDEX('Debt Payoff'!$D$4:$D$11,MATCH(7,'Debt Payoff'!$F$4:$F$11,0)),0))/12),(IF(COUNTIF(B258:G258,"&gt;0")=0,(IFERROR(INDEX('Debt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59" s="18">
        <f>IF(I258=0,0,MAX(0,I258*(1+(IFERROR(INDEX('Debt Payoff'!$D$4:$D$11,MATCH(8,'Debt Payoff'!$F$4:$F$11,0)),0))/12)-MIN(I258*(1+(IFERROR(INDEX('Debt Payoff'!$D$4:$D$11,MATCH(8,'Debt Payoff'!$F$4:$F$11,0)),0))/12),(IF(COUNTIF(B258:H258,"&gt;0")=0,(IFERROR(INDEX('Debt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59" s="18">
        <f>IF(B258=0,0,B258*(IFERROR(INDEX('Debt Payoff'!$D$4:$D$11,MATCH(1,'Debt Payoff'!$F$4:$F$11,0)),0))/12)</f>
        <v>0</v>
      </c>
      <c r="K259" s="18">
        <f>IF(C258=0,0,C258*(IFERROR(INDEX('Debt Payoff'!$D$4:$D$11,MATCH(2,'Debt Payoff'!$F$4:$F$11,0)),0))/12)</f>
        <v>0</v>
      </c>
      <c r="L259" s="18">
        <f>IF(D258=0,0,D258*(IFERROR(INDEX('Debt Payoff'!$D$4:$D$11,MATCH(3,'Debt Payoff'!$F$4:$F$11,0)),0))/12)</f>
        <v>0</v>
      </c>
      <c r="M259" s="18">
        <f>IF(E258=0,0,E258*(IFERROR(INDEX('Debt Payoff'!$D$4:$D$11,MATCH(4,'Debt Payoff'!$F$4:$F$11,0)),0))/12)</f>
        <v>0</v>
      </c>
      <c r="N259" s="18">
        <f>IF(F258=0,0,F258*(IFERROR(INDEX('Debt Payoff'!$D$4:$D$11,MATCH(5,'Debt Payoff'!$F$4:$F$11,0)),0))/12)</f>
        <v>0</v>
      </c>
      <c r="O259" s="18">
        <f>IF(G258=0,0,G258*(IFERROR(INDEX('Debt Payoff'!$D$4:$D$11,MATCH(6,'Debt Payoff'!$F$4:$F$11,0)),0))/12)</f>
        <v>0</v>
      </c>
      <c r="P259" s="18">
        <f>IF(H258=0,0,H258*(IFERROR(INDEX('Debt Payoff'!$D$4:$D$11,MATCH(7,'Debt Payoff'!$F$4:$F$11,0)),0))/12)</f>
        <v>0</v>
      </c>
      <c r="Q259" s="18">
        <f>IF(I258=0,0,I258*(IFERROR(INDEX('Debt Payoff'!$D$4:$D$11,MATCH(8,'Debt Payoff'!$F$4:$F$11,0)),0))/12)</f>
        <v>0</v>
      </c>
    </row>
    <row r="260" spans="1:17" x14ac:dyDescent="0.25">
      <c r="A260">
        <v>258</v>
      </c>
      <c r="B260" s="18">
        <f>IF(B259=0,0,MAX(0,B259*(1+(IFERROR(INDEX('Debt Payoff'!$D$4:$D$11,MATCH(1,'Debt Payoff'!$F$4:$F$11,0)),0))/12)-MIN(B259*(1+(IFERROR(INDEX('Debt Payoff'!$D$4:$D$11,MATCH(1,'Debt Payoff'!$F$4:$F$11,0)),0))/12),((IFERROR(INDEX('Debt Payoff'!$E$4:$E$11,MATCH(1,'Debt Payoff'!$F$4:$F$11,0)),0))+('Debt Payoff'!$C$2)))))</f>
        <v>0</v>
      </c>
      <c r="C260" s="18">
        <f>IF(C259=0,0,MAX(0,C259*(1+(IFERROR(INDEX('Debt Payoff'!$D$4:$D$11,MATCH(2,'Debt Payoff'!$F$4:$F$11,0)),0))/12)-MIN(C259*(1+(IFERROR(INDEX('Debt Payoff'!$D$4:$D$11,MATCH(2,'Debt Payoff'!$F$4:$F$11,0)),0))/12),(IF(COUNTIF(B259:B259,"&gt;0")=0,(IFERROR(INDEX('Debt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60" s="18">
        <f>IF(D259=0,0,MAX(0,D259*(1+(IFERROR(INDEX('Debt Payoff'!$D$4:$D$11,MATCH(3,'Debt Payoff'!$F$4:$F$11,0)),0))/12)-MIN(D259*(1+(IFERROR(INDEX('Debt Payoff'!$D$4:$D$11,MATCH(3,'Debt Payoff'!$F$4:$F$11,0)),0))/12),(IF(COUNTIF(B259:C259,"&gt;0")=0,(IFERROR(INDEX('Debt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60" s="18">
        <f>IF(E259=0,0,MAX(0,E259*(1+(IFERROR(INDEX('Debt Payoff'!$D$4:$D$11,MATCH(4,'Debt Payoff'!$F$4:$F$11,0)),0))/12)-MIN(E259*(1+(IFERROR(INDEX('Debt Payoff'!$D$4:$D$11,MATCH(4,'Debt Payoff'!$F$4:$F$11,0)),0))/12),(IF(COUNTIF(B259:D259,"&gt;0")=0,(IFERROR(INDEX('Debt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60" s="18">
        <f>IF(F259=0,0,MAX(0,F259*(1+(IFERROR(INDEX('Debt Payoff'!$D$4:$D$11,MATCH(5,'Debt Payoff'!$F$4:$F$11,0)),0))/12)-MIN(F259*(1+(IFERROR(INDEX('Debt Payoff'!$D$4:$D$11,MATCH(5,'Debt Payoff'!$F$4:$F$11,0)),0))/12),(IF(COUNTIF(B259:E259,"&gt;0")=0,(IFERROR(INDEX('Debt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60" s="18">
        <f>IF(G259=0,0,MAX(0,G259*(1+(IFERROR(INDEX('Debt Payoff'!$D$4:$D$11,MATCH(6,'Debt Payoff'!$F$4:$F$11,0)),0))/12)-MIN(G259*(1+(IFERROR(INDEX('Debt Payoff'!$D$4:$D$11,MATCH(6,'Debt Payoff'!$F$4:$F$11,0)),0))/12),(IF(COUNTIF(B259:F259,"&gt;0")=0,(IFERROR(INDEX('Debt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60" s="18">
        <f>IF(H259=0,0,MAX(0,H259*(1+(IFERROR(INDEX('Debt Payoff'!$D$4:$D$11,MATCH(7,'Debt Payoff'!$F$4:$F$11,0)),0))/12)-MIN(H259*(1+(IFERROR(INDEX('Debt Payoff'!$D$4:$D$11,MATCH(7,'Debt Payoff'!$F$4:$F$11,0)),0))/12),(IF(COUNTIF(B259:G259,"&gt;0")=0,(IFERROR(INDEX('Debt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60" s="18">
        <f>IF(I259=0,0,MAX(0,I259*(1+(IFERROR(INDEX('Debt Payoff'!$D$4:$D$11,MATCH(8,'Debt Payoff'!$F$4:$F$11,0)),0))/12)-MIN(I259*(1+(IFERROR(INDEX('Debt Payoff'!$D$4:$D$11,MATCH(8,'Debt Payoff'!$F$4:$F$11,0)),0))/12),(IF(COUNTIF(B259:H259,"&gt;0")=0,(IFERROR(INDEX('Debt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60" s="18">
        <f>IF(B259=0,0,B259*(IFERROR(INDEX('Debt Payoff'!$D$4:$D$11,MATCH(1,'Debt Payoff'!$F$4:$F$11,0)),0))/12)</f>
        <v>0</v>
      </c>
      <c r="K260" s="18">
        <f>IF(C259=0,0,C259*(IFERROR(INDEX('Debt Payoff'!$D$4:$D$11,MATCH(2,'Debt Payoff'!$F$4:$F$11,0)),0))/12)</f>
        <v>0</v>
      </c>
      <c r="L260" s="18">
        <f>IF(D259=0,0,D259*(IFERROR(INDEX('Debt Payoff'!$D$4:$D$11,MATCH(3,'Debt Payoff'!$F$4:$F$11,0)),0))/12)</f>
        <v>0</v>
      </c>
      <c r="M260" s="18">
        <f>IF(E259=0,0,E259*(IFERROR(INDEX('Debt Payoff'!$D$4:$D$11,MATCH(4,'Debt Payoff'!$F$4:$F$11,0)),0))/12)</f>
        <v>0</v>
      </c>
      <c r="N260" s="18">
        <f>IF(F259=0,0,F259*(IFERROR(INDEX('Debt Payoff'!$D$4:$D$11,MATCH(5,'Debt Payoff'!$F$4:$F$11,0)),0))/12)</f>
        <v>0</v>
      </c>
      <c r="O260" s="18">
        <f>IF(G259=0,0,G259*(IFERROR(INDEX('Debt Payoff'!$D$4:$D$11,MATCH(6,'Debt Payoff'!$F$4:$F$11,0)),0))/12)</f>
        <v>0</v>
      </c>
      <c r="P260" s="18">
        <f>IF(H259=0,0,H259*(IFERROR(INDEX('Debt Payoff'!$D$4:$D$11,MATCH(7,'Debt Payoff'!$F$4:$F$11,0)),0))/12)</f>
        <v>0</v>
      </c>
      <c r="Q260" s="18">
        <f>IF(I259=0,0,I259*(IFERROR(INDEX('Debt Payoff'!$D$4:$D$11,MATCH(8,'Debt Payoff'!$F$4:$F$11,0)),0))/12)</f>
        <v>0</v>
      </c>
    </row>
    <row r="261" spans="1:17" x14ac:dyDescent="0.25">
      <c r="A261">
        <v>259</v>
      </c>
      <c r="B261" s="18">
        <f>IF(B260=0,0,MAX(0,B260*(1+(IFERROR(INDEX('Debt Payoff'!$D$4:$D$11,MATCH(1,'Debt Payoff'!$F$4:$F$11,0)),0))/12)-MIN(B260*(1+(IFERROR(INDEX('Debt Payoff'!$D$4:$D$11,MATCH(1,'Debt Payoff'!$F$4:$F$11,0)),0))/12),((IFERROR(INDEX('Debt Payoff'!$E$4:$E$11,MATCH(1,'Debt Payoff'!$F$4:$F$11,0)),0))+('Debt Payoff'!$C$2)))))</f>
        <v>0</v>
      </c>
      <c r="C261" s="18">
        <f>IF(C260=0,0,MAX(0,C260*(1+(IFERROR(INDEX('Debt Payoff'!$D$4:$D$11,MATCH(2,'Debt Payoff'!$F$4:$F$11,0)),0))/12)-MIN(C260*(1+(IFERROR(INDEX('Debt Payoff'!$D$4:$D$11,MATCH(2,'Debt Payoff'!$F$4:$F$11,0)),0))/12),(IF(COUNTIF(B260:B260,"&gt;0")=0,(IFERROR(INDEX('Debt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61" s="18">
        <f>IF(D260=0,0,MAX(0,D260*(1+(IFERROR(INDEX('Debt Payoff'!$D$4:$D$11,MATCH(3,'Debt Payoff'!$F$4:$F$11,0)),0))/12)-MIN(D260*(1+(IFERROR(INDEX('Debt Payoff'!$D$4:$D$11,MATCH(3,'Debt Payoff'!$F$4:$F$11,0)),0))/12),(IF(COUNTIF(B260:C260,"&gt;0")=0,(IFERROR(INDEX('Debt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61" s="18">
        <f>IF(E260=0,0,MAX(0,E260*(1+(IFERROR(INDEX('Debt Payoff'!$D$4:$D$11,MATCH(4,'Debt Payoff'!$F$4:$F$11,0)),0))/12)-MIN(E260*(1+(IFERROR(INDEX('Debt Payoff'!$D$4:$D$11,MATCH(4,'Debt Payoff'!$F$4:$F$11,0)),0))/12),(IF(COUNTIF(B260:D260,"&gt;0")=0,(IFERROR(INDEX('Debt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61" s="18">
        <f>IF(F260=0,0,MAX(0,F260*(1+(IFERROR(INDEX('Debt Payoff'!$D$4:$D$11,MATCH(5,'Debt Payoff'!$F$4:$F$11,0)),0))/12)-MIN(F260*(1+(IFERROR(INDEX('Debt Payoff'!$D$4:$D$11,MATCH(5,'Debt Payoff'!$F$4:$F$11,0)),0))/12),(IF(COUNTIF(B260:E260,"&gt;0")=0,(IFERROR(INDEX('Debt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61" s="18">
        <f>IF(G260=0,0,MAX(0,G260*(1+(IFERROR(INDEX('Debt Payoff'!$D$4:$D$11,MATCH(6,'Debt Payoff'!$F$4:$F$11,0)),0))/12)-MIN(G260*(1+(IFERROR(INDEX('Debt Payoff'!$D$4:$D$11,MATCH(6,'Debt Payoff'!$F$4:$F$11,0)),0))/12),(IF(COUNTIF(B260:F260,"&gt;0")=0,(IFERROR(INDEX('Debt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61" s="18">
        <f>IF(H260=0,0,MAX(0,H260*(1+(IFERROR(INDEX('Debt Payoff'!$D$4:$D$11,MATCH(7,'Debt Payoff'!$F$4:$F$11,0)),0))/12)-MIN(H260*(1+(IFERROR(INDEX('Debt Payoff'!$D$4:$D$11,MATCH(7,'Debt Payoff'!$F$4:$F$11,0)),0))/12),(IF(COUNTIF(B260:G260,"&gt;0")=0,(IFERROR(INDEX('Debt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61" s="18">
        <f>IF(I260=0,0,MAX(0,I260*(1+(IFERROR(INDEX('Debt Payoff'!$D$4:$D$11,MATCH(8,'Debt Payoff'!$F$4:$F$11,0)),0))/12)-MIN(I260*(1+(IFERROR(INDEX('Debt Payoff'!$D$4:$D$11,MATCH(8,'Debt Payoff'!$F$4:$F$11,0)),0))/12),(IF(COUNTIF(B260:H260,"&gt;0")=0,(IFERROR(INDEX('Debt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61" s="18">
        <f>IF(B260=0,0,B260*(IFERROR(INDEX('Debt Payoff'!$D$4:$D$11,MATCH(1,'Debt Payoff'!$F$4:$F$11,0)),0))/12)</f>
        <v>0</v>
      </c>
      <c r="K261" s="18">
        <f>IF(C260=0,0,C260*(IFERROR(INDEX('Debt Payoff'!$D$4:$D$11,MATCH(2,'Debt Payoff'!$F$4:$F$11,0)),0))/12)</f>
        <v>0</v>
      </c>
      <c r="L261" s="18">
        <f>IF(D260=0,0,D260*(IFERROR(INDEX('Debt Payoff'!$D$4:$D$11,MATCH(3,'Debt Payoff'!$F$4:$F$11,0)),0))/12)</f>
        <v>0</v>
      </c>
      <c r="M261" s="18">
        <f>IF(E260=0,0,E260*(IFERROR(INDEX('Debt Payoff'!$D$4:$D$11,MATCH(4,'Debt Payoff'!$F$4:$F$11,0)),0))/12)</f>
        <v>0</v>
      </c>
      <c r="N261" s="18">
        <f>IF(F260=0,0,F260*(IFERROR(INDEX('Debt Payoff'!$D$4:$D$11,MATCH(5,'Debt Payoff'!$F$4:$F$11,0)),0))/12)</f>
        <v>0</v>
      </c>
      <c r="O261" s="18">
        <f>IF(G260=0,0,G260*(IFERROR(INDEX('Debt Payoff'!$D$4:$D$11,MATCH(6,'Debt Payoff'!$F$4:$F$11,0)),0))/12)</f>
        <v>0</v>
      </c>
      <c r="P261" s="18">
        <f>IF(H260=0,0,H260*(IFERROR(INDEX('Debt Payoff'!$D$4:$D$11,MATCH(7,'Debt Payoff'!$F$4:$F$11,0)),0))/12)</f>
        <v>0</v>
      </c>
      <c r="Q261" s="18">
        <f>IF(I260=0,0,I260*(IFERROR(INDEX('Debt Payoff'!$D$4:$D$11,MATCH(8,'Debt Payoff'!$F$4:$F$11,0)),0))/12)</f>
        <v>0</v>
      </c>
    </row>
    <row r="262" spans="1:17" x14ac:dyDescent="0.25">
      <c r="A262">
        <v>260</v>
      </c>
      <c r="B262" s="18">
        <f>IF(B261=0,0,MAX(0,B261*(1+(IFERROR(INDEX('Debt Payoff'!$D$4:$D$11,MATCH(1,'Debt Payoff'!$F$4:$F$11,0)),0))/12)-MIN(B261*(1+(IFERROR(INDEX('Debt Payoff'!$D$4:$D$11,MATCH(1,'Debt Payoff'!$F$4:$F$11,0)),0))/12),((IFERROR(INDEX('Debt Payoff'!$E$4:$E$11,MATCH(1,'Debt Payoff'!$F$4:$F$11,0)),0))+('Debt Payoff'!$C$2)))))</f>
        <v>0</v>
      </c>
      <c r="C262" s="18">
        <f>IF(C261=0,0,MAX(0,C261*(1+(IFERROR(INDEX('Debt Payoff'!$D$4:$D$11,MATCH(2,'Debt Payoff'!$F$4:$F$11,0)),0))/12)-MIN(C261*(1+(IFERROR(INDEX('Debt Payoff'!$D$4:$D$11,MATCH(2,'Debt Payoff'!$F$4:$F$11,0)),0))/12),(IF(COUNTIF(B261:B261,"&gt;0")=0,(IFERROR(INDEX('Debt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62" s="18">
        <f>IF(D261=0,0,MAX(0,D261*(1+(IFERROR(INDEX('Debt Payoff'!$D$4:$D$11,MATCH(3,'Debt Payoff'!$F$4:$F$11,0)),0))/12)-MIN(D261*(1+(IFERROR(INDEX('Debt Payoff'!$D$4:$D$11,MATCH(3,'Debt Payoff'!$F$4:$F$11,0)),0))/12),(IF(COUNTIF(B261:C261,"&gt;0")=0,(IFERROR(INDEX('Debt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62" s="18">
        <f>IF(E261=0,0,MAX(0,E261*(1+(IFERROR(INDEX('Debt Payoff'!$D$4:$D$11,MATCH(4,'Debt Payoff'!$F$4:$F$11,0)),0))/12)-MIN(E261*(1+(IFERROR(INDEX('Debt Payoff'!$D$4:$D$11,MATCH(4,'Debt Payoff'!$F$4:$F$11,0)),0))/12),(IF(COUNTIF(B261:D261,"&gt;0")=0,(IFERROR(INDEX('Debt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62" s="18">
        <f>IF(F261=0,0,MAX(0,F261*(1+(IFERROR(INDEX('Debt Payoff'!$D$4:$D$11,MATCH(5,'Debt Payoff'!$F$4:$F$11,0)),0))/12)-MIN(F261*(1+(IFERROR(INDEX('Debt Payoff'!$D$4:$D$11,MATCH(5,'Debt Payoff'!$F$4:$F$11,0)),0))/12),(IF(COUNTIF(B261:E261,"&gt;0")=0,(IFERROR(INDEX('Debt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62" s="18">
        <f>IF(G261=0,0,MAX(0,G261*(1+(IFERROR(INDEX('Debt Payoff'!$D$4:$D$11,MATCH(6,'Debt Payoff'!$F$4:$F$11,0)),0))/12)-MIN(G261*(1+(IFERROR(INDEX('Debt Payoff'!$D$4:$D$11,MATCH(6,'Debt Payoff'!$F$4:$F$11,0)),0))/12),(IF(COUNTIF(B261:F261,"&gt;0")=0,(IFERROR(INDEX('Debt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62" s="18">
        <f>IF(H261=0,0,MAX(0,H261*(1+(IFERROR(INDEX('Debt Payoff'!$D$4:$D$11,MATCH(7,'Debt Payoff'!$F$4:$F$11,0)),0))/12)-MIN(H261*(1+(IFERROR(INDEX('Debt Payoff'!$D$4:$D$11,MATCH(7,'Debt Payoff'!$F$4:$F$11,0)),0))/12),(IF(COUNTIF(B261:G261,"&gt;0")=0,(IFERROR(INDEX('Debt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62" s="18">
        <f>IF(I261=0,0,MAX(0,I261*(1+(IFERROR(INDEX('Debt Payoff'!$D$4:$D$11,MATCH(8,'Debt Payoff'!$F$4:$F$11,0)),0))/12)-MIN(I261*(1+(IFERROR(INDEX('Debt Payoff'!$D$4:$D$11,MATCH(8,'Debt Payoff'!$F$4:$F$11,0)),0))/12),(IF(COUNTIF(B261:H261,"&gt;0")=0,(IFERROR(INDEX('Debt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62" s="18">
        <f>IF(B261=0,0,B261*(IFERROR(INDEX('Debt Payoff'!$D$4:$D$11,MATCH(1,'Debt Payoff'!$F$4:$F$11,0)),0))/12)</f>
        <v>0</v>
      </c>
      <c r="K262" s="18">
        <f>IF(C261=0,0,C261*(IFERROR(INDEX('Debt Payoff'!$D$4:$D$11,MATCH(2,'Debt Payoff'!$F$4:$F$11,0)),0))/12)</f>
        <v>0</v>
      </c>
      <c r="L262" s="18">
        <f>IF(D261=0,0,D261*(IFERROR(INDEX('Debt Payoff'!$D$4:$D$11,MATCH(3,'Debt Payoff'!$F$4:$F$11,0)),0))/12)</f>
        <v>0</v>
      </c>
      <c r="M262" s="18">
        <f>IF(E261=0,0,E261*(IFERROR(INDEX('Debt Payoff'!$D$4:$D$11,MATCH(4,'Debt Payoff'!$F$4:$F$11,0)),0))/12)</f>
        <v>0</v>
      </c>
      <c r="N262" s="18">
        <f>IF(F261=0,0,F261*(IFERROR(INDEX('Debt Payoff'!$D$4:$D$11,MATCH(5,'Debt Payoff'!$F$4:$F$11,0)),0))/12)</f>
        <v>0</v>
      </c>
      <c r="O262" s="18">
        <f>IF(G261=0,0,G261*(IFERROR(INDEX('Debt Payoff'!$D$4:$D$11,MATCH(6,'Debt Payoff'!$F$4:$F$11,0)),0))/12)</f>
        <v>0</v>
      </c>
      <c r="P262" s="18">
        <f>IF(H261=0,0,H261*(IFERROR(INDEX('Debt Payoff'!$D$4:$D$11,MATCH(7,'Debt Payoff'!$F$4:$F$11,0)),0))/12)</f>
        <v>0</v>
      </c>
      <c r="Q262" s="18">
        <f>IF(I261=0,0,I261*(IFERROR(INDEX('Debt Payoff'!$D$4:$D$11,MATCH(8,'Debt Payoff'!$F$4:$F$11,0)),0))/12)</f>
        <v>0</v>
      </c>
    </row>
    <row r="263" spans="1:17" x14ac:dyDescent="0.25">
      <c r="A263">
        <v>261</v>
      </c>
      <c r="B263" s="18">
        <f>IF(B262=0,0,MAX(0,B262*(1+(IFERROR(INDEX('Debt Payoff'!$D$4:$D$11,MATCH(1,'Debt Payoff'!$F$4:$F$11,0)),0))/12)-MIN(B262*(1+(IFERROR(INDEX('Debt Payoff'!$D$4:$D$11,MATCH(1,'Debt Payoff'!$F$4:$F$11,0)),0))/12),((IFERROR(INDEX('Debt Payoff'!$E$4:$E$11,MATCH(1,'Debt Payoff'!$F$4:$F$11,0)),0))+('Debt Payoff'!$C$2)))))</f>
        <v>0</v>
      </c>
      <c r="C263" s="18">
        <f>IF(C262=0,0,MAX(0,C262*(1+(IFERROR(INDEX('Debt Payoff'!$D$4:$D$11,MATCH(2,'Debt Payoff'!$F$4:$F$11,0)),0))/12)-MIN(C262*(1+(IFERROR(INDEX('Debt Payoff'!$D$4:$D$11,MATCH(2,'Debt Payoff'!$F$4:$F$11,0)),0))/12),(IF(COUNTIF(B262:B262,"&gt;0")=0,(IFERROR(INDEX('Debt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63" s="18">
        <f>IF(D262=0,0,MAX(0,D262*(1+(IFERROR(INDEX('Debt Payoff'!$D$4:$D$11,MATCH(3,'Debt Payoff'!$F$4:$F$11,0)),0))/12)-MIN(D262*(1+(IFERROR(INDEX('Debt Payoff'!$D$4:$D$11,MATCH(3,'Debt Payoff'!$F$4:$F$11,0)),0))/12),(IF(COUNTIF(B262:C262,"&gt;0")=0,(IFERROR(INDEX('Debt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63" s="18">
        <f>IF(E262=0,0,MAX(0,E262*(1+(IFERROR(INDEX('Debt Payoff'!$D$4:$D$11,MATCH(4,'Debt Payoff'!$F$4:$F$11,0)),0))/12)-MIN(E262*(1+(IFERROR(INDEX('Debt Payoff'!$D$4:$D$11,MATCH(4,'Debt Payoff'!$F$4:$F$11,0)),0))/12),(IF(COUNTIF(B262:D262,"&gt;0")=0,(IFERROR(INDEX('Debt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63" s="18">
        <f>IF(F262=0,0,MAX(0,F262*(1+(IFERROR(INDEX('Debt Payoff'!$D$4:$D$11,MATCH(5,'Debt Payoff'!$F$4:$F$11,0)),0))/12)-MIN(F262*(1+(IFERROR(INDEX('Debt Payoff'!$D$4:$D$11,MATCH(5,'Debt Payoff'!$F$4:$F$11,0)),0))/12),(IF(COUNTIF(B262:E262,"&gt;0")=0,(IFERROR(INDEX('Debt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63" s="18">
        <f>IF(G262=0,0,MAX(0,G262*(1+(IFERROR(INDEX('Debt Payoff'!$D$4:$D$11,MATCH(6,'Debt Payoff'!$F$4:$F$11,0)),0))/12)-MIN(G262*(1+(IFERROR(INDEX('Debt Payoff'!$D$4:$D$11,MATCH(6,'Debt Payoff'!$F$4:$F$11,0)),0))/12),(IF(COUNTIF(B262:F262,"&gt;0")=0,(IFERROR(INDEX('Debt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63" s="18">
        <f>IF(H262=0,0,MAX(0,H262*(1+(IFERROR(INDEX('Debt Payoff'!$D$4:$D$11,MATCH(7,'Debt Payoff'!$F$4:$F$11,0)),0))/12)-MIN(H262*(1+(IFERROR(INDEX('Debt Payoff'!$D$4:$D$11,MATCH(7,'Debt Payoff'!$F$4:$F$11,0)),0))/12),(IF(COUNTIF(B262:G262,"&gt;0")=0,(IFERROR(INDEX('Debt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63" s="18">
        <f>IF(I262=0,0,MAX(0,I262*(1+(IFERROR(INDEX('Debt Payoff'!$D$4:$D$11,MATCH(8,'Debt Payoff'!$F$4:$F$11,0)),0))/12)-MIN(I262*(1+(IFERROR(INDEX('Debt Payoff'!$D$4:$D$11,MATCH(8,'Debt Payoff'!$F$4:$F$11,0)),0))/12),(IF(COUNTIF(B262:H262,"&gt;0")=0,(IFERROR(INDEX('Debt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63" s="18">
        <f>IF(B262=0,0,B262*(IFERROR(INDEX('Debt Payoff'!$D$4:$D$11,MATCH(1,'Debt Payoff'!$F$4:$F$11,0)),0))/12)</f>
        <v>0</v>
      </c>
      <c r="K263" s="18">
        <f>IF(C262=0,0,C262*(IFERROR(INDEX('Debt Payoff'!$D$4:$D$11,MATCH(2,'Debt Payoff'!$F$4:$F$11,0)),0))/12)</f>
        <v>0</v>
      </c>
      <c r="L263" s="18">
        <f>IF(D262=0,0,D262*(IFERROR(INDEX('Debt Payoff'!$D$4:$D$11,MATCH(3,'Debt Payoff'!$F$4:$F$11,0)),0))/12)</f>
        <v>0</v>
      </c>
      <c r="M263" s="18">
        <f>IF(E262=0,0,E262*(IFERROR(INDEX('Debt Payoff'!$D$4:$D$11,MATCH(4,'Debt Payoff'!$F$4:$F$11,0)),0))/12)</f>
        <v>0</v>
      </c>
      <c r="N263" s="18">
        <f>IF(F262=0,0,F262*(IFERROR(INDEX('Debt Payoff'!$D$4:$D$11,MATCH(5,'Debt Payoff'!$F$4:$F$11,0)),0))/12)</f>
        <v>0</v>
      </c>
      <c r="O263" s="18">
        <f>IF(G262=0,0,G262*(IFERROR(INDEX('Debt Payoff'!$D$4:$D$11,MATCH(6,'Debt Payoff'!$F$4:$F$11,0)),0))/12)</f>
        <v>0</v>
      </c>
      <c r="P263" s="18">
        <f>IF(H262=0,0,H262*(IFERROR(INDEX('Debt Payoff'!$D$4:$D$11,MATCH(7,'Debt Payoff'!$F$4:$F$11,0)),0))/12)</f>
        <v>0</v>
      </c>
      <c r="Q263" s="18">
        <f>IF(I262=0,0,I262*(IFERROR(INDEX('Debt Payoff'!$D$4:$D$11,MATCH(8,'Debt Payoff'!$F$4:$F$11,0)),0))/12)</f>
        <v>0</v>
      </c>
    </row>
    <row r="264" spans="1:17" x14ac:dyDescent="0.25">
      <c r="A264">
        <v>262</v>
      </c>
      <c r="B264" s="18">
        <f>IF(B263=0,0,MAX(0,B263*(1+(IFERROR(INDEX('Debt Payoff'!$D$4:$D$11,MATCH(1,'Debt Payoff'!$F$4:$F$11,0)),0))/12)-MIN(B263*(1+(IFERROR(INDEX('Debt Payoff'!$D$4:$D$11,MATCH(1,'Debt Payoff'!$F$4:$F$11,0)),0))/12),((IFERROR(INDEX('Debt Payoff'!$E$4:$E$11,MATCH(1,'Debt Payoff'!$F$4:$F$11,0)),0))+('Debt Payoff'!$C$2)))))</f>
        <v>0</v>
      </c>
      <c r="C264" s="18">
        <f>IF(C263=0,0,MAX(0,C263*(1+(IFERROR(INDEX('Debt Payoff'!$D$4:$D$11,MATCH(2,'Debt Payoff'!$F$4:$F$11,0)),0))/12)-MIN(C263*(1+(IFERROR(INDEX('Debt Payoff'!$D$4:$D$11,MATCH(2,'Debt Payoff'!$F$4:$F$11,0)),0))/12),(IF(COUNTIF(B263:B263,"&gt;0")=0,(IFERROR(INDEX('Debt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64" s="18">
        <f>IF(D263=0,0,MAX(0,D263*(1+(IFERROR(INDEX('Debt Payoff'!$D$4:$D$11,MATCH(3,'Debt Payoff'!$F$4:$F$11,0)),0))/12)-MIN(D263*(1+(IFERROR(INDEX('Debt Payoff'!$D$4:$D$11,MATCH(3,'Debt Payoff'!$F$4:$F$11,0)),0))/12),(IF(COUNTIF(B263:C263,"&gt;0")=0,(IFERROR(INDEX('Debt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64" s="18">
        <f>IF(E263=0,0,MAX(0,E263*(1+(IFERROR(INDEX('Debt Payoff'!$D$4:$D$11,MATCH(4,'Debt Payoff'!$F$4:$F$11,0)),0))/12)-MIN(E263*(1+(IFERROR(INDEX('Debt Payoff'!$D$4:$D$11,MATCH(4,'Debt Payoff'!$F$4:$F$11,0)),0))/12),(IF(COUNTIF(B263:D263,"&gt;0")=0,(IFERROR(INDEX('Debt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64" s="18">
        <f>IF(F263=0,0,MAX(0,F263*(1+(IFERROR(INDEX('Debt Payoff'!$D$4:$D$11,MATCH(5,'Debt Payoff'!$F$4:$F$11,0)),0))/12)-MIN(F263*(1+(IFERROR(INDEX('Debt Payoff'!$D$4:$D$11,MATCH(5,'Debt Payoff'!$F$4:$F$11,0)),0))/12),(IF(COUNTIF(B263:E263,"&gt;0")=0,(IFERROR(INDEX('Debt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64" s="18">
        <f>IF(G263=0,0,MAX(0,G263*(1+(IFERROR(INDEX('Debt Payoff'!$D$4:$D$11,MATCH(6,'Debt Payoff'!$F$4:$F$11,0)),0))/12)-MIN(G263*(1+(IFERROR(INDEX('Debt Payoff'!$D$4:$D$11,MATCH(6,'Debt Payoff'!$F$4:$F$11,0)),0))/12),(IF(COUNTIF(B263:F263,"&gt;0")=0,(IFERROR(INDEX('Debt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64" s="18">
        <f>IF(H263=0,0,MAX(0,H263*(1+(IFERROR(INDEX('Debt Payoff'!$D$4:$D$11,MATCH(7,'Debt Payoff'!$F$4:$F$11,0)),0))/12)-MIN(H263*(1+(IFERROR(INDEX('Debt Payoff'!$D$4:$D$11,MATCH(7,'Debt Payoff'!$F$4:$F$11,0)),0))/12),(IF(COUNTIF(B263:G263,"&gt;0")=0,(IFERROR(INDEX('Debt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64" s="18">
        <f>IF(I263=0,0,MAX(0,I263*(1+(IFERROR(INDEX('Debt Payoff'!$D$4:$D$11,MATCH(8,'Debt Payoff'!$F$4:$F$11,0)),0))/12)-MIN(I263*(1+(IFERROR(INDEX('Debt Payoff'!$D$4:$D$11,MATCH(8,'Debt Payoff'!$F$4:$F$11,0)),0))/12),(IF(COUNTIF(B263:H263,"&gt;0")=0,(IFERROR(INDEX('Debt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64" s="18">
        <f>IF(B263=0,0,B263*(IFERROR(INDEX('Debt Payoff'!$D$4:$D$11,MATCH(1,'Debt Payoff'!$F$4:$F$11,0)),0))/12)</f>
        <v>0</v>
      </c>
      <c r="K264" s="18">
        <f>IF(C263=0,0,C263*(IFERROR(INDEX('Debt Payoff'!$D$4:$D$11,MATCH(2,'Debt Payoff'!$F$4:$F$11,0)),0))/12)</f>
        <v>0</v>
      </c>
      <c r="L264" s="18">
        <f>IF(D263=0,0,D263*(IFERROR(INDEX('Debt Payoff'!$D$4:$D$11,MATCH(3,'Debt Payoff'!$F$4:$F$11,0)),0))/12)</f>
        <v>0</v>
      </c>
      <c r="M264" s="18">
        <f>IF(E263=0,0,E263*(IFERROR(INDEX('Debt Payoff'!$D$4:$D$11,MATCH(4,'Debt Payoff'!$F$4:$F$11,0)),0))/12)</f>
        <v>0</v>
      </c>
      <c r="N264" s="18">
        <f>IF(F263=0,0,F263*(IFERROR(INDEX('Debt Payoff'!$D$4:$D$11,MATCH(5,'Debt Payoff'!$F$4:$F$11,0)),0))/12)</f>
        <v>0</v>
      </c>
      <c r="O264" s="18">
        <f>IF(G263=0,0,G263*(IFERROR(INDEX('Debt Payoff'!$D$4:$D$11,MATCH(6,'Debt Payoff'!$F$4:$F$11,0)),0))/12)</f>
        <v>0</v>
      </c>
      <c r="P264" s="18">
        <f>IF(H263=0,0,H263*(IFERROR(INDEX('Debt Payoff'!$D$4:$D$11,MATCH(7,'Debt Payoff'!$F$4:$F$11,0)),0))/12)</f>
        <v>0</v>
      </c>
      <c r="Q264" s="18">
        <f>IF(I263=0,0,I263*(IFERROR(INDEX('Debt Payoff'!$D$4:$D$11,MATCH(8,'Debt Payoff'!$F$4:$F$11,0)),0))/12)</f>
        <v>0</v>
      </c>
    </row>
    <row r="265" spans="1:17" x14ac:dyDescent="0.25">
      <c r="A265">
        <v>263</v>
      </c>
      <c r="B265" s="18">
        <f>IF(B264=0,0,MAX(0,B264*(1+(IFERROR(INDEX('Debt Payoff'!$D$4:$D$11,MATCH(1,'Debt Payoff'!$F$4:$F$11,0)),0))/12)-MIN(B264*(1+(IFERROR(INDEX('Debt Payoff'!$D$4:$D$11,MATCH(1,'Debt Payoff'!$F$4:$F$11,0)),0))/12),((IFERROR(INDEX('Debt Payoff'!$E$4:$E$11,MATCH(1,'Debt Payoff'!$F$4:$F$11,0)),0))+('Debt Payoff'!$C$2)))))</f>
        <v>0</v>
      </c>
      <c r="C265" s="18">
        <f>IF(C264=0,0,MAX(0,C264*(1+(IFERROR(INDEX('Debt Payoff'!$D$4:$D$11,MATCH(2,'Debt Payoff'!$F$4:$F$11,0)),0))/12)-MIN(C264*(1+(IFERROR(INDEX('Debt Payoff'!$D$4:$D$11,MATCH(2,'Debt Payoff'!$F$4:$F$11,0)),0))/12),(IF(COUNTIF(B264:B264,"&gt;0")=0,(IFERROR(INDEX('Debt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65" s="18">
        <f>IF(D264=0,0,MAX(0,D264*(1+(IFERROR(INDEX('Debt Payoff'!$D$4:$D$11,MATCH(3,'Debt Payoff'!$F$4:$F$11,0)),0))/12)-MIN(D264*(1+(IFERROR(INDEX('Debt Payoff'!$D$4:$D$11,MATCH(3,'Debt Payoff'!$F$4:$F$11,0)),0))/12),(IF(COUNTIF(B264:C264,"&gt;0")=0,(IFERROR(INDEX('Debt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65" s="18">
        <f>IF(E264=0,0,MAX(0,E264*(1+(IFERROR(INDEX('Debt Payoff'!$D$4:$D$11,MATCH(4,'Debt Payoff'!$F$4:$F$11,0)),0))/12)-MIN(E264*(1+(IFERROR(INDEX('Debt Payoff'!$D$4:$D$11,MATCH(4,'Debt Payoff'!$F$4:$F$11,0)),0))/12),(IF(COUNTIF(B264:D264,"&gt;0")=0,(IFERROR(INDEX('Debt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65" s="18">
        <f>IF(F264=0,0,MAX(0,F264*(1+(IFERROR(INDEX('Debt Payoff'!$D$4:$D$11,MATCH(5,'Debt Payoff'!$F$4:$F$11,0)),0))/12)-MIN(F264*(1+(IFERROR(INDEX('Debt Payoff'!$D$4:$D$11,MATCH(5,'Debt Payoff'!$F$4:$F$11,0)),0))/12),(IF(COUNTIF(B264:E264,"&gt;0")=0,(IFERROR(INDEX('Debt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65" s="18">
        <f>IF(G264=0,0,MAX(0,G264*(1+(IFERROR(INDEX('Debt Payoff'!$D$4:$D$11,MATCH(6,'Debt Payoff'!$F$4:$F$11,0)),0))/12)-MIN(G264*(1+(IFERROR(INDEX('Debt Payoff'!$D$4:$D$11,MATCH(6,'Debt Payoff'!$F$4:$F$11,0)),0))/12),(IF(COUNTIF(B264:F264,"&gt;0")=0,(IFERROR(INDEX('Debt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65" s="18">
        <f>IF(H264=0,0,MAX(0,H264*(1+(IFERROR(INDEX('Debt Payoff'!$D$4:$D$11,MATCH(7,'Debt Payoff'!$F$4:$F$11,0)),0))/12)-MIN(H264*(1+(IFERROR(INDEX('Debt Payoff'!$D$4:$D$11,MATCH(7,'Debt Payoff'!$F$4:$F$11,0)),0))/12),(IF(COUNTIF(B264:G264,"&gt;0")=0,(IFERROR(INDEX('Debt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65" s="18">
        <f>IF(I264=0,0,MAX(0,I264*(1+(IFERROR(INDEX('Debt Payoff'!$D$4:$D$11,MATCH(8,'Debt Payoff'!$F$4:$F$11,0)),0))/12)-MIN(I264*(1+(IFERROR(INDEX('Debt Payoff'!$D$4:$D$11,MATCH(8,'Debt Payoff'!$F$4:$F$11,0)),0))/12),(IF(COUNTIF(B264:H264,"&gt;0")=0,(IFERROR(INDEX('Debt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65" s="18">
        <f>IF(B264=0,0,B264*(IFERROR(INDEX('Debt Payoff'!$D$4:$D$11,MATCH(1,'Debt Payoff'!$F$4:$F$11,0)),0))/12)</f>
        <v>0</v>
      </c>
      <c r="K265" s="18">
        <f>IF(C264=0,0,C264*(IFERROR(INDEX('Debt Payoff'!$D$4:$D$11,MATCH(2,'Debt Payoff'!$F$4:$F$11,0)),0))/12)</f>
        <v>0</v>
      </c>
      <c r="L265" s="18">
        <f>IF(D264=0,0,D264*(IFERROR(INDEX('Debt Payoff'!$D$4:$D$11,MATCH(3,'Debt Payoff'!$F$4:$F$11,0)),0))/12)</f>
        <v>0</v>
      </c>
      <c r="M265" s="18">
        <f>IF(E264=0,0,E264*(IFERROR(INDEX('Debt Payoff'!$D$4:$D$11,MATCH(4,'Debt Payoff'!$F$4:$F$11,0)),0))/12)</f>
        <v>0</v>
      </c>
      <c r="N265" s="18">
        <f>IF(F264=0,0,F264*(IFERROR(INDEX('Debt Payoff'!$D$4:$D$11,MATCH(5,'Debt Payoff'!$F$4:$F$11,0)),0))/12)</f>
        <v>0</v>
      </c>
      <c r="O265" s="18">
        <f>IF(G264=0,0,G264*(IFERROR(INDEX('Debt Payoff'!$D$4:$D$11,MATCH(6,'Debt Payoff'!$F$4:$F$11,0)),0))/12)</f>
        <v>0</v>
      </c>
      <c r="P265" s="18">
        <f>IF(H264=0,0,H264*(IFERROR(INDEX('Debt Payoff'!$D$4:$D$11,MATCH(7,'Debt Payoff'!$F$4:$F$11,0)),0))/12)</f>
        <v>0</v>
      </c>
      <c r="Q265" s="18">
        <f>IF(I264=0,0,I264*(IFERROR(INDEX('Debt Payoff'!$D$4:$D$11,MATCH(8,'Debt Payoff'!$F$4:$F$11,0)),0))/12)</f>
        <v>0</v>
      </c>
    </row>
    <row r="266" spans="1:17" x14ac:dyDescent="0.25">
      <c r="A266">
        <v>264</v>
      </c>
      <c r="B266" s="18">
        <f>IF(B265=0,0,MAX(0,B265*(1+(IFERROR(INDEX('Debt Payoff'!$D$4:$D$11,MATCH(1,'Debt Payoff'!$F$4:$F$11,0)),0))/12)-MIN(B265*(1+(IFERROR(INDEX('Debt Payoff'!$D$4:$D$11,MATCH(1,'Debt Payoff'!$F$4:$F$11,0)),0))/12),((IFERROR(INDEX('Debt Payoff'!$E$4:$E$11,MATCH(1,'Debt Payoff'!$F$4:$F$11,0)),0))+('Debt Payoff'!$C$2)))))</f>
        <v>0</v>
      </c>
      <c r="C266" s="18">
        <f>IF(C265=0,0,MAX(0,C265*(1+(IFERROR(INDEX('Debt Payoff'!$D$4:$D$11,MATCH(2,'Debt Payoff'!$F$4:$F$11,0)),0))/12)-MIN(C265*(1+(IFERROR(INDEX('Debt Payoff'!$D$4:$D$11,MATCH(2,'Debt Payoff'!$F$4:$F$11,0)),0))/12),(IF(COUNTIF(B265:B265,"&gt;0")=0,(IFERROR(INDEX('Debt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66" s="18">
        <f>IF(D265=0,0,MAX(0,D265*(1+(IFERROR(INDEX('Debt Payoff'!$D$4:$D$11,MATCH(3,'Debt Payoff'!$F$4:$F$11,0)),0))/12)-MIN(D265*(1+(IFERROR(INDEX('Debt Payoff'!$D$4:$D$11,MATCH(3,'Debt Payoff'!$F$4:$F$11,0)),0))/12),(IF(COUNTIF(B265:C265,"&gt;0")=0,(IFERROR(INDEX('Debt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66" s="18">
        <f>IF(E265=0,0,MAX(0,E265*(1+(IFERROR(INDEX('Debt Payoff'!$D$4:$D$11,MATCH(4,'Debt Payoff'!$F$4:$F$11,0)),0))/12)-MIN(E265*(1+(IFERROR(INDEX('Debt Payoff'!$D$4:$D$11,MATCH(4,'Debt Payoff'!$F$4:$F$11,0)),0))/12),(IF(COUNTIF(B265:D265,"&gt;0")=0,(IFERROR(INDEX('Debt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66" s="18">
        <f>IF(F265=0,0,MAX(0,F265*(1+(IFERROR(INDEX('Debt Payoff'!$D$4:$D$11,MATCH(5,'Debt Payoff'!$F$4:$F$11,0)),0))/12)-MIN(F265*(1+(IFERROR(INDEX('Debt Payoff'!$D$4:$D$11,MATCH(5,'Debt Payoff'!$F$4:$F$11,0)),0))/12),(IF(COUNTIF(B265:E265,"&gt;0")=0,(IFERROR(INDEX('Debt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66" s="18">
        <f>IF(G265=0,0,MAX(0,G265*(1+(IFERROR(INDEX('Debt Payoff'!$D$4:$D$11,MATCH(6,'Debt Payoff'!$F$4:$F$11,0)),0))/12)-MIN(G265*(1+(IFERROR(INDEX('Debt Payoff'!$D$4:$D$11,MATCH(6,'Debt Payoff'!$F$4:$F$11,0)),0))/12),(IF(COUNTIF(B265:F265,"&gt;0")=0,(IFERROR(INDEX('Debt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66" s="18">
        <f>IF(H265=0,0,MAX(0,H265*(1+(IFERROR(INDEX('Debt Payoff'!$D$4:$D$11,MATCH(7,'Debt Payoff'!$F$4:$F$11,0)),0))/12)-MIN(H265*(1+(IFERROR(INDEX('Debt Payoff'!$D$4:$D$11,MATCH(7,'Debt Payoff'!$F$4:$F$11,0)),0))/12),(IF(COUNTIF(B265:G265,"&gt;0")=0,(IFERROR(INDEX('Debt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66" s="18">
        <f>IF(I265=0,0,MAX(0,I265*(1+(IFERROR(INDEX('Debt Payoff'!$D$4:$D$11,MATCH(8,'Debt Payoff'!$F$4:$F$11,0)),0))/12)-MIN(I265*(1+(IFERROR(INDEX('Debt Payoff'!$D$4:$D$11,MATCH(8,'Debt Payoff'!$F$4:$F$11,0)),0))/12),(IF(COUNTIF(B265:H265,"&gt;0")=0,(IFERROR(INDEX('Debt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66" s="18">
        <f>IF(B265=0,0,B265*(IFERROR(INDEX('Debt Payoff'!$D$4:$D$11,MATCH(1,'Debt Payoff'!$F$4:$F$11,0)),0))/12)</f>
        <v>0</v>
      </c>
      <c r="K266" s="18">
        <f>IF(C265=0,0,C265*(IFERROR(INDEX('Debt Payoff'!$D$4:$D$11,MATCH(2,'Debt Payoff'!$F$4:$F$11,0)),0))/12)</f>
        <v>0</v>
      </c>
      <c r="L266" s="18">
        <f>IF(D265=0,0,D265*(IFERROR(INDEX('Debt Payoff'!$D$4:$D$11,MATCH(3,'Debt Payoff'!$F$4:$F$11,0)),0))/12)</f>
        <v>0</v>
      </c>
      <c r="M266" s="18">
        <f>IF(E265=0,0,E265*(IFERROR(INDEX('Debt Payoff'!$D$4:$D$11,MATCH(4,'Debt Payoff'!$F$4:$F$11,0)),0))/12)</f>
        <v>0</v>
      </c>
      <c r="N266" s="18">
        <f>IF(F265=0,0,F265*(IFERROR(INDEX('Debt Payoff'!$D$4:$D$11,MATCH(5,'Debt Payoff'!$F$4:$F$11,0)),0))/12)</f>
        <v>0</v>
      </c>
      <c r="O266" s="18">
        <f>IF(G265=0,0,G265*(IFERROR(INDEX('Debt Payoff'!$D$4:$D$11,MATCH(6,'Debt Payoff'!$F$4:$F$11,0)),0))/12)</f>
        <v>0</v>
      </c>
      <c r="P266" s="18">
        <f>IF(H265=0,0,H265*(IFERROR(INDEX('Debt Payoff'!$D$4:$D$11,MATCH(7,'Debt Payoff'!$F$4:$F$11,0)),0))/12)</f>
        <v>0</v>
      </c>
      <c r="Q266" s="18">
        <f>IF(I265=0,0,I265*(IFERROR(INDEX('Debt Payoff'!$D$4:$D$11,MATCH(8,'Debt Payoff'!$F$4:$F$11,0)),0))/12)</f>
        <v>0</v>
      </c>
    </row>
    <row r="267" spans="1:17" x14ac:dyDescent="0.25">
      <c r="A267">
        <v>265</v>
      </c>
      <c r="B267" s="18">
        <f>IF(B266=0,0,MAX(0,B266*(1+(IFERROR(INDEX('Debt Payoff'!$D$4:$D$11,MATCH(1,'Debt Payoff'!$F$4:$F$11,0)),0))/12)-MIN(B266*(1+(IFERROR(INDEX('Debt Payoff'!$D$4:$D$11,MATCH(1,'Debt Payoff'!$F$4:$F$11,0)),0))/12),((IFERROR(INDEX('Debt Payoff'!$E$4:$E$11,MATCH(1,'Debt Payoff'!$F$4:$F$11,0)),0))+('Debt Payoff'!$C$2)))))</f>
        <v>0</v>
      </c>
      <c r="C267" s="18">
        <f>IF(C266=0,0,MAX(0,C266*(1+(IFERROR(INDEX('Debt Payoff'!$D$4:$D$11,MATCH(2,'Debt Payoff'!$F$4:$F$11,0)),0))/12)-MIN(C266*(1+(IFERROR(INDEX('Debt Payoff'!$D$4:$D$11,MATCH(2,'Debt Payoff'!$F$4:$F$11,0)),0))/12),(IF(COUNTIF(B266:B266,"&gt;0")=0,(IFERROR(INDEX('Debt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67" s="18">
        <f>IF(D266=0,0,MAX(0,D266*(1+(IFERROR(INDEX('Debt Payoff'!$D$4:$D$11,MATCH(3,'Debt Payoff'!$F$4:$F$11,0)),0))/12)-MIN(D266*(1+(IFERROR(INDEX('Debt Payoff'!$D$4:$D$11,MATCH(3,'Debt Payoff'!$F$4:$F$11,0)),0))/12),(IF(COUNTIF(B266:C266,"&gt;0")=0,(IFERROR(INDEX('Debt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67" s="18">
        <f>IF(E266=0,0,MAX(0,E266*(1+(IFERROR(INDEX('Debt Payoff'!$D$4:$D$11,MATCH(4,'Debt Payoff'!$F$4:$F$11,0)),0))/12)-MIN(E266*(1+(IFERROR(INDEX('Debt Payoff'!$D$4:$D$11,MATCH(4,'Debt Payoff'!$F$4:$F$11,0)),0))/12),(IF(COUNTIF(B266:D266,"&gt;0")=0,(IFERROR(INDEX('Debt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67" s="18">
        <f>IF(F266=0,0,MAX(0,F266*(1+(IFERROR(INDEX('Debt Payoff'!$D$4:$D$11,MATCH(5,'Debt Payoff'!$F$4:$F$11,0)),0))/12)-MIN(F266*(1+(IFERROR(INDEX('Debt Payoff'!$D$4:$D$11,MATCH(5,'Debt Payoff'!$F$4:$F$11,0)),0))/12),(IF(COUNTIF(B266:E266,"&gt;0")=0,(IFERROR(INDEX('Debt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67" s="18">
        <f>IF(G266=0,0,MAX(0,G266*(1+(IFERROR(INDEX('Debt Payoff'!$D$4:$D$11,MATCH(6,'Debt Payoff'!$F$4:$F$11,0)),0))/12)-MIN(G266*(1+(IFERROR(INDEX('Debt Payoff'!$D$4:$D$11,MATCH(6,'Debt Payoff'!$F$4:$F$11,0)),0))/12),(IF(COUNTIF(B266:F266,"&gt;0")=0,(IFERROR(INDEX('Debt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67" s="18">
        <f>IF(H266=0,0,MAX(0,H266*(1+(IFERROR(INDEX('Debt Payoff'!$D$4:$D$11,MATCH(7,'Debt Payoff'!$F$4:$F$11,0)),0))/12)-MIN(H266*(1+(IFERROR(INDEX('Debt Payoff'!$D$4:$D$11,MATCH(7,'Debt Payoff'!$F$4:$F$11,0)),0))/12),(IF(COUNTIF(B266:G266,"&gt;0")=0,(IFERROR(INDEX('Debt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67" s="18">
        <f>IF(I266=0,0,MAX(0,I266*(1+(IFERROR(INDEX('Debt Payoff'!$D$4:$D$11,MATCH(8,'Debt Payoff'!$F$4:$F$11,0)),0))/12)-MIN(I266*(1+(IFERROR(INDEX('Debt Payoff'!$D$4:$D$11,MATCH(8,'Debt Payoff'!$F$4:$F$11,0)),0))/12),(IF(COUNTIF(B266:H266,"&gt;0")=0,(IFERROR(INDEX('Debt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67" s="18">
        <f>IF(B266=0,0,B266*(IFERROR(INDEX('Debt Payoff'!$D$4:$D$11,MATCH(1,'Debt Payoff'!$F$4:$F$11,0)),0))/12)</f>
        <v>0</v>
      </c>
      <c r="K267" s="18">
        <f>IF(C266=0,0,C266*(IFERROR(INDEX('Debt Payoff'!$D$4:$D$11,MATCH(2,'Debt Payoff'!$F$4:$F$11,0)),0))/12)</f>
        <v>0</v>
      </c>
      <c r="L267" s="18">
        <f>IF(D266=0,0,D266*(IFERROR(INDEX('Debt Payoff'!$D$4:$D$11,MATCH(3,'Debt Payoff'!$F$4:$F$11,0)),0))/12)</f>
        <v>0</v>
      </c>
      <c r="M267" s="18">
        <f>IF(E266=0,0,E266*(IFERROR(INDEX('Debt Payoff'!$D$4:$D$11,MATCH(4,'Debt Payoff'!$F$4:$F$11,0)),0))/12)</f>
        <v>0</v>
      </c>
      <c r="N267" s="18">
        <f>IF(F266=0,0,F266*(IFERROR(INDEX('Debt Payoff'!$D$4:$D$11,MATCH(5,'Debt Payoff'!$F$4:$F$11,0)),0))/12)</f>
        <v>0</v>
      </c>
      <c r="O267" s="18">
        <f>IF(G266=0,0,G266*(IFERROR(INDEX('Debt Payoff'!$D$4:$D$11,MATCH(6,'Debt Payoff'!$F$4:$F$11,0)),0))/12)</f>
        <v>0</v>
      </c>
      <c r="P267" s="18">
        <f>IF(H266=0,0,H266*(IFERROR(INDEX('Debt Payoff'!$D$4:$D$11,MATCH(7,'Debt Payoff'!$F$4:$F$11,0)),0))/12)</f>
        <v>0</v>
      </c>
      <c r="Q267" s="18">
        <f>IF(I266=0,0,I266*(IFERROR(INDEX('Debt Payoff'!$D$4:$D$11,MATCH(8,'Debt Payoff'!$F$4:$F$11,0)),0))/12)</f>
        <v>0</v>
      </c>
    </row>
    <row r="268" spans="1:17" x14ac:dyDescent="0.25">
      <c r="A268">
        <v>266</v>
      </c>
      <c r="B268" s="18">
        <f>IF(B267=0,0,MAX(0,B267*(1+(IFERROR(INDEX('Debt Payoff'!$D$4:$D$11,MATCH(1,'Debt Payoff'!$F$4:$F$11,0)),0))/12)-MIN(B267*(1+(IFERROR(INDEX('Debt Payoff'!$D$4:$D$11,MATCH(1,'Debt Payoff'!$F$4:$F$11,0)),0))/12),((IFERROR(INDEX('Debt Payoff'!$E$4:$E$11,MATCH(1,'Debt Payoff'!$F$4:$F$11,0)),0))+('Debt Payoff'!$C$2)))))</f>
        <v>0</v>
      </c>
      <c r="C268" s="18">
        <f>IF(C267=0,0,MAX(0,C267*(1+(IFERROR(INDEX('Debt Payoff'!$D$4:$D$11,MATCH(2,'Debt Payoff'!$F$4:$F$11,0)),0))/12)-MIN(C267*(1+(IFERROR(INDEX('Debt Payoff'!$D$4:$D$11,MATCH(2,'Debt Payoff'!$F$4:$F$11,0)),0))/12),(IF(COUNTIF(B267:B267,"&gt;0")=0,(IFERROR(INDEX('Debt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68" s="18">
        <f>IF(D267=0,0,MAX(0,D267*(1+(IFERROR(INDEX('Debt Payoff'!$D$4:$D$11,MATCH(3,'Debt Payoff'!$F$4:$F$11,0)),0))/12)-MIN(D267*(1+(IFERROR(INDEX('Debt Payoff'!$D$4:$D$11,MATCH(3,'Debt Payoff'!$F$4:$F$11,0)),0))/12),(IF(COUNTIF(B267:C267,"&gt;0")=0,(IFERROR(INDEX('Debt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68" s="18">
        <f>IF(E267=0,0,MAX(0,E267*(1+(IFERROR(INDEX('Debt Payoff'!$D$4:$D$11,MATCH(4,'Debt Payoff'!$F$4:$F$11,0)),0))/12)-MIN(E267*(1+(IFERROR(INDEX('Debt Payoff'!$D$4:$D$11,MATCH(4,'Debt Payoff'!$F$4:$F$11,0)),0))/12),(IF(COUNTIF(B267:D267,"&gt;0")=0,(IFERROR(INDEX('Debt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68" s="18">
        <f>IF(F267=0,0,MAX(0,F267*(1+(IFERROR(INDEX('Debt Payoff'!$D$4:$D$11,MATCH(5,'Debt Payoff'!$F$4:$F$11,0)),0))/12)-MIN(F267*(1+(IFERROR(INDEX('Debt Payoff'!$D$4:$D$11,MATCH(5,'Debt Payoff'!$F$4:$F$11,0)),0))/12),(IF(COUNTIF(B267:E267,"&gt;0")=0,(IFERROR(INDEX('Debt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68" s="18">
        <f>IF(G267=0,0,MAX(0,G267*(1+(IFERROR(INDEX('Debt Payoff'!$D$4:$D$11,MATCH(6,'Debt Payoff'!$F$4:$F$11,0)),0))/12)-MIN(G267*(1+(IFERROR(INDEX('Debt Payoff'!$D$4:$D$11,MATCH(6,'Debt Payoff'!$F$4:$F$11,0)),0))/12),(IF(COUNTIF(B267:F267,"&gt;0")=0,(IFERROR(INDEX('Debt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68" s="18">
        <f>IF(H267=0,0,MAX(0,H267*(1+(IFERROR(INDEX('Debt Payoff'!$D$4:$D$11,MATCH(7,'Debt Payoff'!$F$4:$F$11,0)),0))/12)-MIN(H267*(1+(IFERROR(INDEX('Debt Payoff'!$D$4:$D$11,MATCH(7,'Debt Payoff'!$F$4:$F$11,0)),0))/12),(IF(COUNTIF(B267:G267,"&gt;0")=0,(IFERROR(INDEX('Debt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68" s="18">
        <f>IF(I267=0,0,MAX(0,I267*(1+(IFERROR(INDEX('Debt Payoff'!$D$4:$D$11,MATCH(8,'Debt Payoff'!$F$4:$F$11,0)),0))/12)-MIN(I267*(1+(IFERROR(INDEX('Debt Payoff'!$D$4:$D$11,MATCH(8,'Debt Payoff'!$F$4:$F$11,0)),0))/12),(IF(COUNTIF(B267:H267,"&gt;0")=0,(IFERROR(INDEX('Debt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68" s="18">
        <f>IF(B267=0,0,B267*(IFERROR(INDEX('Debt Payoff'!$D$4:$D$11,MATCH(1,'Debt Payoff'!$F$4:$F$11,0)),0))/12)</f>
        <v>0</v>
      </c>
      <c r="K268" s="18">
        <f>IF(C267=0,0,C267*(IFERROR(INDEX('Debt Payoff'!$D$4:$D$11,MATCH(2,'Debt Payoff'!$F$4:$F$11,0)),0))/12)</f>
        <v>0</v>
      </c>
      <c r="L268" s="18">
        <f>IF(D267=0,0,D267*(IFERROR(INDEX('Debt Payoff'!$D$4:$D$11,MATCH(3,'Debt Payoff'!$F$4:$F$11,0)),0))/12)</f>
        <v>0</v>
      </c>
      <c r="M268" s="18">
        <f>IF(E267=0,0,E267*(IFERROR(INDEX('Debt Payoff'!$D$4:$D$11,MATCH(4,'Debt Payoff'!$F$4:$F$11,0)),0))/12)</f>
        <v>0</v>
      </c>
      <c r="N268" s="18">
        <f>IF(F267=0,0,F267*(IFERROR(INDEX('Debt Payoff'!$D$4:$D$11,MATCH(5,'Debt Payoff'!$F$4:$F$11,0)),0))/12)</f>
        <v>0</v>
      </c>
      <c r="O268" s="18">
        <f>IF(G267=0,0,G267*(IFERROR(INDEX('Debt Payoff'!$D$4:$D$11,MATCH(6,'Debt Payoff'!$F$4:$F$11,0)),0))/12)</f>
        <v>0</v>
      </c>
      <c r="P268" s="18">
        <f>IF(H267=0,0,H267*(IFERROR(INDEX('Debt Payoff'!$D$4:$D$11,MATCH(7,'Debt Payoff'!$F$4:$F$11,0)),0))/12)</f>
        <v>0</v>
      </c>
      <c r="Q268" s="18">
        <f>IF(I267=0,0,I267*(IFERROR(INDEX('Debt Payoff'!$D$4:$D$11,MATCH(8,'Debt Payoff'!$F$4:$F$11,0)),0))/12)</f>
        <v>0</v>
      </c>
    </row>
    <row r="269" spans="1:17" x14ac:dyDescent="0.25">
      <c r="A269">
        <v>267</v>
      </c>
      <c r="B269" s="18">
        <f>IF(B268=0,0,MAX(0,B268*(1+(IFERROR(INDEX('Debt Payoff'!$D$4:$D$11,MATCH(1,'Debt Payoff'!$F$4:$F$11,0)),0))/12)-MIN(B268*(1+(IFERROR(INDEX('Debt Payoff'!$D$4:$D$11,MATCH(1,'Debt Payoff'!$F$4:$F$11,0)),0))/12),((IFERROR(INDEX('Debt Payoff'!$E$4:$E$11,MATCH(1,'Debt Payoff'!$F$4:$F$11,0)),0))+('Debt Payoff'!$C$2)))))</f>
        <v>0</v>
      </c>
      <c r="C269" s="18">
        <f>IF(C268=0,0,MAX(0,C268*(1+(IFERROR(INDEX('Debt Payoff'!$D$4:$D$11,MATCH(2,'Debt Payoff'!$F$4:$F$11,0)),0))/12)-MIN(C268*(1+(IFERROR(INDEX('Debt Payoff'!$D$4:$D$11,MATCH(2,'Debt Payoff'!$F$4:$F$11,0)),0))/12),(IF(COUNTIF(B268:B268,"&gt;0")=0,(IFERROR(INDEX('Debt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69" s="18">
        <f>IF(D268=0,0,MAX(0,D268*(1+(IFERROR(INDEX('Debt Payoff'!$D$4:$D$11,MATCH(3,'Debt Payoff'!$F$4:$F$11,0)),0))/12)-MIN(D268*(1+(IFERROR(INDEX('Debt Payoff'!$D$4:$D$11,MATCH(3,'Debt Payoff'!$F$4:$F$11,0)),0))/12),(IF(COUNTIF(B268:C268,"&gt;0")=0,(IFERROR(INDEX('Debt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69" s="18">
        <f>IF(E268=0,0,MAX(0,E268*(1+(IFERROR(INDEX('Debt Payoff'!$D$4:$D$11,MATCH(4,'Debt Payoff'!$F$4:$F$11,0)),0))/12)-MIN(E268*(1+(IFERROR(INDEX('Debt Payoff'!$D$4:$D$11,MATCH(4,'Debt Payoff'!$F$4:$F$11,0)),0))/12),(IF(COUNTIF(B268:D268,"&gt;0")=0,(IFERROR(INDEX('Debt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69" s="18">
        <f>IF(F268=0,0,MAX(0,F268*(1+(IFERROR(INDEX('Debt Payoff'!$D$4:$D$11,MATCH(5,'Debt Payoff'!$F$4:$F$11,0)),0))/12)-MIN(F268*(1+(IFERROR(INDEX('Debt Payoff'!$D$4:$D$11,MATCH(5,'Debt Payoff'!$F$4:$F$11,0)),0))/12),(IF(COUNTIF(B268:E268,"&gt;0")=0,(IFERROR(INDEX('Debt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69" s="18">
        <f>IF(G268=0,0,MAX(0,G268*(1+(IFERROR(INDEX('Debt Payoff'!$D$4:$D$11,MATCH(6,'Debt Payoff'!$F$4:$F$11,0)),0))/12)-MIN(G268*(1+(IFERROR(INDEX('Debt Payoff'!$D$4:$D$11,MATCH(6,'Debt Payoff'!$F$4:$F$11,0)),0))/12),(IF(COUNTIF(B268:F268,"&gt;0")=0,(IFERROR(INDEX('Debt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69" s="18">
        <f>IF(H268=0,0,MAX(0,H268*(1+(IFERROR(INDEX('Debt Payoff'!$D$4:$D$11,MATCH(7,'Debt Payoff'!$F$4:$F$11,0)),0))/12)-MIN(H268*(1+(IFERROR(INDEX('Debt Payoff'!$D$4:$D$11,MATCH(7,'Debt Payoff'!$F$4:$F$11,0)),0))/12),(IF(COUNTIF(B268:G268,"&gt;0")=0,(IFERROR(INDEX('Debt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69" s="18">
        <f>IF(I268=0,0,MAX(0,I268*(1+(IFERROR(INDEX('Debt Payoff'!$D$4:$D$11,MATCH(8,'Debt Payoff'!$F$4:$F$11,0)),0))/12)-MIN(I268*(1+(IFERROR(INDEX('Debt Payoff'!$D$4:$D$11,MATCH(8,'Debt Payoff'!$F$4:$F$11,0)),0))/12),(IF(COUNTIF(B268:H268,"&gt;0")=0,(IFERROR(INDEX('Debt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69" s="18">
        <f>IF(B268=0,0,B268*(IFERROR(INDEX('Debt Payoff'!$D$4:$D$11,MATCH(1,'Debt Payoff'!$F$4:$F$11,0)),0))/12)</f>
        <v>0</v>
      </c>
      <c r="K269" s="18">
        <f>IF(C268=0,0,C268*(IFERROR(INDEX('Debt Payoff'!$D$4:$D$11,MATCH(2,'Debt Payoff'!$F$4:$F$11,0)),0))/12)</f>
        <v>0</v>
      </c>
      <c r="L269" s="18">
        <f>IF(D268=0,0,D268*(IFERROR(INDEX('Debt Payoff'!$D$4:$D$11,MATCH(3,'Debt Payoff'!$F$4:$F$11,0)),0))/12)</f>
        <v>0</v>
      </c>
      <c r="M269" s="18">
        <f>IF(E268=0,0,E268*(IFERROR(INDEX('Debt Payoff'!$D$4:$D$11,MATCH(4,'Debt Payoff'!$F$4:$F$11,0)),0))/12)</f>
        <v>0</v>
      </c>
      <c r="N269" s="18">
        <f>IF(F268=0,0,F268*(IFERROR(INDEX('Debt Payoff'!$D$4:$D$11,MATCH(5,'Debt Payoff'!$F$4:$F$11,0)),0))/12)</f>
        <v>0</v>
      </c>
      <c r="O269" s="18">
        <f>IF(G268=0,0,G268*(IFERROR(INDEX('Debt Payoff'!$D$4:$D$11,MATCH(6,'Debt Payoff'!$F$4:$F$11,0)),0))/12)</f>
        <v>0</v>
      </c>
      <c r="P269" s="18">
        <f>IF(H268=0,0,H268*(IFERROR(INDEX('Debt Payoff'!$D$4:$D$11,MATCH(7,'Debt Payoff'!$F$4:$F$11,0)),0))/12)</f>
        <v>0</v>
      </c>
      <c r="Q269" s="18">
        <f>IF(I268=0,0,I268*(IFERROR(INDEX('Debt Payoff'!$D$4:$D$11,MATCH(8,'Debt Payoff'!$F$4:$F$11,0)),0))/12)</f>
        <v>0</v>
      </c>
    </row>
    <row r="270" spans="1:17" x14ac:dyDescent="0.25">
      <c r="A270">
        <v>268</v>
      </c>
      <c r="B270" s="18">
        <f>IF(B269=0,0,MAX(0,B269*(1+(IFERROR(INDEX('Debt Payoff'!$D$4:$D$11,MATCH(1,'Debt Payoff'!$F$4:$F$11,0)),0))/12)-MIN(B269*(1+(IFERROR(INDEX('Debt Payoff'!$D$4:$D$11,MATCH(1,'Debt Payoff'!$F$4:$F$11,0)),0))/12),((IFERROR(INDEX('Debt Payoff'!$E$4:$E$11,MATCH(1,'Debt Payoff'!$F$4:$F$11,0)),0))+('Debt Payoff'!$C$2)))))</f>
        <v>0</v>
      </c>
      <c r="C270" s="18">
        <f>IF(C269=0,0,MAX(0,C269*(1+(IFERROR(INDEX('Debt Payoff'!$D$4:$D$11,MATCH(2,'Debt Payoff'!$F$4:$F$11,0)),0))/12)-MIN(C269*(1+(IFERROR(INDEX('Debt Payoff'!$D$4:$D$11,MATCH(2,'Debt Payoff'!$F$4:$F$11,0)),0))/12),(IF(COUNTIF(B269:B269,"&gt;0")=0,(IFERROR(INDEX('Debt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70" s="18">
        <f>IF(D269=0,0,MAX(0,D269*(1+(IFERROR(INDEX('Debt Payoff'!$D$4:$D$11,MATCH(3,'Debt Payoff'!$F$4:$F$11,0)),0))/12)-MIN(D269*(1+(IFERROR(INDEX('Debt Payoff'!$D$4:$D$11,MATCH(3,'Debt Payoff'!$F$4:$F$11,0)),0))/12),(IF(COUNTIF(B269:C269,"&gt;0")=0,(IFERROR(INDEX('Debt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70" s="18">
        <f>IF(E269=0,0,MAX(0,E269*(1+(IFERROR(INDEX('Debt Payoff'!$D$4:$D$11,MATCH(4,'Debt Payoff'!$F$4:$F$11,0)),0))/12)-MIN(E269*(1+(IFERROR(INDEX('Debt Payoff'!$D$4:$D$11,MATCH(4,'Debt Payoff'!$F$4:$F$11,0)),0))/12),(IF(COUNTIF(B269:D269,"&gt;0")=0,(IFERROR(INDEX('Debt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70" s="18">
        <f>IF(F269=0,0,MAX(0,F269*(1+(IFERROR(INDEX('Debt Payoff'!$D$4:$D$11,MATCH(5,'Debt Payoff'!$F$4:$F$11,0)),0))/12)-MIN(F269*(1+(IFERROR(INDEX('Debt Payoff'!$D$4:$D$11,MATCH(5,'Debt Payoff'!$F$4:$F$11,0)),0))/12),(IF(COUNTIF(B269:E269,"&gt;0")=0,(IFERROR(INDEX('Debt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70" s="18">
        <f>IF(G269=0,0,MAX(0,G269*(1+(IFERROR(INDEX('Debt Payoff'!$D$4:$D$11,MATCH(6,'Debt Payoff'!$F$4:$F$11,0)),0))/12)-MIN(G269*(1+(IFERROR(INDEX('Debt Payoff'!$D$4:$D$11,MATCH(6,'Debt Payoff'!$F$4:$F$11,0)),0))/12),(IF(COUNTIF(B269:F269,"&gt;0")=0,(IFERROR(INDEX('Debt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70" s="18">
        <f>IF(H269=0,0,MAX(0,H269*(1+(IFERROR(INDEX('Debt Payoff'!$D$4:$D$11,MATCH(7,'Debt Payoff'!$F$4:$F$11,0)),0))/12)-MIN(H269*(1+(IFERROR(INDEX('Debt Payoff'!$D$4:$D$11,MATCH(7,'Debt Payoff'!$F$4:$F$11,0)),0))/12),(IF(COUNTIF(B269:G269,"&gt;0")=0,(IFERROR(INDEX('Debt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70" s="18">
        <f>IF(I269=0,0,MAX(0,I269*(1+(IFERROR(INDEX('Debt Payoff'!$D$4:$D$11,MATCH(8,'Debt Payoff'!$F$4:$F$11,0)),0))/12)-MIN(I269*(1+(IFERROR(INDEX('Debt Payoff'!$D$4:$D$11,MATCH(8,'Debt Payoff'!$F$4:$F$11,0)),0))/12),(IF(COUNTIF(B269:H269,"&gt;0")=0,(IFERROR(INDEX('Debt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70" s="18">
        <f>IF(B269=0,0,B269*(IFERROR(INDEX('Debt Payoff'!$D$4:$D$11,MATCH(1,'Debt Payoff'!$F$4:$F$11,0)),0))/12)</f>
        <v>0</v>
      </c>
      <c r="K270" s="18">
        <f>IF(C269=0,0,C269*(IFERROR(INDEX('Debt Payoff'!$D$4:$D$11,MATCH(2,'Debt Payoff'!$F$4:$F$11,0)),0))/12)</f>
        <v>0</v>
      </c>
      <c r="L270" s="18">
        <f>IF(D269=0,0,D269*(IFERROR(INDEX('Debt Payoff'!$D$4:$D$11,MATCH(3,'Debt Payoff'!$F$4:$F$11,0)),0))/12)</f>
        <v>0</v>
      </c>
      <c r="M270" s="18">
        <f>IF(E269=0,0,E269*(IFERROR(INDEX('Debt Payoff'!$D$4:$D$11,MATCH(4,'Debt Payoff'!$F$4:$F$11,0)),0))/12)</f>
        <v>0</v>
      </c>
      <c r="N270" s="18">
        <f>IF(F269=0,0,F269*(IFERROR(INDEX('Debt Payoff'!$D$4:$D$11,MATCH(5,'Debt Payoff'!$F$4:$F$11,0)),0))/12)</f>
        <v>0</v>
      </c>
      <c r="O270" s="18">
        <f>IF(G269=0,0,G269*(IFERROR(INDEX('Debt Payoff'!$D$4:$D$11,MATCH(6,'Debt Payoff'!$F$4:$F$11,0)),0))/12)</f>
        <v>0</v>
      </c>
      <c r="P270" s="18">
        <f>IF(H269=0,0,H269*(IFERROR(INDEX('Debt Payoff'!$D$4:$D$11,MATCH(7,'Debt Payoff'!$F$4:$F$11,0)),0))/12)</f>
        <v>0</v>
      </c>
      <c r="Q270" s="18">
        <f>IF(I269=0,0,I269*(IFERROR(INDEX('Debt Payoff'!$D$4:$D$11,MATCH(8,'Debt Payoff'!$F$4:$F$11,0)),0))/12)</f>
        <v>0</v>
      </c>
    </row>
    <row r="271" spans="1:17" x14ac:dyDescent="0.25">
      <c r="A271">
        <v>269</v>
      </c>
      <c r="B271" s="18">
        <f>IF(B270=0,0,MAX(0,B270*(1+(IFERROR(INDEX('Debt Payoff'!$D$4:$D$11,MATCH(1,'Debt Payoff'!$F$4:$F$11,0)),0))/12)-MIN(B270*(1+(IFERROR(INDEX('Debt Payoff'!$D$4:$D$11,MATCH(1,'Debt Payoff'!$F$4:$F$11,0)),0))/12),((IFERROR(INDEX('Debt Payoff'!$E$4:$E$11,MATCH(1,'Debt Payoff'!$F$4:$F$11,0)),0))+('Debt Payoff'!$C$2)))))</f>
        <v>0</v>
      </c>
      <c r="C271" s="18">
        <f>IF(C270=0,0,MAX(0,C270*(1+(IFERROR(INDEX('Debt Payoff'!$D$4:$D$11,MATCH(2,'Debt Payoff'!$F$4:$F$11,0)),0))/12)-MIN(C270*(1+(IFERROR(INDEX('Debt Payoff'!$D$4:$D$11,MATCH(2,'Debt Payoff'!$F$4:$F$11,0)),0))/12),(IF(COUNTIF(B270:B270,"&gt;0")=0,(IFERROR(INDEX('Debt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71" s="18">
        <f>IF(D270=0,0,MAX(0,D270*(1+(IFERROR(INDEX('Debt Payoff'!$D$4:$D$11,MATCH(3,'Debt Payoff'!$F$4:$F$11,0)),0))/12)-MIN(D270*(1+(IFERROR(INDEX('Debt Payoff'!$D$4:$D$11,MATCH(3,'Debt Payoff'!$F$4:$F$11,0)),0))/12),(IF(COUNTIF(B270:C270,"&gt;0")=0,(IFERROR(INDEX('Debt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71" s="18">
        <f>IF(E270=0,0,MAX(0,E270*(1+(IFERROR(INDEX('Debt Payoff'!$D$4:$D$11,MATCH(4,'Debt Payoff'!$F$4:$F$11,0)),0))/12)-MIN(E270*(1+(IFERROR(INDEX('Debt Payoff'!$D$4:$D$11,MATCH(4,'Debt Payoff'!$F$4:$F$11,0)),0))/12),(IF(COUNTIF(B270:D270,"&gt;0")=0,(IFERROR(INDEX('Debt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71" s="18">
        <f>IF(F270=0,0,MAX(0,F270*(1+(IFERROR(INDEX('Debt Payoff'!$D$4:$D$11,MATCH(5,'Debt Payoff'!$F$4:$F$11,0)),0))/12)-MIN(F270*(1+(IFERROR(INDEX('Debt Payoff'!$D$4:$D$11,MATCH(5,'Debt Payoff'!$F$4:$F$11,0)),0))/12),(IF(COUNTIF(B270:E270,"&gt;0")=0,(IFERROR(INDEX('Debt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71" s="18">
        <f>IF(G270=0,0,MAX(0,G270*(1+(IFERROR(INDEX('Debt Payoff'!$D$4:$D$11,MATCH(6,'Debt Payoff'!$F$4:$F$11,0)),0))/12)-MIN(G270*(1+(IFERROR(INDEX('Debt Payoff'!$D$4:$D$11,MATCH(6,'Debt Payoff'!$F$4:$F$11,0)),0))/12),(IF(COUNTIF(B270:F270,"&gt;0")=0,(IFERROR(INDEX('Debt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71" s="18">
        <f>IF(H270=0,0,MAX(0,H270*(1+(IFERROR(INDEX('Debt Payoff'!$D$4:$D$11,MATCH(7,'Debt Payoff'!$F$4:$F$11,0)),0))/12)-MIN(H270*(1+(IFERROR(INDEX('Debt Payoff'!$D$4:$D$11,MATCH(7,'Debt Payoff'!$F$4:$F$11,0)),0))/12),(IF(COUNTIF(B270:G270,"&gt;0")=0,(IFERROR(INDEX('Debt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71" s="18">
        <f>IF(I270=0,0,MAX(0,I270*(1+(IFERROR(INDEX('Debt Payoff'!$D$4:$D$11,MATCH(8,'Debt Payoff'!$F$4:$F$11,0)),0))/12)-MIN(I270*(1+(IFERROR(INDEX('Debt Payoff'!$D$4:$D$11,MATCH(8,'Debt Payoff'!$F$4:$F$11,0)),0))/12),(IF(COUNTIF(B270:H270,"&gt;0")=0,(IFERROR(INDEX('Debt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71" s="18">
        <f>IF(B270=0,0,B270*(IFERROR(INDEX('Debt Payoff'!$D$4:$D$11,MATCH(1,'Debt Payoff'!$F$4:$F$11,0)),0))/12)</f>
        <v>0</v>
      </c>
      <c r="K271" s="18">
        <f>IF(C270=0,0,C270*(IFERROR(INDEX('Debt Payoff'!$D$4:$D$11,MATCH(2,'Debt Payoff'!$F$4:$F$11,0)),0))/12)</f>
        <v>0</v>
      </c>
      <c r="L271" s="18">
        <f>IF(D270=0,0,D270*(IFERROR(INDEX('Debt Payoff'!$D$4:$D$11,MATCH(3,'Debt Payoff'!$F$4:$F$11,0)),0))/12)</f>
        <v>0</v>
      </c>
      <c r="M271" s="18">
        <f>IF(E270=0,0,E270*(IFERROR(INDEX('Debt Payoff'!$D$4:$D$11,MATCH(4,'Debt Payoff'!$F$4:$F$11,0)),0))/12)</f>
        <v>0</v>
      </c>
      <c r="N271" s="18">
        <f>IF(F270=0,0,F270*(IFERROR(INDEX('Debt Payoff'!$D$4:$D$11,MATCH(5,'Debt Payoff'!$F$4:$F$11,0)),0))/12)</f>
        <v>0</v>
      </c>
      <c r="O271" s="18">
        <f>IF(G270=0,0,G270*(IFERROR(INDEX('Debt Payoff'!$D$4:$D$11,MATCH(6,'Debt Payoff'!$F$4:$F$11,0)),0))/12)</f>
        <v>0</v>
      </c>
      <c r="P271" s="18">
        <f>IF(H270=0,0,H270*(IFERROR(INDEX('Debt Payoff'!$D$4:$D$11,MATCH(7,'Debt Payoff'!$F$4:$F$11,0)),0))/12)</f>
        <v>0</v>
      </c>
      <c r="Q271" s="18">
        <f>IF(I270=0,0,I270*(IFERROR(INDEX('Debt Payoff'!$D$4:$D$11,MATCH(8,'Debt Payoff'!$F$4:$F$11,0)),0))/12)</f>
        <v>0</v>
      </c>
    </row>
    <row r="272" spans="1:17" x14ac:dyDescent="0.25">
      <c r="A272">
        <v>270</v>
      </c>
      <c r="B272" s="18">
        <f>IF(B271=0,0,MAX(0,B271*(1+(IFERROR(INDEX('Debt Payoff'!$D$4:$D$11,MATCH(1,'Debt Payoff'!$F$4:$F$11,0)),0))/12)-MIN(B271*(1+(IFERROR(INDEX('Debt Payoff'!$D$4:$D$11,MATCH(1,'Debt Payoff'!$F$4:$F$11,0)),0))/12),((IFERROR(INDEX('Debt Payoff'!$E$4:$E$11,MATCH(1,'Debt Payoff'!$F$4:$F$11,0)),0))+('Debt Payoff'!$C$2)))))</f>
        <v>0</v>
      </c>
      <c r="C272" s="18">
        <f>IF(C271=0,0,MAX(0,C271*(1+(IFERROR(INDEX('Debt Payoff'!$D$4:$D$11,MATCH(2,'Debt Payoff'!$F$4:$F$11,0)),0))/12)-MIN(C271*(1+(IFERROR(INDEX('Debt Payoff'!$D$4:$D$11,MATCH(2,'Debt Payoff'!$F$4:$F$11,0)),0))/12),(IF(COUNTIF(B271:B271,"&gt;0")=0,(IFERROR(INDEX('Debt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72" s="18">
        <f>IF(D271=0,0,MAX(0,D271*(1+(IFERROR(INDEX('Debt Payoff'!$D$4:$D$11,MATCH(3,'Debt Payoff'!$F$4:$F$11,0)),0))/12)-MIN(D271*(1+(IFERROR(INDEX('Debt Payoff'!$D$4:$D$11,MATCH(3,'Debt Payoff'!$F$4:$F$11,0)),0))/12),(IF(COUNTIF(B271:C271,"&gt;0")=0,(IFERROR(INDEX('Debt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72" s="18">
        <f>IF(E271=0,0,MAX(0,E271*(1+(IFERROR(INDEX('Debt Payoff'!$D$4:$D$11,MATCH(4,'Debt Payoff'!$F$4:$F$11,0)),0))/12)-MIN(E271*(1+(IFERROR(INDEX('Debt Payoff'!$D$4:$D$11,MATCH(4,'Debt Payoff'!$F$4:$F$11,0)),0))/12),(IF(COUNTIF(B271:D271,"&gt;0")=0,(IFERROR(INDEX('Debt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72" s="18">
        <f>IF(F271=0,0,MAX(0,F271*(1+(IFERROR(INDEX('Debt Payoff'!$D$4:$D$11,MATCH(5,'Debt Payoff'!$F$4:$F$11,0)),0))/12)-MIN(F271*(1+(IFERROR(INDEX('Debt Payoff'!$D$4:$D$11,MATCH(5,'Debt Payoff'!$F$4:$F$11,0)),0))/12),(IF(COUNTIF(B271:E271,"&gt;0")=0,(IFERROR(INDEX('Debt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72" s="18">
        <f>IF(G271=0,0,MAX(0,G271*(1+(IFERROR(INDEX('Debt Payoff'!$D$4:$D$11,MATCH(6,'Debt Payoff'!$F$4:$F$11,0)),0))/12)-MIN(G271*(1+(IFERROR(INDEX('Debt Payoff'!$D$4:$D$11,MATCH(6,'Debt Payoff'!$F$4:$F$11,0)),0))/12),(IF(COUNTIF(B271:F271,"&gt;0")=0,(IFERROR(INDEX('Debt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72" s="18">
        <f>IF(H271=0,0,MAX(0,H271*(1+(IFERROR(INDEX('Debt Payoff'!$D$4:$D$11,MATCH(7,'Debt Payoff'!$F$4:$F$11,0)),0))/12)-MIN(H271*(1+(IFERROR(INDEX('Debt Payoff'!$D$4:$D$11,MATCH(7,'Debt Payoff'!$F$4:$F$11,0)),0))/12),(IF(COUNTIF(B271:G271,"&gt;0")=0,(IFERROR(INDEX('Debt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72" s="18">
        <f>IF(I271=0,0,MAX(0,I271*(1+(IFERROR(INDEX('Debt Payoff'!$D$4:$D$11,MATCH(8,'Debt Payoff'!$F$4:$F$11,0)),0))/12)-MIN(I271*(1+(IFERROR(INDEX('Debt Payoff'!$D$4:$D$11,MATCH(8,'Debt Payoff'!$F$4:$F$11,0)),0))/12),(IF(COUNTIF(B271:H271,"&gt;0")=0,(IFERROR(INDEX('Debt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72" s="18">
        <f>IF(B271=0,0,B271*(IFERROR(INDEX('Debt Payoff'!$D$4:$D$11,MATCH(1,'Debt Payoff'!$F$4:$F$11,0)),0))/12)</f>
        <v>0</v>
      </c>
      <c r="K272" s="18">
        <f>IF(C271=0,0,C271*(IFERROR(INDEX('Debt Payoff'!$D$4:$D$11,MATCH(2,'Debt Payoff'!$F$4:$F$11,0)),0))/12)</f>
        <v>0</v>
      </c>
      <c r="L272" s="18">
        <f>IF(D271=0,0,D271*(IFERROR(INDEX('Debt Payoff'!$D$4:$D$11,MATCH(3,'Debt Payoff'!$F$4:$F$11,0)),0))/12)</f>
        <v>0</v>
      </c>
      <c r="M272" s="18">
        <f>IF(E271=0,0,E271*(IFERROR(INDEX('Debt Payoff'!$D$4:$D$11,MATCH(4,'Debt Payoff'!$F$4:$F$11,0)),0))/12)</f>
        <v>0</v>
      </c>
      <c r="N272" s="18">
        <f>IF(F271=0,0,F271*(IFERROR(INDEX('Debt Payoff'!$D$4:$D$11,MATCH(5,'Debt Payoff'!$F$4:$F$11,0)),0))/12)</f>
        <v>0</v>
      </c>
      <c r="O272" s="18">
        <f>IF(G271=0,0,G271*(IFERROR(INDEX('Debt Payoff'!$D$4:$D$11,MATCH(6,'Debt Payoff'!$F$4:$F$11,0)),0))/12)</f>
        <v>0</v>
      </c>
      <c r="P272" s="18">
        <f>IF(H271=0,0,H271*(IFERROR(INDEX('Debt Payoff'!$D$4:$D$11,MATCH(7,'Debt Payoff'!$F$4:$F$11,0)),0))/12)</f>
        <v>0</v>
      </c>
      <c r="Q272" s="18">
        <f>IF(I271=0,0,I271*(IFERROR(INDEX('Debt Payoff'!$D$4:$D$11,MATCH(8,'Debt Payoff'!$F$4:$F$11,0)),0))/12)</f>
        <v>0</v>
      </c>
    </row>
    <row r="273" spans="1:17" x14ac:dyDescent="0.25">
      <c r="A273">
        <v>271</v>
      </c>
      <c r="B273" s="18">
        <f>IF(B272=0,0,MAX(0,B272*(1+(IFERROR(INDEX('Debt Payoff'!$D$4:$D$11,MATCH(1,'Debt Payoff'!$F$4:$F$11,0)),0))/12)-MIN(B272*(1+(IFERROR(INDEX('Debt Payoff'!$D$4:$D$11,MATCH(1,'Debt Payoff'!$F$4:$F$11,0)),0))/12),((IFERROR(INDEX('Debt Payoff'!$E$4:$E$11,MATCH(1,'Debt Payoff'!$F$4:$F$11,0)),0))+('Debt Payoff'!$C$2)))))</f>
        <v>0</v>
      </c>
      <c r="C273" s="18">
        <f>IF(C272=0,0,MAX(0,C272*(1+(IFERROR(INDEX('Debt Payoff'!$D$4:$D$11,MATCH(2,'Debt Payoff'!$F$4:$F$11,0)),0))/12)-MIN(C272*(1+(IFERROR(INDEX('Debt Payoff'!$D$4:$D$11,MATCH(2,'Debt Payoff'!$F$4:$F$11,0)),0))/12),(IF(COUNTIF(B272:B272,"&gt;0")=0,(IFERROR(INDEX('Debt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73" s="18">
        <f>IF(D272=0,0,MAX(0,D272*(1+(IFERROR(INDEX('Debt Payoff'!$D$4:$D$11,MATCH(3,'Debt Payoff'!$F$4:$F$11,0)),0))/12)-MIN(D272*(1+(IFERROR(INDEX('Debt Payoff'!$D$4:$D$11,MATCH(3,'Debt Payoff'!$F$4:$F$11,0)),0))/12),(IF(COUNTIF(B272:C272,"&gt;0")=0,(IFERROR(INDEX('Debt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73" s="18">
        <f>IF(E272=0,0,MAX(0,E272*(1+(IFERROR(INDEX('Debt Payoff'!$D$4:$D$11,MATCH(4,'Debt Payoff'!$F$4:$F$11,0)),0))/12)-MIN(E272*(1+(IFERROR(INDEX('Debt Payoff'!$D$4:$D$11,MATCH(4,'Debt Payoff'!$F$4:$F$11,0)),0))/12),(IF(COUNTIF(B272:D272,"&gt;0")=0,(IFERROR(INDEX('Debt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73" s="18">
        <f>IF(F272=0,0,MAX(0,F272*(1+(IFERROR(INDEX('Debt Payoff'!$D$4:$D$11,MATCH(5,'Debt Payoff'!$F$4:$F$11,0)),0))/12)-MIN(F272*(1+(IFERROR(INDEX('Debt Payoff'!$D$4:$D$11,MATCH(5,'Debt Payoff'!$F$4:$F$11,0)),0))/12),(IF(COUNTIF(B272:E272,"&gt;0")=0,(IFERROR(INDEX('Debt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73" s="18">
        <f>IF(G272=0,0,MAX(0,G272*(1+(IFERROR(INDEX('Debt Payoff'!$D$4:$D$11,MATCH(6,'Debt Payoff'!$F$4:$F$11,0)),0))/12)-MIN(G272*(1+(IFERROR(INDEX('Debt Payoff'!$D$4:$D$11,MATCH(6,'Debt Payoff'!$F$4:$F$11,0)),0))/12),(IF(COUNTIF(B272:F272,"&gt;0")=0,(IFERROR(INDEX('Debt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73" s="18">
        <f>IF(H272=0,0,MAX(0,H272*(1+(IFERROR(INDEX('Debt Payoff'!$D$4:$D$11,MATCH(7,'Debt Payoff'!$F$4:$F$11,0)),0))/12)-MIN(H272*(1+(IFERROR(INDEX('Debt Payoff'!$D$4:$D$11,MATCH(7,'Debt Payoff'!$F$4:$F$11,0)),0))/12),(IF(COUNTIF(B272:G272,"&gt;0")=0,(IFERROR(INDEX('Debt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73" s="18">
        <f>IF(I272=0,0,MAX(0,I272*(1+(IFERROR(INDEX('Debt Payoff'!$D$4:$D$11,MATCH(8,'Debt Payoff'!$F$4:$F$11,0)),0))/12)-MIN(I272*(1+(IFERROR(INDEX('Debt Payoff'!$D$4:$D$11,MATCH(8,'Debt Payoff'!$F$4:$F$11,0)),0))/12),(IF(COUNTIF(B272:H272,"&gt;0")=0,(IFERROR(INDEX('Debt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73" s="18">
        <f>IF(B272=0,0,B272*(IFERROR(INDEX('Debt Payoff'!$D$4:$D$11,MATCH(1,'Debt Payoff'!$F$4:$F$11,0)),0))/12)</f>
        <v>0</v>
      </c>
      <c r="K273" s="18">
        <f>IF(C272=0,0,C272*(IFERROR(INDEX('Debt Payoff'!$D$4:$D$11,MATCH(2,'Debt Payoff'!$F$4:$F$11,0)),0))/12)</f>
        <v>0</v>
      </c>
      <c r="L273" s="18">
        <f>IF(D272=0,0,D272*(IFERROR(INDEX('Debt Payoff'!$D$4:$D$11,MATCH(3,'Debt Payoff'!$F$4:$F$11,0)),0))/12)</f>
        <v>0</v>
      </c>
      <c r="M273" s="18">
        <f>IF(E272=0,0,E272*(IFERROR(INDEX('Debt Payoff'!$D$4:$D$11,MATCH(4,'Debt Payoff'!$F$4:$F$11,0)),0))/12)</f>
        <v>0</v>
      </c>
      <c r="N273" s="18">
        <f>IF(F272=0,0,F272*(IFERROR(INDEX('Debt Payoff'!$D$4:$D$11,MATCH(5,'Debt Payoff'!$F$4:$F$11,0)),0))/12)</f>
        <v>0</v>
      </c>
      <c r="O273" s="18">
        <f>IF(G272=0,0,G272*(IFERROR(INDEX('Debt Payoff'!$D$4:$D$11,MATCH(6,'Debt Payoff'!$F$4:$F$11,0)),0))/12)</f>
        <v>0</v>
      </c>
      <c r="P273" s="18">
        <f>IF(H272=0,0,H272*(IFERROR(INDEX('Debt Payoff'!$D$4:$D$11,MATCH(7,'Debt Payoff'!$F$4:$F$11,0)),0))/12)</f>
        <v>0</v>
      </c>
      <c r="Q273" s="18">
        <f>IF(I272=0,0,I272*(IFERROR(INDEX('Debt Payoff'!$D$4:$D$11,MATCH(8,'Debt Payoff'!$F$4:$F$11,0)),0))/12)</f>
        <v>0</v>
      </c>
    </row>
    <row r="274" spans="1:17" x14ac:dyDescent="0.25">
      <c r="A274">
        <v>272</v>
      </c>
      <c r="B274" s="18">
        <f>IF(B273=0,0,MAX(0,B273*(1+(IFERROR(INDEX('Debt Payoff'!$D$4:$D$11,MATCH(1,'Debt Payoff'!$F$4:$F$11,0)),0))/12)-MIN(B273*(1+(IFERROR(INDEX('Debt Payoff'!$D$4:$D$11,MATCH(1,'Debt Payoff'!$F$4:$F$11,0)),0))/12),((IFERROR(INDEX('Debt Payoff'!$E$4:$E$11,MATCH(1,'Debt Payoff'!$F$4:$F$11,0)),0))+('Debt Payoff'!$C$2)))))</f>
        <v>0</v>
      </c>
      <c r="C274" s="18">
        <f>IF(C273=0,0,MAX(0,C273*(1+(IFERROR(INDEX('Debt Payoff'!$D$4:$D$11,MATCH(2,'Debt Payoff'!$F$4:$F$11,0)),0))/12)-MIN(C273*(1+(IFERROR(INDEX('Debt Payoff'!$D$4:$D$11,MATCH(2,'Debt Payoff'!$F$4:$F$11,0)),0))/12),(IF(COUNTIF(B273:B273,"&gt;0")=0,(IFERROR(INDEX('Debt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74" s="18">
        <f>IF(D273=0,0,MAX(0,D273*(1+(IFERROR(INDEX('Debt Payoff'!$D$4:$D$11,MATCH(3,'Debt Payoff'!$F$4:$F$11,0)),0))/12)-MIN(D273*(1+(IFERROR(INDEX('Debt Payoff'!$D$4:$D$11,MATCH(3,'Debt Payoff'!$F$4:$F$11,0)),0))/12),(IF(COUNTIF(B273:C273,"&gt;0")=0,(IFERROR(INDEX('Debt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74" s="18">
        <f>IF(E273=0,0,MAX(0,E273*(1+(IFERROR(INDEX('Debt Payoff'!$D$4:$D$11,MATCH(4,'Debt Payoff'!$F$4:$F$11,0)),0))/12)-MIN(E273*(1+(IFERROR(INDEX('Debt Payoff'!$D$4:$D$11,MATCH(4,'Debt Payoff'!$F$4:$F$11,0)),0))/12),(IF(COUNTIF(B273:D273,"&gt;0")=0,(IFERROR(INDEX('Debt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74" s="18">
        <f>IF(F273=0,0,MAX(0,F273*(1+(IFERROR(INDEX('Debt Payoff'!$D$4:$D$11,MATCH(5,'Debt Payoff'!$F$4:$F$11,0)),0))/12)-MIN(F273*(1+(IFERROR(INDEX('Debt Payoff'!$D$4:$D$11,MATCH(5,'Debt Payoff'!$F$4:$F$11,0)),0))/12),(IF(COUNTIF(B273:E273,"&gt;0")=0,(IFERROR(INDEX('Debt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74" s="18">
        <f>IF(G273=0,0,MAX(0,G273*(1+(IFERROR(INDEX('Debt Payoff'!$D$4:$D$11,MATCH(6,'Debt Payoff'!$F$4:$F$11,0)),0))/12)-MIN(G273*(1+(IFERROR(INDEX('Debt Payoff'!$D$4:$D$11,MATCH(6,'Debt Payoff'!$F$4:$F$11,0)),0))/12),(IF(COUNTIF(B273:F273,"&gt;0")=0,(IFERROR(INDEX('Debt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74" s="18">
        <f>IF(H273=0,0,MAX(0,H273*(1+(IFERROR(INDEX('Debt Payoff'!$D$4:$D$11,MATCH(7,'Debt Payoff'!$F$4:$F$11,0)),0))/12)-MIN(H273*(1+(IFERROR(INDEX('Debt Payoff'!$D$4:$D$11,MATCH(7,'Debt Payoff'!$F$4:$F$11,0)),0))/12),(IF(COUNTIF(B273:G273,"&gt;0")=0,(IFERROR(INDEX('Debt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74" s="18">
        <f>IF(I273=0,0,MAX(0,I273*(1+(IFERROR(INDEX('Debt Payoff'!$D$4:$D$11,MATCH(8,'Debt Payoff'!$F$4:$F$11,0)),0))/12)-MIN(I273*(1+(IFERROR(INDEX('Debt Payoff'!$D$4:$D$11,MATCH(8,'Debt Payoff'!$F$4:$F$11,0)),0))/12),(IF(COUNTIF(B273:H273,"&gt;0")=0,(IFERROR(INDEX('Debt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74" s="18">
        <f>IF(B273=0,0,B273*(IFERROR(INDEX('Debt Payoff'!$D$4:$D$11,MATCH(1,'Debt Payoff'!$F$4:$F$11,0)),0))/12)</f>
        <v>0</v>
      </c>
      <c r="K274" s="18">
        <f>IF(C273=0,0,C273*(IFERROR(INDEX('Debt Payoff'!$D$4:$D$11,MATCH(2,'Debt Payoff'!$F$4:$F$11,0)),0))/12)</f>
        <v>0</v>
      </c>
      <c r="L274" s="18">
        <f>IF(D273=0,0,D273*(IFERROR(INDEX('Debt Payoff'!$D$4:$D$11,MATCH(3,'Debt Payoff'!$F$4:$F$11,0)),0))/12)</f>
        <v>0</v>
      </c>
      <c r="M274" s="18">
        <f>IF(E273=0,0,E273*(IFERROR(INDEX('Debt Payoff'!$D$4:$D$11,MATCH(4,'Debt Payoff'!$F$4:$F$11,0)),0))/12)</f>
        <v>0</v>
      </c>
      <c r="N274" s="18">
        <f>IF(F273=0,0,F273*(IFERROR(INDEX('Debt Payoff'!$D$4:$D$11,MATCH(5,'Debt Payoff'!$F$4:$F$11,0)),0))/12)</f>
        <v>0</v>
      </c>
      <c r="O274" s="18">
        <f>IF(G273=0,0,G273*(IFERROR(INDEX('Debt Payoff'!$D$4:$D$11,MATCH(6,'Debt Payoff'!$F$4:$F$11,0)),0))/12)</f>
        <v>0</v>
      </c>
      <c r="P274" s="18">
        <f>IF(H273=0,0,H273*(IFERROR(INDEX('Debt Payoff'!$D$4:$D$11,MATCH(7,'Debt Payoff'!$F$4:$F$11,0)),0))/12)</f>
        <v>0</v>
      </c>
      <c r="Q274" s="18">
        <f>IF(I273=0,0,I273*(IFERROR(INDEX('Debt Payoff'!$D$4:$D$11,MATCH(8,'Debt Payoff'!$F$4:$F$11,0)),0))/12)</f>
        <v>0</v>
      </c>
    </row>
    <row r="275" spans="1:17" x14ac:dyDescent="0.25">
      <c r="A275">
        <v>273</v>
      </c>
      <c r="B275" s="18">
        <f>IF(B274=0,0,MAX(0,B274*(1+(IFERROR(INDEX('Debt Payoff'!$D$4:$D$11,MATCH(1,'Debt Payoff'!$F$4:$F$11,0)),0))/12)-MIN(B274*(1+(IFERROR(INDEX('Debt Payoff'!$D$4:$D$11,MATCH(1,'Debt Payoff'!$F$4:$F$11,0)),0))/12),((IFERROR(INDEX('Debt Payoff'!$E$4:$E$11,MATCH(1,'Debt Payoff'!$F$4:$F$11,0)),0))+('Debt Payoff'!$C$2)))))</f>
        <v>0</v>
      </c>
      <c r="C275" s="18">
        <f>IF(C274=0,0,MAX(0,C274*(1+(IFERROR(INDEX('Debt Payoff'!$D$4:$D$11,MATCH(2,'Debt Payoff'!$F$4:$F$11,0)),0))/12)-MIN(C274*(1+(IFERROR(INDEX('Debt Payoff'!$D$4:$D$11,MATCH(2,'Debt Payoff'!$F$4:$F$11,0)),0))/12),(IF(COUNTIF(B274:B274,"&gt;0")=0,(IFERROR(INDEX('Debt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75" s="18">
        <f>IF(D274=0,0,MAX(0,D274*(1+(IFERROR(INDEX('Debt Payoff'!$D$4:$D$11,MATCH(3,'Debt Payoff'!$F$4:$F$11,0)),0))/12)-MIN(D274*(1+(IFERROR(INDEX('Debt Payoff'!$D$4:$D$11,MATCH(3,'Debt Payoff'!$F$4:$F$11,0)),0))/12),(IF(COUNTIF(B274:C274,"&gt;0")=0,(IFERROR(INDEX('Debt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75" s="18">
        <f>IF(E274=0,0,MAX(0,E274*(1+(IFERROR(INDEX('Debt Payoff'!$D$4:$D$11,MATCH(4,'Debt Payoff'!$F$4:$F$11,0)),0))/12)-MIN(E274*(1+(IFERROR(INDEX('Debt Payoff'!$D$4:$D$11,MATCH(4,'Debt Payoff'!$F$4:$F$11,0)),0))/12),(IF(COUNTIF(B274:D274,"&gt;0")=0,(IFERROR(INDEX('Debt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75" s="18">
        <f>IF(F274=0,0,MAX(0,F274*(1+(IFERROR(INDEX('Debt Payoff'!$D$4:$D$11,MATCH(5,'Debt Payoff'!$F$4:$F$11,0)),0))/12)-MIN(F274*(1+(IFERROR(INDEX('Debt Payoff'!$D$4:$D$11,MATCH(5,'Debt Payoff'!$F$4:$F$11,0)),0))/12),(IF(COUNTIF(B274:E274,"&gt;0")=0,(IFERROR(INDEX('Debt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75" s="18">
        <f>IF(G274=0,0,MAX(0,G274*(1+(IFERROR(INDEX('Debt Payoff'!$D$4:$D$11,MATCH(6,'Debt Payoff'!$F$4:$F$11,0)),0))/12)-MIN(G274*(1+(IFERROR(INDEX('Debt Payoff'!$D$4:$D$11,MATCH(6,'Debt Payoff'!$F$4:$F$11,0)),0))/12),(IF(COUNTIF(B274:F274,"&gt;0")=0,(IFERROR(INDEX('Debt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75" s="18">
        <f>IF(H274=0,0,MAX(0,H274*(1+(IFERROR(INDEX('Debt Payoff'!$D$4:$D$11,MATCH(7,'Debt Payoff'!$F$4:$F$11,0)),0))/12)-MIN(H274*(1+(IFERROR(INDEX('Debt Payoff'!$D$4:$D$11,MATCH(7,'Debt Payoff'!$F$4:$F$11,0)),0))/12),(IF(COUNTIF(B274:G274,"&gt;0")=0,(IFERROR(INDEX('Debt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75" s="18">
        <f>IF(I274=0,0,MAX(0,I274*(1+(IFERROR(INDEX('Debt Payoff'!$D$4:$D$11,MATCH(8,'Debt Payoff'!$F$4:$F$11,0)),0))/12)-MIN(I274*(1+(IFERROR(INDEX('Debt Payoff'!$D$4:$D$11,MATCH(8,'Debt Payoff'!$F$4:$F$11,0)),0))/12),(IF(COUNTIF(B274:H274,"&gt;0")=0,(IFERROR(INDEX('Debt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75" s="18">
        <f>IF(B274=0,0,B274*(IFERROR(INDEX('Debt Payoff'!$D$4:$D$11,MATCH(1,'Debt Payoff'!$F$4:$F$11,0)),0))/12)</f>
        <v>0</v>
      </c>
      <c r="K275" s="18">
        <f>IF(C274=0,0,C274*(IFERROR(INDEX('Debt Payoff'!$D$4:$D$11,MATCH(2,'Debt Payoff'!$F$4:$F$11,0)),0))/12)</f>
        <v>0</v>
      </c>
      <c r="L275" s="18">
        <f>IF(D274=0,0,D274*(IFERROR(INDEX('Debt Payoff'!$D$4:$D$11,MATCH(3,'Debt Payoff'!$F$4:$F$11,0)),0))/12)</f>
        <v>0</v>
      </c>
      <c r="M275" s="18">
        <f>IF(E274=0,0,E274*(IFERROR(INDEX('Debt Payoff'!$D$4:$D$11,MATCH(4,'Debt Payoff'!$F$4:$F$11,0)),0))/12)</f>
        <v>0</v>
      </c>
      <c r="N275" s="18">
        <f>IF(F274=0,0,F274*(IFERROR(INDEX('Debt Payoff'!$D$4:$D$11,MATCH(5,'Debt Payoff'!$F$4:$F$11,0)),0))/12)</f>
        <v>0</v>
      </c>
      <c r="O275" s="18">
        <f>IF(G274=0,0,G274*(IFERROR(INDEX('Debt Payoff'!$D$4:$D$11,MATCH(6,'Debt Payoff'!$F$4:$F$11,0)),0))/12)</f>
        <v>0</v>
      </c>
      <c r="P275" s="18">
        <f>IF(H274=0,0,H274*(IFERROR(INDEX('Debt Payoff'!$D$4:$D$11,MATCH(7,'Debt Payoff'!$F$4:$F$11,0)),0))/12)</f>
        <v>0</v>
      </c>
      <c r="Q275" s="18">
        <f>IF(I274=0,0,I274*(IFERROR(INDEX('Debt Payoff'!$D$4:$D$11,MATCH(8,'Debt Payoff'!$F$4:$F$11,0)),0))/12)</f>
        <v>0</v>
      </c>
    </row>
    <row r="276" spans="1:17" x14ac:dyDescent="0.25">
      <c r="A276">
        <v>274</v>
      </c>
      <c r="B276" s="18">
        <f>IF(B275=0,0,MAX(0,B275*(1+(IFERROR(INDEX('Debt Payoff'!$D$4:$D$11,MATCH(1,'Debt Payoff'!$F$4:$F$11,0)),0))/12)-MIN(B275*(1+(IFERROR(INDEX('Debt Payoff'!$D$4:$D$11,MATCH(1,'Debt Payoff'!$F$4:$F$11,0)),0))/12),((IFERROR(INDEX('Debt Payoff'!$E$4:$E$11,MATCH(1,'Debt Payoff'!$F$4:$F$11,0)),0))+('Debt Payoff'!$C$2)))))</f>
        <v>0</v>
      </c>
      <c r="C276" s="18">
        <f>IF(C275=0,0,MAX(0,C275*(1+(IFERROR(INDEX('Debt Payoff'!$D$4:$D$11,MATCH(2,'Debt Payoff'!$F$4:$F$11,0)),0))/12)-MIN(C275*(1+(IFERROR(INDEX('Debt Payoff'!$D$4:$D$11,MATCH(2,'Debt Payoff'!$F$4:$F$11,0)),0))/12),(IF(COUNTIF(B275:B275,"&gt;0")=0,(IFERROR(INDEX('Debt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76" s="18">
        <f>IF(D275=0,0,MAX(0,D275*(1+(IFERROR(INDEX('Debt Payoff'!$D$4:$D$11,MATCH(3,'Debt Payoff'!$F$4:$F$11,0)),0))/12)-MIN(D275*(1+(IFERROR(INDEX('Debt Payoff'!$D$4:$D$11,MATCH(3,'Debt Payoff'!$F$4:$F$11,0)),0))/12),(IF(COUNTIF(B275:C275,"&gt;0")=0,(IFERROR(INDEX('Debt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76" s="18">
        <f>IF(E275=0,0,MAX(0,E275*(1+(IFERROR(INDEX('Debt Payoff'!$D$4:$D$11,MATCH(4,'Debt Payoff'!$F$4:$F$11,0)),0))/12)-MIN(E275*(1+(IFERROR(INDEX('Debt Payoff'!$D$4:$D$11,MATCH(4,'Debt Payoff'!$F$4:$F$11,0)),0))/12),(IF(COUNTIF(B275:D275,"&gt;0")=0,(IFERROR(INDEX('Debt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76" s="18">
        <f>IF(F275=0,0,MAX(0,F275*(1+(IFERROR(INDEX('Debt Payoff'!$D$4:$D$11,MATCH(5,'Debt Payoff'!$F$4:$F$11,0)),0))/12)-MIN(F275*(1+(IFERROR(INDEX('Debt Payoff'!$D$4:$D$11,MATCH(5,'Debt Payoff'!$F$4:$F$11,0)),0))/12),(IF(COUNTIF(B275:E275,"&gt;0")=0,(IFERROR(INDEX('Debt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76" s="18">
        <f>IF(G275=0,0,MAX(0,G275*(1+(IFERROR(INDEX('Debt Payoff'!$D$4:$D$11,MATCH(6,'Debt Payoff'!$F$4:$F$11,0)),0))/12)-MIN(G275*(1+(IFERROR(INDEX('Debt Payoff'!$D$4:$D$11,MATCH(6,'Debt Payoff'!$F$4:$F$11,0)),0))/12),(IF(COUNTIF(B275:F275,"&gt;0")=0,(IFERROR(INDEX('Debt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76" s="18">
        <f>IF(H275=0,0,MAX(0,H275*(1+(IFERROR(INDEX('Debt Payoff'!$D$4:$D$11,MATCH(7,'Debt Payoff'!$F$4:$F$11,0)),0))/12)-MIN(H275*(1+(IFERROR(INDEX('Debt Payoff'!$D$4:$D$11,MATCH(7,'Debt Payoff'!$F$4:$F$11,0)),0))/12),(IF(COUNTIF(B275:G275,"&gt;0")=0,(IFERROR(INDEX('Debt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76" s="18">
        <f>IF(I275=0,0,MAX(0,I275*(1+(IFERROR(INDEX('Debt Payoff'!$D$4:$D$11,MATCH(8,'Debt Payoff'!$F$4:$F$11,0)),0))/12)-MIN(I275*(1+(IFERROR(INDEX('Debt Payoff'!$D$4:$D$11,MATCH(8,'Debt Payoff'!$F$4:$F$11,0)),0))/12),(IF(COUNTIF(B275:H275,"&gt;0")=0,(IFERROR(INDEX('Debt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76" s="18">
        <f>IF(B275=0,0,B275*(IFERROR(INDEX('Debt Payoff'!$D$4:$D$11,MATCH(1,'Debt Payoff'!$F$4:$F$11,0)),0))/12)</f>
        <v>0</v>
      </c>
      <c r="K276" s="18">
        <f>IF(C275=0,0,C275*(IFERROR(INDEX('Debt Payoff'!$D$4:$D$11,MATCH(2,'Debt Payoff'!$F$4:$F$11,0)),0))/12)</f>
        <v>0</v>
      </c>
      <c r="L276" s="18">
        <f>IF(D275=0,0,D275*(IFERROR(INDEX('Debt Payoff'!$D$4:$D$11,MATCH(3,'Debt Payoff'!$F$4:$F$11,0)),0))/12)</f>
        <v>0</v>
      </c>
      <c r="M276" s="18">
        <f>IF(E275=0,0,E275*(IFERROR(INDEX('Debt Payoff'!$D$4:$D$11,MATCH(4,'Debt Payoff'!$F$4:$F$11,0)),0))/12)</f>
        <v>0</v>
      </c>
      <c r="N276" s="18">
        <f>IF(F275=0,0,F275*(IFERROR(INDEX('Debt Payoff'!$D$4:$D$11,MATCH(5,'Debt Payoff'!$F$4:$F$11,0)),0))/12)</f>
        <v>0</v>
      </c>
      <c r="O276" s="18">
        <f>IF(G275=0,0,G275*(IFERROR(INDEX('Debt Payoff'!$D$4:$D$11,MATCH(6,'Debt Payoff'!$F$4:$F$11,0)),0))/12)</f>
        <v>0</v>
      </c>
      <c r="P276" s="18">
        <f>IF(H275=0,0,H275*(IFERROR(INDEX('Debt Payoff'!$D$4:$D$11,MATCH(7,'Debt Payoff'!$F$4:$F$11,0)),0))/12)</f>
        <v>0</v>
      </c>
      <c r="Q276" s="18">
        <f>IF(I275=0,0,I275*(IFERROR(INDEX('Debt Payoff'!$D$4:$D$11,MATCH(8,'Debt Payoff'!$F$4:$F$11,0)),0))/12)</f>
        <v>0</v>
      </c>
    </row>
    <row r="277" spans="1:17" x14ac:dyDescent="0.25">
      <c r="A277">
        <v>275</v>
      </c>
      <c r="B277" s="18">
        <f>IF(B276=0,0,MAX(0,B276*(1+(IFERROR(INDEX('Debt Payoff'!$D$4:$D$11,MATCH(1,'Debt Payoff'!$F$4:$F$11,0)),0))/12)-MIN(B276*(1+(IFERROR(INDEX('Debt Payoff'!$D$4:$D$11,MATCH(1,'Debt Payoff'!$F$4:$F$11,0)),0))/12),((IFERROR(INDEX('Debt Payoff'!$E$4:$E$11,MATCH(1,'Debt Payoff'!$F$4:$F$11,0)),0))+('Debt Payoff'!$C$2)))))</f>
        <v>0</v>
      </c>
      <c r="C277" s="18">
        <f>IF(C276=0,0,MAX(0,C276*(1+(IFERROR(INDEX('Debt Payoff'!$D$4:$D$11,MATCH(2,'Debt Payoff'!$F$4:$F$11,0)),0))/12)-MIN(C276*(1+(IFERROR(INDEX('Debt Payoff'!$D$4:$D$11,MATCH(2,'Debt Payoff'!$F$4:$F$11,0)),0))/12),(IF(COUNTIF(B276:B276,"&gt;0")=0,(IFERROR(INDEX('Debt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77" s="18">
        <f>IF(D276=0,0,MAX(0,D276*(1+(IFERROR(INDEX('Debt Payoff'!$D$4:$D$11,MATCH(3,'Debt Payoff'!$F$4:$F$11,0)),0))/12)-MIN(D276*(1+(IFERROR(INDEX('Debt Payoff'!$D$4:$D$11,MATCH(3,'Debt Payoff'!$F$4:$F$11,0)),0))/12),(IF(COUNTIF(B276:C276,"&gt;0")=0,(IFERROR(INDEX('Debt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77" s="18">
        <f>IF(E276=0,0,MAX(0,E276*(1+(IFERROR(INDEX('Debt Payoff'!$D$4:$D$11,MATCH(4,'Debt Payoff'!$F$4:$F$11,0)),0))/12)-MIN(E276*(1+(IFERROR(INDEX('Debt Payoff'!$D$4:$D$11,MATCH(4,'Debt Payoff'!$F$4:$F$11,0)),0))/12),(IF(COUNTIF(B276:D276,"&gt;0")=0,(IFERROR(INDEX('Debt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77" s="18">
        <f>IF(F276=0,0,MAX(0,F276*(1+(IFERROR(INDEX('Debt Payoff'!$D$4:$D$11,MATCH(5,'Debt Payoff'!$F$4:$F$11,0)),0))/12)-MIN(F276*(1+(IFERROR(INDEX('Debt Payoff'!$D$4:$D$11,MATCH(5,'Debt Payoff'!$F$4:$F$11,0)),0))/12),(IF(COUNTIF(B276:E276,"&gt;0")=0,(IFERROR(INDEX('Debt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77" s="18">
        <f>IF(G276=0,0,MAX(0,G276*(1+(IFERROR(INDEX('Debt Payoff'!$D$4:$D$11,MATCH(6,'Debt Payoff'!$F$4:$F$11,0)),0))/12)-MIN(G276*(1+(IFERROR(INDEX('Debt Payoff'!$D$4:$D$11,MATCH(6,'Debt Payoff'!$F$4:$F$11,0)),0))/12),(IF(COUNTIF(B276:F276,"&gt;0")=0,(IFERROR(INDEX('Debt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77" s="18">
        <f>IF(H276=0,0,MAX(0,H276*(1+(IFERROR(INDEX('Debt Payoff'!$D$4:$D$11,MATCH(7,'Debt Payoff'!$F$4:$F$11,0)),0))/12)-MIN(H276*(1+(IFERROR(INDEX('Debt Payoff'!$D$4:$D$11,MATCH(7,'Debt Payoff'!$F$4:$F$11,0)),0))/12),(IF(COUNTIF(B276:G276,"&gt;0")=0,(IFERROR(INDEX('Debt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77" s="18">
        <f>IF(I276=0,0,MAX(0,I276*(1+(IFERROR(INDEX('Debt Payoff'!$D$4:$D$11,MATCH(8,'Debt Payoff'!$F$4:$F$11,0)),0))/12)-MIN(I276*(1+(IFERROR(INDEX('Debt Payoff'!$D$4:$D$11,MATCH(8,'Debt Payoff'!$F$4:$F$11,0)),0))/12),(IF(COUNTIF(B276:H276,"&gt;0")=0,(IFERROR(INDEX('Debt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77" s="18">
        <f>IF(B276=0,0,B276*(IFERROR(INDEX('Debt Payoff'!$D$4:$D$11,MATCH(1,'Debt Payoff'!$F$4:$F$11,0)),0))/12)</f>
        <v>0</v>
      </c>
      <c r="K277" s="18">
        <f>IF(C276=0,0,C276*(IFERROR(INDEX('Debt Payoff'!$D$4:$D$11,MATCH(2,'Debt Payoff'!$F$4:$F$11,0)),0))/12)</f>
        <v>0</v>
      </c>
      <c r="L277" s="18">
        <f>IF(D276=0,0,D276*(IFERROR(INDEX('Debt Payoff'!$D$4:$D$11,MATCH(3,'Debt Payoff'!$F$4:$F$11,0)),0))/12)</f>
        <v>0</v>
      </c>
      <c r="M277" s="18">
        <f>IF(E276=0,0,E276*(IFERROR(INDEX('Debt Payoff'!$D$4:$D$11,MATCH(4,'Debt Payoff'!$F$4:$F$11,0)),0))/12)</f>
        <v>0</v>
      </c>
      <c r="N277" s="18">
        <f>IF(F276=0,0,F276*(IFERROR(INDEX('Debt Payoff'!$D$4:$D$11,MATCH(5,'Debt Payoff'!$F$4:$F$11,0)),0))/12)</f>
        <v>0</v>
      </c>
      <c r="O277" s="18">
        <f>IF(G276=0,0,G276*(IFERROR(INDEX('Debt Payoff'!$D$4:$D$11,MATCH(6,'Debt Payoff'!$F$4:$F$11,0)),0))/12)</f>
        <v>0</v>
      </c>
      <c r="P277" s="18">
        <f>IF(H276=0,0,H276*(IFERROR(INDEX('Debt Payoff'!$D$4:$D$11,MATCH(7,'Debt Payoff'!$F$4:$F$11,0)),0))/12)</f>
        <v>0</v>
      </c>
      <c r="Q277" s="18">
        <f>IF(I276=0,0,I276*(IFERROR(INDEX('Debt Payoff'!$D$4:$D$11,MATCH(8,'Debt Payoff'!$F$4:$F$11,0)),0))/12)</f>
        <v>0</v>
      </c>
    </row>
    <row r="278" spans="1:17" x14ac:dyDescent="0.25">
      <c r="A278">
        <v>276</v>
      </c>
      <c r="B278" s="18">
        <f>IF(B277=0,0,MAX(0,B277*(1+(IFERROR(INDEX('Debt Payoff'!$D$4:$D$11,MATCH(1,'Debt Payoff'!$F$4:$F$11,0)),0))/12)-MIN(B277*(1+(IFERROR(INDEX('Debt Payoff'!$D$4:$D$11,MATCH(1,'Debt Payoff'!$F$4:$F$11,0)),0))/12),((IFERROR(INDEX('Debt Payoff'!$E$4:$E$11,MATCH(1,'Debt Payoff'!$F$4:$F$11,0)),0))+('Debt Payoff'!$C$2)))))</f>
        <v>0</v>
      </c>
      <c r="C278" s="18">
        <f>IF(C277=0,0,MAX(0,C277*(1+(IFERROR(INDEX('Debt Payoff'!$D$4:$D$11,MATCH(2,'Debt Payoff'!$F$4:$F$11,0)),0))/12)-MIN(C277*(1+(IFERROR(INDEX('Debt Payoff'!$D$4:$D$11,MATCH(2,'Debt Payoff'!$F$4:$F$11,0)),0))/12),(IF(COUNTIF(B277:B277,"&gt;0")=0,(IFERROR(INDEX('Debt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78" s="18">
        <f>IF(D277=0,0,MAX(0,D277*(1+(IFERROR(INDEX('Debt Payoff'!$D$4:$D$11,MATCH(3,'Debt Payoff'!$F$4:$F$11,0)),0))/12)-MIN(D277*(1+(IFERROR(INDEX('Debt Payoff'!$D$4:$D$11,MATCH(3,'Debt Payoff'!$F$4:$F$11,0)),0))/12),(IF(COUNTIF(B277:C277,"&gt;0")=0,(IFERROR(INDEX('Debt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78" s="18">
        <f>IF(E277=0,0,MAX(0,E277*(1+(IFERROR(INDEX('Debt Payoff'!$D$4:$D$11,MATCH(4,'Debt Payoff'!$F$4:$F$11,0)),0))/12)-MIN(E277*(1+(IFERROR(INDEX('Debt Payoff'!$D$4:$D$11,MATCH(4,'Debt Payoff'!$F$4:$F$11,0)),0))/12),(IF(COUNTIF(B277:D277,"&gt;0")=0,(IFERROR(INDEX('Debt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78" s="18">
        <f>IF(F277=0,0,MAX(0,F277*(1+(IFERROR(INDEX('Debt Payoff'!$D$4:$D$11,MATCH(5,'Debt Payoff'!$F$4:$F$11,0)),0))/12)-MIN(F277*(1+(IFERROR(INDEX('Debt Payoff'!$D$4:$D$11,MATCH(5,'Debt Payoff'!$F$4:$F$11,0)),0))/12),(IF(COUNTIF(B277:E277,"&gt;0")=0,(IFERROR(INDEX('Debt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78" s="18">
        <f>IF(G277=0,0,MAX(0,G277*(1+(IFERROR(INDEX('Debt Payoff'!$D$4:$D$11,MATCH(6,'Debt Payoff'!$F$4:$F$11,0)),0))/12)-MIN(G277*(1+(IFERROR(INDEX('Debt Payoff'!$D$4:$D$11,MATCH(6,'Debt Payoff'!$F$4:$F$11,0)),0))/12),(IF(COUNTIF(B277:F277,"&gt;0")=0,(IFERROR(INDEX('Debt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78" s="18">
        <f>IF(H277=0,0,MAX(0,H277*(1+(IFERROR(INDEX('Debt Payoff'!$D$4:$D$11,MATCH(7,'Debt Payoff'!$F$4:$F$11,0)),0))/12)-MIN(H277*(1+(IFERROR(INDEX('Debt Payoff'!$D$4:$D$11,MATCH(7,'Debt Payoff'!$F$4:$F$11,0)),0))/12),(IF(COUNTIF(B277:G277,"&gt;0")=0,(IFERROR(INDEX('Debt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78" s="18">
        <f>IF(I277=0,0,MAX(0,I277*(1+(IFERROR(INDEX('Debt Payoff'!$D$4:$D$11,MATCH(8,'Debt Payoff'!$F$4:$F$11,0)),0))/12)-MIN(I277*(1+(IFERROR(INDEX('Debt Payoff'!$D$4:$D$11,MATCH(8,'Debt Payoff'!$F$4:$F$11,0)),0))/12),(IF(COUNTIF(B277:H277,"&gt;0")=0,(IFERROR(INDEX('Debt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78" s="18">
        <f>IF(B277=0,0,B277*(IFERROR(INDEX('Debt Payoff'!$D$4:$D$11,MATCH(1,'Debt Payoff'!$F$4:$F$11,0)),0))/12)</f>
        <v>0</v>
      </c>
      <c r="K278" s="18">
        <f>IF(C277=0,0,C277*(IFERROR(INDEX('Debt Payoff'!$D$4:$D$11,MATCH(2,'Debt Payoff'!$F$4:$F$11,0)),0))/12)</f>
        <v>0</v>
      </c>
      <c r="L278" s="18">
        <f>IF(D277=0,0,D277*(IFERROR(INDEX('Debt Payoff'!$D$4:$D$11,MATCH(3,'Debt Payoff'!$F$4:$F$11,0)),0))/12)</f>
        <v>0</v>
      </c>
      <c r="M278" s="18">
        <f>IF(E277=0,0,E277*(IFERROR(INDEX('Debt Payoff'!$D$4:$D$11,MATCH(4,'Debt Payoff'!$F$4:$F$11,0)),0))/12)</f>
        <v>0</v>
      </c>
      <c r="N278" s="18">
        <f>IF(F277=0,0,F277*(IFERROR(INDEX('Debt Payoff'!$D$4:$D$11,MATCH(5,'Debt Payoff'!$F$4:$F$11,0)),0))/12)</f>
        <v>0</v>
      </c>
      <c r="O278" s="18">
        <f>IF(G277=0,0,G277*(IFERROR(INDEX('Debt Payoff'!$D$4:$D$11,MATCH(6,'Debt Payoff'!$F$4:$F$11,0)),0))/12)</f>
        <v>0</v>
      </c>
      <c r="P278" s="18">
        <f>IF(H277=0,0,H277*(IFERROR(INDEX('Debt Payoff'!$D$4:$D$11,MATCH(7,'Debt Payoff'!$F$4:$F$11,0)),0))/12)</f>
        <v>0</v>
      </c>
      <c r="Q278" s="18">
        <f>IF(I277=0,0,I277*(IFERROR(INDEX('Debt Payoff'!$D$4:$D$11,MATCH(8,'Debt Payoff'!$F$4:$F$11,0)),0))/12)</f>
        <v>0</v>
      </c>
    </row>
    <row r="279" spans="1:17" x14ac:dyDescent="0.25">
      <c r="A279">
        <v>277</v>
      </c>
      <c r="B279" s="18">
        <f>IF(B278=0,0,MAX(0,B278*(1+(IFERROR(INDEX('Debt Payoff'!$D$4:$D$11,MATCH(1,'Debt Payoff'!$F$4:$F$11,0)),0))/12)-MIN(B278*(1+(IFERROR(INDEX('Debt Payoff'!$D$4:$D$11,MATCH(1,'Debt Payoff'!$F$4:$F$11,0)),0))/12),((IFERROR(INDEX('Debt Payoff'!$E$4:$E$11,MATCH(1,'Debt Payoff'!$F$4:$F$11,0)),0))+('Debt Payoff'!$C$2)))))</f>
        <v>0</v>
      </c>
      <c r="C279" s="18">
        <f>IF(C278=0,0,MAX(0,C278*(1+(IFERROR(INDEX('Debt Payoff'!$D$4:$D$11,MATCH(2,'Debt Payoff'!$F$4:$F$11,0)),0))/12)-MIN(C278*(1+(IFERROR(INDEX('Debt Payoff'!$D$4:$D$11,MATCH(2,'Debt Payoff'!$F$4:$F$11,0)),0))/12),(IF(COUNTIF(B278:B278,"&gt;0")=0,(IFERROR(INDEX('Debt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79" s="18">
        <f>IF(D278=0,0,MAX(0,D278*(1+(IFERROR(INDEX('Debt Payoff'!$D$4:$D$11,MATCH(3,'Debt Payoff'!$F$4:$F$11,0)),0))/12)-MIN(D278*(1+(IFERROR(INDEX('Debt Payoff'!$D$4:$D$11,MATCH(3,'Debt Payoff'!$F$4:$F$11,0)),0))/12),(IF(COUNTIF(B278:C278,"&gt;0")=0,(IFERROR(INDEX('Debt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79" s="18">
        <f>IF(E278=0,0,MAX(0,E278*(1+(IFERROR(INDEX('Debt Payoff'!$D$4:$D$11,MATCH(4,'Debt Payoff'!$F$4:$F$11,0)),0))/12)-MIN(E278*(1+(IFERROR(INDEX('Debt Payoff'!$D$4:$D$11,MATCH(4,'Debt Payoff'!$F$4:$F$11,0)),0))/12),(IF(COUNTIF(B278:D278,"&gt;0")=0,(IFERROR(INDEX('Debt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79" s="18">
        <f>IF(F278=0,0,MAX(0,F278*(1+(IFERROR(INDEX('Debt Payoff'!$D$4:$D$11,MATCH(5,'Debt Payoff'!$F$4:$F$11,0)),0))/12)-MIN(F278*(1+(IFERROR(INDEX('Debt Payoff'!$D$4:$D$11,MATCH(5,'Debt Payoff'!$F$4:$F$11,0)),0))/12),(IF(COUNTIF(B278:E278,"&gt;0")=0,(IFERROR(INDEX('Debt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79" s="18">
        <f>IF(G278=0,0,MAX(0,G278*(1+(IFERROR(INDEX('Debt Payoff'!$D$4:$D$11,MATCH(6,'Debt Payoff'!$F$4:$F$11,0)),0))/12)-MIN(G278*(1+(IFERROR(INDEX('Debt Payoff'!$D$4:$D$11,MATCH(6,'Debt Payoff'!$F$4:$F$11,0)),0))/12),(IF(COUNTIF(B278:F278,"&gt;0")=0,(IFERROR(INDEX('Debt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79" s="18">
        <f>IF(H278=0,0,MAX(0,H278*(1+(IFERROR(INDEX('Debt Payoff'!$D$4:$D$11,MATCH(7,'Debt Payoff'!$F$4:$F$11,0)),0))/12)-MIN(H278*(1+(IFERROR(INDEX('Debt Payoff'!$D$4:$D$11,MATCH(7,'Debt Payoff'!$F$4:$F$11,0)),0))/12),(IF(COUNTIF(B278:G278,"&gt;0")=0,(IFERROR(INDEX('Debt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79" s="18">
        <f>IF(I278=0,0,MAX(0,I278*(1+(IFERROR(INDEX('Debt Payoff'!$D$4:$D$11,MATCH(8,'Debt Payoff'!$F$4:$F$11,0)),0))/12)-MIN(I278*(1+(IFERROR(INDEX('Debt Payoff'!$D$4:$D$11,MATCH(8,'Debt Payoff'!$F$4:$F$11,0)),0))/12),(IF(COUNTIF(B278:H278,"&gt;0")=0,(IFERROR(INDEX('Debt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79" s="18">
        <f>IF(B278=0,0,B278*(IFERROR(INDEX('Debt Payoff'!$D$4:$D$11,MATCH(1,'Debt Payoff'!$F$4:$F$11,0)),0))/12)</f>
        <v>0</v>
      </c>
      <c r="K279" s="18">
        <f>IF(C278=0,0,C278*(IFERROR(INDEX('Debt Payoff'!$D$4:$D$11,MATCH(2,'Debt Payoff'!$F$4:$F$11,0)),0))/12)</f>
        <v>0</v>
      </c>
      <c r="L279" s="18">
        <f>IF(D278=0,0,D278*(IFERROR(INDEX('Debt Payoff'!$D$4:$D$11,MATCH(3,'Debt Payoff'!$F$4:$F$11,0)),0))/12)</f>
        <v>0</v>
      </c>
      <c r="M279" s="18">
        <f>IF(E278=0,0,E278*(IFERROR(INDEX('Debt Payoff'!$D$4:$D$11,MATCH(4,'Debt Payoff'!$F$4:$F$11,0)),0))/12)</f>
        <v>0</v>
      </c>
      <c r="N279" s="18">
        <f>IF(F278=0,0,F278*(IFERROR(INDEX('Debt Payoff'!$D$4:$D$11,MATCH(5,'Debt Payoff'!$F$4:$F$11,0)),0))/12)</f>
        <v>0</v>
      </c>
      <c r="O279" s="18">
        <f>IF(G278=0,0,G278*(IFERROR(INDEX('Debt Payoff'!$D$4:$D$11,MATCH(6,'Debt Payoff'!$F$4:$F$11,0)),0))/12)</f>
        <v>0</v>
      </c>
      <c r="P279" s="18">
        <f>IF(H278=0,0,H278*(IFERROR(INDEX('Debt Payoff'!$D$4:$D$11,MATCH(7,'Debt Payoff'!$F$4:$F$11,0)),0))/12)</f>
        <v>0</v>
      </c>
      <c r="Q279" s="18">
        <f>IF(I278=0,0,I278*(IFERROR(INDEX('Debt Payoff'!$D$4:$D$11,MATCH(8,'Debt Payoff'!$F$4:$F$11,0)),0))/12)</f>
        <v>0</v>
      </c>
    </row>
    <row r="280" spans="1:17" x14ac:dyDescent="0.25">
      <c r="A280">
        <v>278</v>
      </c>
      <c r="B280" s="18">
        <f>IF(B279=0,0,MAX(0,B279*(1+(IFERROR(INDEX('Debt Payoff'!$D$4:$D$11,MATCH(1,'Debt Payoff'!$F$4:$F$11,0)),0))/12)-MIN(B279*(1+(IFERROR(INDEX('Debt Payoff'!$D$4:$D$11,MATCH(1,'Debt Payoff'!$F$4:$F$11,0)),0))/12),((IFERROR(INDEX('Debt Payoff'!$E$4:$E$11,MATCH(1,'Debt Payoff'!$F$4:$F$11,0)),0))+('Debt Payoff'!$C$2)))))</f>
        <v>0</v>
      </c>
      <c r="C280" s="18">
        <f>IF(C279=0,0,MAX(0,C279*(1+(IFERROR(INDEX('Debt Payoff'!$D$4:$D$11,MATCH(2,'Debt Payoff'!$F$4:$F$11,0)),0))/12)-MIN(C279*(1+(IFERROR(INDEX('Debt Payoff'!$D$4:$D$11,MATCH(2,'Debt Payoff'!$F$4:$F$11,0)),0))/12),(IF(COUNTIF(B279:B279,"&gt;0")=0,(IFERROR(INDEX('Debt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80" s="18">
        <f>IF(D279=0,0,MAX(0,D279*(1+(IFERROR(INDEX('Debt Payoff'!$D$4:$D$11,MATCH(3,'Debt Payoff'!$F$4:$F$11,0)),0))/12)-MIN(D279*(1+(IFERROR(INDEX('Debt Payoff'!$D$4:$D$11,MATCH(3,'Debt Payoff'!$F$4:$F$11,0)),0))/12),(IF(COUNTIF(B279:C279,"&gt;0")=0,(IFERROR(INDEX('Debt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80" s="18">
        <f>IF(E279=0,0,MAX(0,E279*(1+(IFERROR(INDEX('Debt Payoff'!$D$4:$D$11,MATCH(4,'Debt Payoff'!$F$4:$F$11,0)),0))/12)-MIN(E279*(1+(IFERROR(INDEX('Debt Payoff'!$D$4:$D$11,MATCH(4,'Debt Payoff'!$F$4:$F$11,0)),0))/12),(IF(COUNTIF(B279:D279,"&gt;0")=0,(IFERROR(INDEX('Debt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80" s="18">
        <f>IF(F279=0,0,MAX(0,F279*(1+(IFERROR(INDEX('Debt Payoff'!$D$4:$D$11,MATCH(5,'Debt Payoff'!$F$4:$F$11,0)),0))/12)-MIN(F279*(1+(IFERROR(INDEX('Debt Payoff'!$D$4:$D$11,MATCH(5,'Debt Payoff'!$F$4:$F$11,0)),0))/12),(IF(COUNTIF(B279:E279,"&gt;0")=0,(IFERROR(INDEX('Debt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80" s="18">
        <f>IF(G279=0,0,MAX(0,G279*(1+(IFERROR(INDEX('Debt Payoff'!$D$4:$D$11,MATCH(6,'Debt Payoff'!$F$4:$F$11,0)),0))/12)-MIN(G279*(1+(IFERROR(INDEX('Debt Payoff'!$D$4:$D$11,MATCH(6,'Debt Payoff'!$F$4:$F$11,0)),0))/12),(IF(COUNTIF(B279:F279,"&gt;0")=0,(IFERROR(INDEX('Debt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80" s="18">
        <f>IF(H279=0,0,MAX(0,H279*(1+(IFERROR(INDEX('Debt Payoff'!$D$4:$D$11,MATCH(7,'Debt Payoff'!$F$4:$F$11,0)),0))/12)-MIN(H279*(1+(IFERROR(INDEX('Debt Payoff'!$D$4:$D$11,MATCH(7,'Debt Payoff'!$F$4:$F$11,0)),0))/12),(IF(COUNTIF(B279:G279,"&gt;0")=0,(IFERROR(INDEX('Debt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80" s="18">
        <f>IF(I279=0,0,MAX(0,I279*(1+(IFERROR(INDEX('Debt Payoff'!$D$4:$D$11,MATCH(8,'Debt Payoff'!$F$4:$F$11,0)),0))/12)-MIN(I279*(1+(IFERROR(INDEX('Debt Payoff'!$D$4:$D$11,MATCH(8,'Debt Payoff'!$F$4:$F$11,0)),0))/12),(IF(COUNTIF(B279:H279,"&gt;0")=0,(IFERROR(INDEX('Debt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80" s="18">
        <f>IF(B279=0,0,B279*(IFERROR(INDEX('Debt Payoff'!$D$4:$D$11,MATCH(1,'Debt Payoff'!$F$4:$F$11,0)),0))/12)</f>
        <v>0</v>
      </c>
      <c r="K280" s="18">
        <f>IF(C279=0,0,C279*(IFERROR(INDEX('Debt Payoff'!$D$4:$D$11,MATCH(2,'Debt Payoff'!$F$4:$F$11,0)),0))/12)</f>
        <v>0</v>
      </c>
      <c r="L280" s="18">
        <f>IF(D279=0,0,D279*(IFERROR(INDEX('Debt Payoff'!$D$4:$D$11,MATCH(3,'Debt Payoff'!$F$4:$F$11,0)),0))/12)</f>
        <v>0</v>
      </c>
      <c r="M280" s="18">
        <f>IF(E279=0,0,E279*(IFERROR(INDEX('Debt Payoff'!$D$4:$D$11,MATCH(4,'Debt Payoff'!$F$4:$F$11,0)),0))/12)</f>
        <v>0</v>
      </c>
      <c r="N280" s="18">
        <f>IF(F279=0,0,F279*(IFERROR(INDEX('Debt Payoff'!$D$4:$D$11,MATCH(5,'Debt Payoff'!$F$4:$F$11,0)),0))/12)</f>
        <v>0</v>
      </c>
      <c r="O280" s="18">
        <f>IF(G279=0,0,G279*(IFERROR(INDEX('Debt Payoff'!$D$4:$D$11,MATCH(6,'Debt Payoff'!$F$4:$F$11,0)),0))/12)</f>
        <v>0</v>
      </c>
      <c r="P280" s="18">
        <f>IF(H279=0,0,H279*(IFERROR(INDEX('Debt Payoff'!$D$4:$D$11,MATCH(7,'Debt Payoff'!$F$4:$F$11,0)),0))/12)</f>
        <v>0</v>
      </c>
      <c r="Q280" s="18">
        <f>IF(I279=0,0,I279*(IFERROR(INDEX('Debt Payoff'!$D$4:$D$11,MATCH(8,'Debt Payoff'!$F$4:$F$11,0)),0))/12)</f>
        <v>0</v>
      </c>
    </row>
    <row r="281" spans="1:17" x14ac:dyDescent="0.25">
      <c r="A281">
        <v>279</v>
      </c>
      <c r="B281" s="18">
        <f>IF(B280=0,0,MAX(0,B280*(1+(IFERROR(INDEX('Debt Payoff'!$D$4:$D$11,MATCH(1,'Debt Payoff'!$F$4:$F$11,0)),0))/12)-MIN(B280*(1+(IFERROR(INDEX('Debt Payoff'!$D$4:$D$11,MATCH(1,'Debt Payoff'!$F$4:$F$11,0)),0))/12),((IFERROR(INDEX('Debt Payoff'!$E$4:$E$11,MATCH(1,'Debt Payoff'!$F$4:$F$11,0)),0))+('Debt Payoff'!$C$2)))))</f>
        <v>0</v>
      </c>
      <c r="C281" s="18">
        <f>IF(C280=0,0,MAX(0,C280*(1+(IFERROR(INDEX('Debt Payoff'!$D$4:$D$11,MATCH(2,'Debt Payoff'!$F$4:$F$11,0)),0))/12)-MIN(C280*(1+(IFERROR(INDEX('Debt Payoff'!$D$4:$D$11,MATCH(2,'Debt Payoff'!$F$4:$F$11,0)),0))/12),(IF(COUNTIF(B280:B280,"&gt;0")=0,(IFERROR(INDEX('Debt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81" s="18">
        <f>IF(D280=0,0,MAX(0,D280*(1+(IFERROR(INDEX('Debt Payoff'!$D$4:$D$11,MATCH(3,'Debt Payoff'!$F$4:$F$11,0)),0))/12)-MIN(D280*(1+(IFERROR(INDEX('Debt Payoff'!$D$4:$D$11,MATCH(3,'Debt Payoff'!$F$4:$F$11,0)),0))/12),(IF(COUNTIF(B280:C280,"&gt;0")=0,(IFERROR(INDEX('Debt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81" s="18">
        <f>IF(E280=0,0,MAX(0,E280*(1+(IFERROR(INDEX('Debt Payoff'!$D$4:$D$11,MATCH(4,'Debt Payoff'!$F$4:$F$11,0)),0))/12)-MIN(E280*(1+(IFERROR(INDEX('Debt Payoff'!$D$4:$D$11,MATCH(4,'Debt Payoff'!$F$4:$F$11,0)),0))/12),(IF(COUNTIF(B280:D280,"&gt;0")=0,(IFERROR(INDEX('Debt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81" s="18">
        <f>IF(F280=0,0,MAX(0,F280*(1+(IFERROR(INDEX('Debt Payoff'!$D$4:$D$11,MATCH(5,'Debt Payoff'!$F$4:$F$11,0)),0))/12)-MIN(F280*(1+(IFERROR(INDEX('Debt Payoff'!$D$4:$D$11,MATCH(5,'Debt Payoff'!$F$4:$F$11,0)),0))/12),(IF(COUNTIF(B280:E280,"&gt;0")=0,(IFERROR(INDEX('Debt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81" s="18">
        <f>IF(G280=0,0,MAX(0,G280*(1+(IFERROR(INDEX('Debt Payoff'!$D$4:$D$11,MATCH(6,'Debt Payoff'!$F$4:$F$11,0)),0))/12)-MIN(G280*(1+(IFERROR(INDEX('Debt Payoff'!$D$4:$D$11,MATCH(6,'Debt Payoff'!$F$4:$F$11,0)),0))/12),(IF(COUNTIF(B280:F280,"&gt;0")=0,(IFERROR(INDEX('Debt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81" s="18">
        <f>IF(H280=0,0,MAX(0,H280*(1+(IFERROR(INDEX('Debt Payoff'!$D$4:$D$11,MATCH(7,'Debt Payoff'!$F$4:$F$11,0)),0))/12)-MIN(H280*(1+(IFERROR(INDEX('Debt Payoff'!$D$4:$D$11,MATCH(7,'Debt Payoff'!$F$4:$F$11,0)),0))/12),(IF(COUNTIF(B280:G280,"&gt;0")=0,(IFERROR(INDEX('Debt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81" s="18">
        <f>IF(I280=0,0,MAX(0,I280*(1+(IFERROR(INDEX('Debt Payoff'!$D$4:$D$11,MATCH(8,'Debt Payoff'!$F$4:$F$11,0)),0))/12)-MIN(I280*(1+(IFERROR(INDEX('Debt Payoff'!$D$4:$D$11,MATCH(8,'Debt Payoff'!$F$4:$F$11,0)),0))/12),(IF(COUNTIF(B280:H280,"&gt;0")=0,(IFERROR(INDEX('Debt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81" s="18">
        <f>IF(B280=0,0,B280*(IFERROR(INDEX('Debt Payoff'!$D$4:$D$11,MATCH(1,'Debt Payoff'!$F$4:$F$11,0)),0))/12)</f>
        <v>0</v>
      </c>
      <c r="K281" s="18">
        <f>IF(C280=0,0,C280*(IFERROR(INDEX('Debt Payoff'!$D$4:$D$11,MATCH(2,'Debt Payoff'!$F$4:$F$11,0)),0))/12)</f>
        <v>0</v>
      </c>
      <c r="L281" s="18">
        <f>IF(D280=0,0,D280*(IFERROR(INDEX('Debt Payoff'!$D$4:$D$11,MATCH(3,'Debt Payoff'!$F$4:$F$11,0)),0))/12)</f>
        <v>0</v>
      </c>
      <c r="M281" s="18">
        <f>IF(E280=0,0,E280*(IFERROR(INDEX('Debt Payoff'!$D$4:$D$11,MATCH(4,'Debt Payoff'!$F$4:$F$11,0)),0))/12)</f>
        <v>0</v>
      </c>
      <c r="N281" s="18">
        <f>IF(F280=0,0,F280*(IFERROR(INDEX('Debt Payoff'!$D$4:$D$11,MATCH(5,'Debt Payoff'!$F$4:$F$11,0)),0))/12)</f>
        <v>0</v>
      </c>
      <c r="O281" s="18">
        <f>IF(G280=0,0,G280*(IFERROR(INDEX('Debt Payoff'!$D$4:$D$11,MATCH(6,'Debt Payoff'!$F$4:$F$11,0)),0))/12)</f>
        <v>0</v>
      </c>
      <c r="P281" s="18">
        <f>IF(H280=0,0,H280*(IFERROR(INDEX('Debt Payoff'!$D$4:$D$11,MATCH(7,'Debt Payoff'!$F$4:$F$11,0)),0))/12)</f>
        <v>0</v>
      </c>
      <c r="Q281" s="18">
        <f>IF(I280=0,0,I280*(IFERROR(INDEX('Debt Payoff'!$D$4:$D$11,MATCH(8,'Debt Payoff'!$F$4:$F$11,0)),0))/12)</f>
        <v>0</v>
      </c>
    </row>
    <row r="282" spans="1:17" x14ac:dyDescent="0.25">
      <c r="A282">
        <v>280</v>
      </c>
      <c r="B282" s="18">
        <f>IF(B281=0,0,MAX(0,B281*(1+(IFERROR(INDEX('Debt Payoff'!$D$4:$D$11,MATCH(1,'Debt Payoff'!$F$4:$F$11,0)),0))/12)-MIN(B281*(1+(IFERROR(INDEX('Debt Payoff'!$D$4:$D$11,MATCH(1,'Debt Payoff'!$F$4:$F$11,0)),0))/12),((IFERROR(INDEX('Debt Payoff'!$E$4:$E$11,MATCH(1,'Debt Payoff'!$F$4:$F$11,0)),0))+('Debt Payoff'!$C$2)))))</f>
        <v>0</v>
      </c>
      <c r="C282" s="18">
        <f>IF(C281=0,0,MAX(0,C281*(1+(IFERROR(INDEX('Debt Payoff'!$D$4:$D$11,MATCH(2,'Debt Payoff'!$F$4:$F$11,0)),0))/12)-MIN(C281*(1+(IFERROR(INDEX('Debt Payoff'!$D$4:$D$11,MATCH(2,'Debt Payoff'!$F$4:$F$11,0)),0))/12),(IF(COUNTIF(B281:B281,"&gt;0")=0,(IFERROR(INDEX('Debt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82" s="18">
        <f>IF(D281=0,0,MAX(0,D281*(1+(IFERROR(INDEX('Debt Payoff'!$D$4:$D$11,MATCH(3,'Debt Payoff'!$F$4:$F$11,0)),0))/12)-MIN(D281*(1+(IFERROR(INDEX('Debt Payoff'!$D$4:$D$11,MATCH(3,'Debt Payoff'!$F$4:$F$11,0)),0))/12),(IF(COUNTIF(B281:C281,"&gt;0")=0,(IFERROR(INDEX('Debt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82" s="18">
        <f>IF(E281=0,0,MAX(0,E281*(1+(IFERROR(INDEX('Debt Payoff'!$D$4:$D$11,MATCH(4,'Debt Payoff'!$F$4:$F$11,0)),0))/12)-MIN(E281*(1+(IFERROR(INDEX('Debt Payoff'!$D$4:$D$11,MATCH(4,'Debt Payoff'!$F$4:$F$11,0)),0))/12),(IF(COUNTIF(B281:D281,"&gt;0")=0,(IFERROR(INDEX('Debt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82" s="18">
        <f>IF(F281=0,0,MAX(0,F281*(1+(IFERROR(INDEX('Debt Payoff'!$D$4:$D$11,MATCH(5,'Debt Payoff'!$F$4:$F$11,0)),0))/12)-MIN(F281*(1+(IFERROR(INDEX('Debt Payoff'!$D$4:$D$11,MATCH(5,'Debt Payoff'!$F$4:$F$11,0)),0))/12),(IF(COUNTIF(B281:E281,"&gt;0")=0,(IFERROR(INDEX('Debt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82" s="18">
        <f>IF(G281=0,0,MAX(0,G281*(1+(IFERROR(INDEX('Debt Payoff'!$D$4:$D$11,MATCH(6,'Debt Payoff'!$F$4:$F$11,0)),0))/12)-MIN(G281*(1+(IFERROR(INDEX('Debt Payoff'!$D$4:$D$11,MATCH(6,'Debt Payoff'!$F$4:$F$11,0)),0))/12),(IF(COUNTIF(B281:F281,"&gt;0")=0,(IFERROR(INDEX('Debt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82" s="18">
        <f>IF(H281=0,0,MAX(0,H281*(1+(IFERROR(INDEX('Debt Payoff'!$D$4:$D$11,MATCH(7,'Debt Payoff'!$F$4:$F$11,0)),0))/12)-MIN(H281*(1+(IFERROR(INDEX('Debt Payoff'!$D$4:$D$11,MATCH(7,'Debt Payoff'!$F$4:$F$11,0)),0))/12),(IF(COUNTIF(B281:G281,"&gt;0")=0,(IFERROR(INDEX('Debt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82" s="18">
        <f>IF(I281=0,0,MAX(0,I281*(1+(IFERROR(INDEX('Debt Payoff'!$D$4:$D$11,MATCH(8,'Debt Payoff'!$F$4:$F$11,0)),0))/12)-MIN(I281*(1+(IFERROR(INDEX('Debt Payoff'!$D$4:$D$11,MATCH(8,'Debt Payoff'!$F$4:$F$11,0)),0))/12),(IF(COUNTIF(B281:H281,"&gt;0")=0,(IFERROR(INDEX('Debt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82" s="18">
        <f>IF(B281=0,0,B281*(IFERROR(INDEX('Debt Payoff'!$D$4:$D$11,MATCH(1,'Debt Payoff'!$F$4:$F$11,0)),0))/12)</f>
        <v>0</v>
      </c>
      <c r="K282" s="18">
        <f>IF(C281=0,0,C281*(IFERROR(INDEX('Debt Payoff'!$D$4:$D$11,MATCH(2,'Debt Payoff'!$F$4:$F$11,0)),0))/12)</f>
        <v>0</v>
      </c>
      <c r="L282" s="18">
        <f>IF(D281=0,0,D281*(IFERROR(INDEX('Debt Payoff'!$D$4:$D$11,MATCH(3,'Debt Payoff'!$F$4:$F$11,0)),0))/12)</f>
        <v>0</v>
      </c>
      <c r="M282" s="18">
        <f>IF(E281=0,0,E281*(IFERROR(INDEX('Debt Payoff'!$D$4:$D$11,MATCH(4,'Debt Payoff'!$F$4:$F$11,0)),0))/12)</f>
        <v>0</v>
      </c>
      <c r="N282" s="18">
        <f>IF(F281=0,0,F281*(IFERROR(INDEX('Debt Payoff'!$D$4:$D$11,MATCH(5,'Debt Payoff'!$F$4:$F$11,0)),0))/12)</f>
        <v>0</v>
      </c>
      <c r="O282" s="18">
        <f>IF(G281=0,0,G281*(IFERROR(INDEX('Debt Payoff'!$D$4:$D$11,MATCH(6,'Debt Payoff'!$F$4:$F$11,0)),0))/12)</f>
        <v>0</v>
      </c>
      <c r="P282" s="18">
        <f>IF(H281=0,0,H281*(IFERROR(INDEX('Debt Payoff'!$D$4:$D$11,MATCH(7,'Debt Payoff'!$F$4:$F$11,0)),0))/12)</f>
        <v>0</v>
      </c>
      <c r="Q282" s="18">
        <f>IF(I281=0,0,I281*(IFERROR(INDEX('Debt Payoff'!$D$4:$D$11,MATCH(8,'Debt Payoff'!$F$4:$F$11,0)),0))/12)</f>
        <v>0</v>
      </c>
    </row>
    <row r="283" spans="1:17" x14ac:dyDescent="0.25">
      <c r="A283">
        <v>281</v>
      </c>
      <c r="B283" s="18">
        <f>IF(B282=0,0,MAX(0,B282*(1+(IFERROR(INDEX('Debt Payoff'!$D$4:$D$11,MATCH(1,'Debt Payoff'!$F$4:$F$11,0)),0))/12)-MIN(B282*(1+(IFERROR(INDEX('Debt Payoff'!$D$4:$D$11,MATCH(1,'Debt Payoff'!$F$4:$F$11,0)),0))/12),((IFERROR(INDEX('Debt Payoff'!$E$4:$E$11,MATCH(1,'Debt Payoff'!$F$4:$F$11,0)),0))+('Debt Payoff'!$C$2)))))</f>
        <v>0</v>
      </c>
      <c r="C283" s="18">
        <f>IF(C282=0,0,MAX(0,C282*(1+(IFERROR(INDEX('Debt Payoff'!$D$4:$D$11,MATCH(2,'Debt Payoff'!$F$4:$F$11,0)),0))/12)-MIN(C282*(1+(IFERROR(INDEX('Debt Payoff'!$D$4:$D$11,MATCH(2,'Debt Payoff'!$F$4:$F$11,0)),0))/12),(IF(COUNTIF(B282:B282,"&gt;0")=0,(IFERROR(INDEX('Debt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83" s="18">
        <f>IF(D282=0,0,MAX(0,D282*(1+(IFERROR(INDEX('Debt Payoff'!$D$4:$D$11,MATCH(3,'Debt Payoff'!$F$4:$F$11,0)),0))/12)-MIN(D282*(1+(IFERROR(INDEX('Debt Payoff'!$D$4:$D$11,MATCH(3,'Debt Payoff'!$F$4:$F$11,0)),0))/12),(IF(COUNTIF(B282:C282,"&gt;0")=0,(IFERROR(INDEX('Debt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83" s="18">
        <f>IF(E282=0,0,MAX(0,E282*(1+(IFERROR(INDEX('Debt Payoff'!$D$4:$D$11,MATCH(4,'Debt Payoff'!$F$4:$F$11,0)),0))/12)-MIN(E282*(1+(IFERROR(INDEX('Debt Payoff'!$D$4:$D$11,MATCH(4,'Debt Payoff'!$F$4:$F$11,0)),0))/12),(IF(COUNTIF(B282:D282,"&gt;0")=0,(IFERROR(INDEX('Debt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83" s="18">
        <f>IF(F282=0,0,MAX(0,F282*(1+(IFERROR(INDEX('Debt Payoff'!$D$4:$D$11,MATCH(5,'Debt Payoff'!$F$4:$F$11,0)),0))/12)-MIN(F282*(1+(IFERROR(INDEX('Debt Payoff'!$D$4:$D$11,MATCH(5,'Debt Payoff'!$F$4:$F$11,0)),0))/12),(IF(COUNTIF(B282:E282,"&gt;0")=0,(IFERROR(INDEX('Debt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83" s="18">
        <f>IF(G282=0,0,MAX(0,G282*(1+(IFERROR(INDEX('Debt Payoff'!$D$4:$D$11,MATCH(6,'Debt Payoff'!$F$4:$F$11,0)),0))/12)-MIN(G282*(1+(IFERROR(INDEX('Debt Payoff'!$D$4:$D$11,MATCH(6,'Debt Payoff'!$F$4:$F$11,0)),0))/12),(IF(COUNTIF(B282:F282,"&gt;0")=0,(IFERROR(INDEX('Debt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83" s="18">
        <f>IF(H282=0,0,MAX(0,H282*(1+(IFERROR(INDEX('Debt Payoff'!$D$4:$D$11,MATCH(7,'Debt Payoff'!$F$4:$F$11,0)),0))/12)-MIN(H282*(1+(IFERROR(INDEX('Debt Payoff'!$D$4:$D$11,MATCH(7,'Debt Payoff'!$F$4:$F$11,0)),0))/12),(IF(COUNTIF(B282:G282,"&gt;0")=0,(IFERROR(INDEX('Debt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83" s="18">
        <f>IF(I282=0,0,MAX(0,I282*(1+(IFERROR(INDEX('Debt Payoff'!$D$4:$D$11,MATCH(8,'Debt Payoff'!$F$4:$F$11,0)),0))/12)-MIN(I282*(1+(IFERROR(INDEX('Debt Payoff'!$D$4:$D$11,MATCH(8,'Debt Payoff'!$F$4:$F$11,0)),0))/12),(IF(COUNTIF(B282:H282,"&gt;0")=0,(IFERROR(INDEX('Debt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83" s="18">
        <f>IF(B282=0,0,B282*(IFERROR(INDEX('Debt Payoff'!$D$4:$D$11,MATCH(1,'Debt Payoff'!$F$4:$F$11,0)),0))/12)</f>
        <v>0</v>
      </c>
      <c r="K283" s="18">
        <f>IF(C282=0,0,C282*(IFERROR(INDEX('Debt Payoff'!$D$4:$D$11,MATCH(2,'Debt Payoff'!$F$4:$F$11,0)),0))/12)</f>
        <v>0</v>
      </c>
      <c r="L283" s="18">
        <f>IF(D282=0,0,D282*(IFERROR(INDEX('Debt Payoff'!$D$4:$D$11,MATCH(3,'Debt Payoff'!$F$4:$F$11,0)),0))/12)</f>
        <v>0</v>
      </c>
      <c r="M283" s="18">
        <f>IF(E282=0,0,E282*(IFERROR(INDEX('Debt Payoff'!$D$4:$D$11,MATCH(4,'Debt Payoff'!$F$4:$F$11,0)),0))/12)</f>
        <v>0</v>
      </c>
      <c r="N283" s="18">
        <f>IF(F282=0,0,F282*(IFERROR(INDEX('Debt Payoff'!$D$4:$D$11,MATCH(5,'Debt Payoff'!$F$4:$F$11,0)),0))/12)</f>
        <v>0</v>
      </c>
      <c r="O283" s="18">
        <f>IF(G282=0,0,G282*(IFERROR(INDEX('Debt Payoff'!$D$4:$D$11,MATCH(6,'Debt Payoff'!$F$4:$F$11,0)),0))/12)</f>
        <v>0</v>
      </c>
      <c r="P283" s="18">
        <f>IF(H282=0,0,H282*(IFERROR(INDEX('Debt Payoff'!$D$4:$D$11,MATCH(7,'Debt Payoff'!$F$4:$F$11,0)),0))/12)</f>
        <v>0</v>
      </c>
      <c r="Q283" s="18">
        <f>IF(I282=0,0,I282*(IFERROR(INDEX('Debt Payoff'!$D$4:$D$11,MATCH(8,'Debt Payoff'!$F$4:$F$11,0)),0))/12)</f>
        <v>0</v>
      </c>
    </row>
    <row r="284" spans="1:17" x14ac:dyDescent="0.25">
      <c r="A284">
        <v>282</v>
      </c>
      <c r="B284" s="18">
        <f>IF(B283=0,0,MAX(0,B283*(1+(IFERROR(INDEX('Debt Payoff'!$D$4:$D$11,MATCH(1,'Debt Payoff'!$F$4:$F$11,0)),0))/12)-MIN(B283*(1+(IFERROR(INDEX('Debt Payoff'!$D$4:$D$11,MATCH(1,'Debt Payoff'!$F$4:$F$11,0)),0))/12),((IFERROR(INDEX('Debt Payoff'!$E$4:$E$11,MATCH(1,'Debt Payoff'!$F$4:$F$11,0)),0))+('Debt Payoff'!$C$2)))))</f>
        <v>0</v>
      </c>
      <c r="C284" s="18">
        <f>IF(C283=0,0,MAX(0,C283*(1+(IFERROR(INDEX('Debt Payoff'!$D$4:$D$11,MATCH(2,'Debt Payoff'!$F$4:$F$11,0)),0))/12)-MIN(C283*(1+(IFERROR(INDEX('Debt Payoff'!$D$4:$D$11,MATCH(2,'Debt Payoff'!$F$4:$F$11,0)),0))/12),(IF(COUNTIF(B283:B283,"&gt;0")=0,(IFERROR(INDEX('Debt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84" s="18">
        <f>IF(D283=0,0,MAX(0,D283*(1+(IFERROR(INDEX('Debt Payoff'!$D$4:$D$11,MATCH(3,'Debt Payoff'!$F$4:$F$11,0)),0))/12)-MIN(D283*(1+(IFERROR(INDEX('Debt Payoff'!$D$4:$D$11,MATCH(3,'Debt Payoff'!$F$4:$F$11,0)),0))/12),(IF(COUNTIF(B283:C283,"&gt;0")=0,(IFERROR(INDEX('Debt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84" s="18">
        <f>IF(E283=0,0,MAX(0,E283*(1+(IFERROR(INDEX('Debt Payoff'!$D$4:$D$11,MATCH(4,'Debt Payoff'!$F$4:$F$11,0)),0))/12)-MIN(E283*(1+(IFERROR(INDEX('Debt Payoff'!$D$4:$D$11,MATCH(4,'Debt Payoff'!$F$4:$F$11,0)),0))/12),(IF(COUNTIF(B283:D283,"&gt;0")=0,(IFERROR(INDEX('Debt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84" s="18">
        <f>IF(F283=0,0,MAX(0,F283*(1+(IFERROR(INDEX('Debt Payoff'!$D$4:$D$11,MATCH(5,'Debt Payoff'!$F$4:$F$11,0)),0))/12)-MIN(F283*(1+(IFERROR(INDEX('Debt Payoff'!$D$4:$D$11,MATCH(5,'Debt Payoff'!$F$4:$F$11,0)),0))/12),(IF(COUNTIF(B283:E283,"&gt;0")=0,(IFERROR(INDEX('Debt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84" s="18">
        <f>IF(G283=0,0,MAX(0,G283*(1+(IFERROR(INDEX('Debt Payoff'!$D$4:$D$11,MATCH(6,'Debt Payoff'!$F$4:$F$11,0)),0))/12)-MIN(G283*(1+(IFERROR(INDEX('Debt Payoff'!$D$4:$D$11,MATCH(6,'Debt Payoff'!$F$4:$F$11,0)),0))/12),(IF(COUNTIF(B283:F283,"&gt;0")=0,(IFERROR(INDEX('Debt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84" s="18">
        <f>IF(H283=0,0,MAX(0,H283*(1+(IFERROR(INDEX('Debt Payoff'!$D$4:$D$11,MATCH(7,'Debt Payoff'!$F$4:$F$11,0)),0))/12)-MIN(H283*(1+(IFERROR(INDEX('Debt Payoff'!$D$4:$D$11,MATCH(7,'Debt Payoff'!$F$4:$F$11,0)),0))/12),(IF(COUNTIF(B283:G283,"&gt;0")=0,(IFERROR(INDEX('Debt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84" s="18">
        <f>IF(I283=0,0,MAX(0,I283*(1+(IFERROR(INDEX('Debt Payoff'!$D$4:$D$11,MATCH(8,'Debt Payoff'!$F$4:$F$11,0)),0))/12)-MIN(I283*(1+(IFERROR(INDEX('Debt Payoff'!$D$4:$D$11,MATCH(8,'Debt Payoff'!$F$4:$F$11,0)),0))/12),(IF(COUNTIF(B283:H283,"&gt;0")=0,(IFERROR(INDEX('Debt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84" s="18">
        <f>IF(B283=0,0,B283*(IFERROR(INDEX('Debt Payoff'!$D$4:$D$11,MATCH(1,'Debt Payoff'!$F$4:$F$11,0)),0))/12)</f>
        <v>0</v>
      </c>
      <c r="K284" s="18">
        <f>IF(C283=0,0,C283*(IFERROR(INDEX('Debt Payoff'!$D$4:$D$11,MATCH(2,'Debt Payoff'!$F$4:$F$11,0)),0))/12)</f>
        <v>0</v>
      </c>
      <c r="L284" s="18">
        <f>IF(D283=0,0,D283*(IFERROR(INDEX('Debt Payoff'!$D$4:$D$11,MATCH(3,'Debt Payoff'!$F$4:$F$11,0)),0))/12)</f>
        <v>0</v>
      </c>
      <c r="M284" s="18">
        <f>IF(E283=0,0,E283*(IFERROR(INDEX('Debt Payoff'!$D$4:$D$11,MATCH(4,'Debt Payoff'!$F$4:$F$11,0)),0))/12)</f>
        <v>0</v>
      </c>
      <c r="N284" s="18">
        <f>IF(F283=0,0,F283*(IFERROR(INDEX('Debt Payoff'!$D$4:$D$11,MATCH(5,'Debt Payoff'!$F$4:$F$11,0)),0))/12)</f>
        <v>0</v>
      </c>
      <c r="O284" s="18">
        <f>IF(G283=0,0,G283*(IFERROR(INDEX('Debt Payoff'!$D$4:$D$11,MATCH(6,'Debt Payoff'!$F$4:$F$11,0)),0))/12)</f>
        <v>0</v>
      </c>
      <c r="P284" s="18">
        <f>IF(H283=0,0,H283*(IFERROR(INDEX('Debt Payoff'!$D$4:$D$11,MATCH(7,'Debt Payoff'!$F$4:$F$11,0)),0))/12)</f>
        <v>0</v>
      </c>
      <c r="Q284" s="18">
        <f>IF(I283=0,0,I283*(IFERROR(INDEX('Debt Payoff'!$D$4:$D$11,MATCH(8,'Debt Payoff'!$F$4:$F$11,0)),0))/12)</f>
        <v>0</v>
      </c>
    </row>
    <row r="285" spans="1:17" x14ac:dyDescent="0.25">
      <c r="A285">
        <v>283</v>
      </c>
      <c r="B285" s="18">
        <f>IF(B284=0,0,MAX(0,B284*(1+(IFERROR(INDEX('Debt Payoff'!$D$4:$D$11,MATCH(1,'Debt Payoff'!$F$4:$F$11,0)),0))/12)-MIN(B284*(1+(IFERROR(INDEX('Debt Payoff'!$D$4:$D$11,MATCH(1,'Debt Payoff'!$F$4:$F$11,0)),0))/12),((IFERROR(INDEX('Debt Payoff'!$E$4:$E$11,MATCH(1,'Debt Payoff'!$F$4:$F$11,0)),0))+('Debt Payoff'!$C$2)))))</f>
        <v>0</v>
      </c>
      <c r="C285" s="18">
        <f>IF(C284=0,0,MAX(0,C284*(1+(IFERROR(INDEX('Debt Payoff'!$D$4:$D$11,MATCH(2,'Debt Payoff'!$F$4:$F$11,0)),0))/12)-MIN(C284*(1+(IFERROR(INDEX('Debt Payoff'!$D$4:$D$11,MATCH(2,'Debt Payoff'!$F$4:$F$11,0)),0))/12),(IF(COUNTIF(B284:B284,"&gt;0")=0,(IFERROR(INDEX('Debt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85" s="18">
        <f>IF(D284=0,0,MAX(0,D284*(1+(IFERROR(INDEX('Debt Payoff'!$D$4:$D$11,MATCH(3,'Debt Payoff'!$F$4:$F$11,0)),0))/12)-MIN(D284*(1+(IFERROR(INDEX('Debt Payoff'!$D$4:$D$11,MATCH(3,'Debt Payoff'!$F$4:$F$11,0)),0))/12),(IF(COUNTIF(B284:C284,"&gt;0")=0,(IFERROR(INDEX('Debt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85" s="18">
        <f>IF(E284=0,0,MAX(0,E284*(1+(IFERROR(INDEX('Debt Payoff'!$D$4:$D$11,MATCH(4,'Debt Payoff'!$F$4:$F$11,0)),0))/12)-MIN(E284*(1+(IFERROR(INDEX('Debt Payoff'!$D$4:$D$11,MATCH(4,'Debt Payoff'!$F$4:$F$11,0)),0))/12),(IF(COUNTIF(B284:D284,"&gt;0")=0,(IFERROR(INDEX('Debt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85" s="18">
        <f>IF(F284=0,0,MAX(0,F284*(1+(IFERROR(INDEX('Debt Payoff'!$D$4:$D$11,MATCH(5,'Debt Payoff'!$F$4:$F$11,0)),0))/12)-MIN(F284*(1+(IFERROR(INDEX('Debt Payoff'!$D$4:$D$11,MATCH(5,'Debt Payoff'!$F$4:$F$11,0)),0))/12),(IF(COUNTIF(B284:E284,"&gt;0")=0,(IFERROR(INDEX('Debt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85" s="18">
        <f>IF(G284=0,0,MAX(0,G284*(1+(IFERROR(INDEX('Debt Payoff'!$D$4:$D$11,MATCH(6,'Debt Payoff'!$F$4:$F$11,0)),0))/12)-MIN(G284*(1+(IFERROR(INDEX('Debt Payoff'!$D$4:$D$11,MATCH(6,'Debt Payoff'!$F$4:$F$11,0)),0))/12),(IF(COUNTIF(B284:F284,"&gt;0")=0,(IFERROR(INDEX('Debt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85" s="18">
        <f>IF(H284=0,0,MAX(0,H284*(1+(IFERROR(INDEX('Debt Payoff'!$D$4:$D$11,MATCH(7,'Debt Payoff'!$F$4:$F$11,0)),0))/12)-MIN(H284*(1+(IFERROR(INDEX('Debt Payoff'!$D$4:$D$11,MATCH(7,'Debt Payoff'!$F$4:$F$11,0)),0))/12),(IF(COUNTIF(B284:G284,"&gt;0")=0,(IFERROR(INDEX('Debt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85" s="18">
        <f>IF(I284=0,0,MAX(0,I284*(1+(IFERROR(INDEX('Debt Payoff'!$D$4:$D$11,MATCH(8,'Debt Payoff'!$F$4:$F$11,0)),0))/12)-MIN(I284*(1+(IFERROR(INDEX('Debt Payoff'!$D$4:$D$11,MATCH(8,'Debt Payoff'!$F$4:$F$11,0)),0))/12),(IF(COUNTIF(B284:H284,"&gt;0")=0,(IFERROR(INDEX('Debt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85" s="18">
        <f>IF(B284=0,0,B284*(IFERROR(INDEX('Debt Payoff'!$D$4:$D$11,MATCH(1,'Debt Payoff'!$F$4:$F$11,0)),0))/12)</f>
        <v>0</v>
      </c>
      <c r="K285" s="18">
        <f>IF(C284=0,0,C284*(IFERROR(INDEX('Debt Payoff'!$D$4:$D$11,MATCH(2,'Debt Payoff'!$F$4:$F$11,0)),0))/12)</f>
        <v>0</v>
      </c>
      <c r="L285" s="18">
        <f>IF(D284=0,0,D284*(IFERROR(INDEX('Debt Payoff'!$D$4:$D$11,MATCH(3,'Debt Payoff'!$F$4:$F$11,0)),0))/12)</f>
        <v>0</v>
      </c>
      <c r="M285" s="18">
        <f>IF(E284=0,0,E284*(IFERROR(INDEX('Debt Payoff'!$D$4:$D$11,MATCH(4,'Debt Payoff'!$F$4:$F$11,0)),0))/12)</f>
        <v>0</v>
      </c>
      <c r="N285" s="18">
        <f>IF(F284=0,0,F284*(IFERROR(INDEX('Debt Payoff'!$D$4:$D$11,MATCH(5,'Debt Payoff'!$F$4:$F$11,0)),0))/12)</f>
        <v>0</v>
      </c>
      <c r="O285" s="18">
        <f>IF(G284=0,0,G284*(IFERROR(INDEX('Debt Payoff'!$D$4:$D$11,MATCH(6,'Debt Payoff'!$F$4:$F$11,0)),0))/12)</f>
        <v>0</v>
      </c>
      <c r="P285" s="18">
        <f>IF(H284=0,0,H284*(IFERROR(INDEX('Debt Payoff'!$D$4:$D$11,MATCH(7,'Debt Payoff'!$F$4:$F$11,0)),0))/12)</f>
        <v>0</v>
      </c>
      <c r="Q285" s="18">
        <f>IF(I284=0,0,I284*(IFERROR(INDEX('Debt Payoff'!$D$4:$D$11,MATCH(8,'Debt Payoff'!$F$4:$F$11,0)),0))/12)</f>
        <v>0</v>
      </c>
    </row>
    <row r="286" spans="1:17" x14ac:dyDescent="0.25">
      <c r="A286">
        <v>284</v>
      </c>
      <c r="B286" s="18">
        <f>IF(B285=0,0,MAX(0,B285*(1+(IFERROR(INDEX('Debt Payoff'!$D$4:$D$11,MATCH(1,'Debt Payoff'!$F$4:$F$11,0)),0))/12)-MIN(B285*(1+(IFERROR(INDEX('Debt Payoff'!$D$4:$D$11,MATCH(1,'Debt Payoff'!$F$4:$F$11,0)),0))/12),((IFERROR(INDEX('Debt Payoff'!$E$4:$E$11,MATCH(1,'Debt Payoff'!$F$4:$F$11,0)),0))+('Debt Payoff'!$C$2)))))</f>
        <v>0</v>
      </c>
      <c r="C286" s="18">
        <f>IF(C285=0,0,MAX(0,C285*(1+(IFERROR(INDEX('Debt Payoff'!$D$4:$D$11,MATCH(2,'Debt Payoff'!$F$4:$F$11,0)),0))/12)-MIN(C285*(1+(IFERROR(INDEX('Debt Payoff'!$D$4:$D$11,MATCH(2,'Debt Payoff'!$F$4:$F$11,0)),0))/12),(IF(COUNTIF(B285:B285,"&gt;0")=0,(IFERROR(INDEX('Debt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86" s="18">
        <f>IF(D285=0,0,MAX(0,D285*(1+(IFERROR(INDEX('Debt Payoff'!$D$4:$D$11,MATCH(3,'Debt Payoff'!$F$4:$F$11,0)),0))/12)-MIN(D285*(1+(IFERROR(INDEX('Debt Payoff'!$D$4:$D$11,MATCH(3,'Debt Payoff'!$F$4:$F$11,0)),0))/12),(IF(COUNTIF(B285:C285,"&gt;0")=0,(IFERROR(INDEX('Debt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86" s="18">
        <f>IF(E285=0,0,MAX(0,E285*(1+(IFERROR(INDEX('Debt Payoff'!$D$4:$D$11,MATCH(4,'Debt Payoff'!$F$4:$F$11,0)),0))/12)-MIN(E285*(1+(IFERROR(INDEX('Debt Payoff'!$D$4:$D$11,MATCH(4,'Debt Payoff'!$F$4:$F$11,0)),0))/12),(IF(COUNTIF(B285:D285,"&gt;0")=0,(IFERROR(INDEX('Debt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86" s="18">
        <f>IF(F285=0,0,MAX(0,F285*(1+(IFERROR(INDEX('Debt Payoff'!$D$4:$D$11,MATCH(5,'Debt Payoff'!$F$4:$F$11,0)),0))/12)-MIN(F285*(1+(IFERROR(INDEX('Debt Payoff'!$D$4:$D$11,MATCH(5,'Debt Payoff'!$F$4:$F$11,0)),0))/12),(IF(COUNTIF(B285:E285,"&gt;0")=0,(IFERROR(INDEX('Debt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86" s="18">
        <f>IF(G285=0,0,MAX(0,G285*(1+(IFERROR(INDEX('Debt Payoff'!$D$4:$D$11,MATCH(6,'Debt Payoff'!$F$4:$F$11,0)),0))/12)-MIN(G285*(1+(IFERROR(INDEX('Debt Payoff'!$D$4:$D$11,MATCH(6,'Debt Payoff'!$F$4:$F$11,0)),0))/12),(IF(COUNTIF(B285:F285,"&gt;0")=0,(IFERROR(INDEX('Debt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86" s="18">
        <f>IF(H285=0,0,MAX(0,H285*(1+(IFERROR(INDEX('Debt Payoff'!$D$4:$D$11,MATCH(7,'Debt Payoff'!$F$4:$F$11,0)),0))/12)-MIN(H285*(1+(IFERROR(INDEX('Debt Payoff'!$D$4:$D$11,MATCH(7,'Debt Payoff'!$F$4:$F$11,0)),0))/12),(IF(COUNTIF(B285:G285,"&gt;0")=0,(IFERROR(INDEX('Debt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86" s="18">
        <f>IF(I285=0,0,MAX(0,I285*(1+(IFERROR(INDEX('Debt Payoff'!$D$4:$D$11,MATCH(8,'Debt Payoff'!$F$4:$F$11,0)),0))/12)-MIN(I285*(1+(IFERROR(INDEX('Debt Payoff'!$D$4:$D$11,MATCH(8,'Debt Payoff'!$F$4:$F$11,0)),0))/12),(IF(COUNTIF(B285:H285,"&gt;0")=0,(IFERROR(INDEX('Debt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86" s="18">
        <f>IF(B285=0,0,B285*(IFERROR(INDEX('Debt Payoff'!$D$4:$D$11,MATCH(1,'Debt Payoff'!$F$4:$F$11,0)),0))/12)</f>
        <v>0</v>
      </c>
      <c r="K286" s="18">
        <f>IF(C285=0,0,C285*(IFERROR(INDEX('Debt Payoff'!$D$4:$D$11,MATCH(2,'Debt Payoff'!$F$4:$F$11,0)),0))/12)</f>
        <v>0</v>
      </c>
      <c r="L286" s="18">
        <f>IF(D285=0,0,D285*(IFERROR(INDEX('Debt Payoff'!$D$4:$D$11,MATCH(3,'Debt Payoff'!$F$4:$F$11,0)),0))/12)</f>
        <v>0</v>
      </c>
      <c r="M286" s="18">
        <f>IF(E285=0,0,E285*(IFERROR(INDEX('Debt Payoff'!$D$4:$D$11,MATCH(4,'Debt Payoff'!$F$4:$F$11,0)),0))/12)</f>
        <v>0</v>
      </c>
      <c r="N286" s="18">
        <f>IF(F285=0,0,F285*(IFERROR(INDEX('Debt Payoff'!$D$4:$D$11,MATCH(5,'Debt Payoff'!$F$4:$F$11,0)),0))/12)</f>
        <v>0</v>
      </c>
      <c r="O286" s="18">
        <f>IF(G285=0,0,G285*(IFERROR(INDEX('Debt Payoff'!$D$4:$D$11,MATCH(6,'Debt Payoff'!$F$4:$F$11,0)),0))/12)</f>
        <v>0</v>
      </c>
      <c r="P286" s="18">
        <f>IF(H285=0,0,H285*(IFERROR(INDEX('Debt Payoff'!$D$4:$D$11,MATCH(7,'Debt Payoff'!$F$4:$F$11,0)),0))/12)</f>
        <v>0</v>
      </c>
      <c r="Q286" s="18">
        <f>IF(I285=0,0,I285*(IFERROR(INDEX('Debt Payoff'!$D$4:$D$11,MATCH(8,'Debt Payoff'!$F$4:$F$11,0)),0))/12)</f>
        <v>0</v>
      </c>
    </row>
    <row r="287" spans="1:17" x14ac:dyDescent="0.25">
      <c r="A287">
        <v>285</v>
      </c>
      <c r="B287" s="18">
        <f>IF(B286=0,0,MAX(0,B286*(1+(IFERROR(INDEX('Debt Payoff'!$D$4:$D$11,MATCH(1,'Debt Payoff'!$F$4:$F$11,0)),0))/12)-MIN(B286*(1+(IFERROR(INDEX('Debt Payoff'!$D$4:$D$11,MATCH(1,'Debt Payoff'!$F$4:$F$11,0)),0))/12),((IFERROR(INDEX('Debt Payoff'!$E$4:$E$11,MATCH(1,'Debt Payoff'!$F$4:$F$11,0)),0))+('Debt Payoff'!$C$2)))))</f>
        <v>0</v>
      </c>
      <c r="C287" s="18">
        <f>IF(C286=0,0,MAX(0,C286*(1+(IFERROR(INDEX('Debt Payoff'!$D$4:$D$11,MATCH(2,'Debt Payoff'!$F$4:$F$11,0)),0))/12)-MIN(C286*(1+(IFERROR(INDEX('Debt Payoff'!$D$4:$D$11,MATCH(2,'Debt Payoff'!$F$4:$F$11,0)),0))/12),(IF(COUNTIF(B286:B286,"&gt;0")=0,(IFERROR(INDEX('Debt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87" s="18">
        <f>IF(D286=0,0,MAX(0,D286*(1+(IFERROR(INDEX('Debt Payoff'!$D$4:$D$11,MATCH(3,'Debt Payoff'!$F$4:$F$11,0)),0))/12)-MIN(D286*(1+(IFERROR(INDEX('Debt Payoff'!$D$4:$D$11,MATCH(3,'Debt Payoff'!$F$4:$F$11,0)),0))/12),(IF(COUNTIF(B286:C286,"&gt;0")=0,(IFERROR(INDEX('Debt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87" s="18">
        <f>IF(E286=0,0,MAX(0,E286*(1+(IFERROR(INDEX('Debt Payoff'!$D$4:$D$11,MATCH(4,'Debt Payoff'!$F$4:$F$11,0)),0))/12)-MIN(E286*(1+(IFERROR(INDEX('Debt Payoff'!$D$4:$D$11,MATCH(4,'Debt Payoff'!$F$4:$F$11,0)),0))/12),(IF(COUNTIF(B286:D286,"&gt;0")=0,(IFERROR(INDEX('Debt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87" s="18">
        <f>IF(F286=0,0,MAX(0,F286*(1+(IFERROR(INDEX('Debt Payoff'!$D$4:$D$11,MATCH(5,'Debt Payoff'!$F$4:$F$11,0)),0))/12)-MIN(F286*(1+(IFERROR(INDEX('Debt Payoff'!$D$4:$D$11,MATCH(5,'Debt Payoff'!$F$4:$F$11,0)),0))/12),(IF(COUNTIF(B286:E286,"&gt;0")=0,(IFERROR(INDEX('Debt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87" s="18">
        <f>IF(G286=0,0,MAX(0,G286*(1+(IFERROR(INDEX('Debt Payoff'!$D$4:$D$11,MATCH(6,'Debt Payoff'!$F$4:$F$11,0)),0))/12)-MIN(G286*(1+(IFERROR(INDEX('Debt Payoff'!$D$4:$D$11,MATCH(6,'Debt Payoff'!$F$4:$F$11,0)),0))/12),(IF(COUNTIF(B286:F286,"&gt;0")=0,(IFERROR(INDEX('Debt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87" s="18">
        <f>IF(H286=0,0,MAX(0,H286*(1+(IFERROR(INDEX('Debt Payoff'!$D$4:$D$11,MATCH(7,'Debt Payoff'!$F$4:$F$11,0)),0))/12)-MIN(H286*(1+(IFERROR(INDEX('Debt Payoff'!$D$4:$D$11,MATCH(7,'Debt Payoff'!$F$4:$F$11,0)),0))/12),(IF(COUNTIF(B286:G286,"&gt;0")=0,(IFERROR(INDEX('Debt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87" s="18">
        <f>IF(I286=0,0,MAX(0,I286*(1+(IFERROR(INDEX('Debt Payoff'!$D$4:$D$11,MATCH(8,'Debt Payoff'!$F$4:$F$11,0)),0))/12)-MIN(I286*(1+(IFERROR(INDEX('Debt Payoff'!$D$4:$D$11,MATCH(8,'Debt Payoff'!$F$4:$F$11,0)),0))/12),(IF(COUNTIF(B286:H286,"&gt;0")=0,(IFERROR(INDEX('Debt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87" s="18">
        <f>IF(B286=0,0,B286*(IFERROR(INDEX('Debt Payoff'!$D$4:$D$11,MATCH(1,'Debt Payoff'!$F$4:$F$11,0)),0))/12)</f>
        <v>0</v>
      </c>
      <c r="K287" s="18">
        <f>IF(C286=0,0,C286*(IFERROR(INDEX('Debt Payoff'!$D$4:$D$11,MATCH(2,'Debt Payoff'!$F$4:$F$11,0)),0))/12)</f>
        <v>0</v>
      </c>
      <c r="L287" s="18">
        <f>IF(D286=0,0,D286*(IFERROR(INDEX('Debt Payoff'!$D$4:$D$11,MATCH(3,'Debt Payoff'!$F$4:$F$11,0)),0))/12)</f>
        <v>0</v>
      </c>
      <c r="M287" s="18">
        <f>IF(E286=0,0,E286*(IFERROR(INDEX('Debt Payoff'!$D$4:$D$11,MATCH(4,'Debt Payoff'!$F$4:$F$11,0)),0))/12)</f>
        <v>0</v>
      </c>
      <c r="N287" s="18">
        <f>IF(F286=0,0,F286*(IFERROR(INDEX('Debt Payoff'!$D$4:$D$11,MATCH(5,'Debt Payoff'!$F$4:$F$11,0)),0))/12)</f>
        <v>0</v>
      </c>
      <c r="O287" s="18">
        <f>IF(G286=0,0,G286*(IFERROR(INDEX('Debt Payoff'!$D$4:$D$11,MATCH(6,'Debt Payoff'!$F$4:$F$11,0)),0))/12)</f>
        <v>0</v>
      </c>
      <c r="P287" s="18">
        <f>IF(H286=0,0,H286*(IFERROR(INDEX('Debt Payoff'!$D$4:$D$11,MATCH(7,'Debt Payoff'!$F$4:$F$11,0)),0))/12)</f>
        <v>0</v>
      </c>
      <c r="Q287" s="18">
        <f>IF(I286=0,0,I286*(IFERROR(INDEX('Debt Payoff'!$D$4:$D$11,MATCH(8,'Debt Payoff'!$F$4:$F$11,0)),0))/12)</f>
        <v>0</v>
      </c>
    </row>
    <row r="288" spans="1:17" x14ac:dyDescent="0.25">
      <c r="A288">
        <v>286</v>
      </c>
      <c r="B288" s="18">
        <f>IF(B287=0,0,MAX(0,B287*(1+(IFERROR(INDEX('Debt Payoff'!$D$4:$D$11,MATCH(1,'Debt Payoff'!$F$4:$F$11,0)),0))/12)-MIN(B287*(1+(IFERROR(INDEX('Debt Payoff'!$D$4:$D$11,MATCH(1,'Debt Payoff'!$F$4:$F$11,0)),0))/12),((IFERROR(INDEX('Debt Payoff'!$E$4:$E$11,MATCH(1,'Debt Payoff'!$F$4:$F$11,0)),0))+('Debt Payoff'!$C$2)))))</f>
        <v>0</v>
      </c>
      <c r="C288" s="18">
        <f>IF(C287=0,0,MAX(0,C287*(1+(IFERROR(INDEX('Debt Payoff'!$D$4:$D$11,MATCH(2,'Debt Payoff'!$F$4:$F$11,0)),0))/12)-MIN(C287*(1+(IFERROR(INDEX('Debt Payoff'!$D$4:$D$11,MATCH(2,'Debt Payoff'!$F$4:$F$11,0)),0))/12),(IF(COUNTIF(B287:B287,"&gt;0")=0,(IFERROR(INDEX('Debt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88" s="18">
        <f>IF(D287=0,0,MAX(0,D287*(1+(IFERROR(INDEX('Debt Payoff'!$D$4:$D$11,MATCH(3,'Debt Payoff'!$F$4:$F$11,0)),0))/12)-MIN(D287*(1+(IFERROR(INDEX('Debt Payoff'!$D$4:$D$11,MATCH(3,'Debt Payoff'!$F$4:$F$11,0)),0))/12),(IF(COUNTIF(B287:C287,"&gt;0")=0,(IFERROR(INDEX('Debt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88" s="18">
        <f>IF(E287=0,0,MAX(0,E287*(1+(IFERROR(INDEX('Debt Payoff'!$D$4:$D$11,MATCH(4,'Debt Payoff'!$F$4:$F$11,0)),0))/12)-MIN(E287*(1+(IFERROR(INDEX('Debt Payoff'!$D$4:$D$11,MATCH(4,'Debt Payoff'!$F$4:$F$11,0)),0))/12),(IF(COUNTIF(B287:D287,"&gt;0")=0,(IFERROR(INDEX('Debt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88" s="18">
        <f>IF(F287=0,0,MAX(0,F287*(1+(IFERROR(INDEX('Debt Payoff'!$D$4:$D$11,MATCH(5,'Debt Payoff'!$F$4:$F$11,0)),0))/12)-MIN(F287*(1+(IFERROR(INDEX('Debt Payoff'!$D$4:$D$11,MATCH(5,'Debt Payoff'!$F$4:$F$11,0)),0))/12),(IF(COUNTIF(B287:E287,"&gt;0")=0,(IFERROR(INDEX('Debt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88" s="18">
        <f>IF(G287=0,0,MAX(0,G287*(1+(IFERROR(INDEX('Debt Payoff'!$D$4:$D$11,MATCH(6,'Debt Payoff'!$F$4:$F$11,0)),0))/12)-MIN(G287*(1+(IFERROR(INDEX('Debt Payoff'!$D$4:$D$11,MATCH(6,'Debt Payoff'!$F$4:$F$11,0)),0))/12),(IF(COUNTIF(B287:F287,"&gt;0")=0,(IFERROR(INDEX('Debt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88" s="18">
        <f>IF(H287=0,0,MAX(0,H287*(1+(IFERROR(INDEX('Debt Payoff'!$D$4:$D$11,MATCH(7,'Debt Payoff'!$F$4:$F$11,0)),0))/12)-MIN(H287*(1+(IFERROR(INDEX('Debt Payoff'!$D$4:$D$11,MATCH(7,'Debt Payoff'!$F$4:$F$11,0)),0))/12),(IF(COUNTIF(B287:G287,"&gt;0")=0,(IFERROR(INDEX('Debt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88" s="18">
        <f>IF(I287=0,0,MAX(0,I287*(1+(IFERROR(INDEX('Debt Payoff'!$D$4:$D$11,MATCH(8,'Debt Payoff'!$F$4:$F$11,0)),0))/12)-MIN(I287*(1+(IFERROR(INDEX('Debt Payoff'!$D$4:$D$11,MATCH(8,'Debt Payoff'!$F$4:$F$11,0)),0))/12),(IF(COUNTIF(B287:H287,"&gt;0")=0,(IFERROR(INDEX('Debt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88" s="18">
        <f>IF(B287=0,0,B287*(IFERROR(INDEX('Debt Payoff'!$D$4:$D$11,MATCH(1,'Debt Payoff'!$F$4:$F$11,0)),0))/12)</f>
        <v>0</v>
      </c>
      <c r="K288" s="18">
        <f>IF(C287=0,0,C287*(IFERROR(INDEX('Debt Payoff'!$D$4:$D$11,MATCH(2,'Debt Payoff'!$F$4:$F$11,0)),0))/12)</f>
        <v>0</v>
      </c>
      <c r="L288" s="18">
        <f>IF(D287=0,0,D287*(IFERROR(INDEX('Debt Payoff'!$D$4:$D$11,MATCH(3,'Debt Payoff'!$F$4:$F$11,0)),0))/12)</f>
        <v>0</v>
      </c>
      <c r="M288" s="18">
        <f>IF(E287=0,0,E287*(IFERROR(INDEX('Debt Payoff'!$D$4:$D$11,MATCH(4,'Debt Payoff'!$F$4:$F$11,0)),0))/12)</f>
        <v>0</v>
      </c>
      <c r="N288" s="18">
        <f>IF(F287=0,0,F287*(IFERROR(INDEX('Debt Payoff'!$D$4:$D$11,MATCH(5,'Debt Payoff'!$F$4:$F$11,0)),0))/12)</f>
        <v>0</v>
      </c>
      <c r="O288" s="18">
        <f>IF(G287=0,0,G287*(IFERROR(INDEX('Debt Payoff'!$D$4:$D$11,MATCH(6,'Debt Payoff'!$F$4:$F$11,0)),0))/12)</f>
        <v>0</v>
      </c>
      <c r="P288" s="18">
        <f>IF(H287=0,0,H287*(IFERROR(INDEX('Debt Payoff'!$D$4:$D$11,MATCH(7,'Debt Payoff'!$F$4:$F$11,0)),0))/12)</f>
        <v>0</v>
      </c>
      <c r="Q288" s="18">
        <f>IF(I287=0,0,I287*(IFERROR(INDEX('Debt Payoff'!$D$4:$D$11,MATCH(8,'Debt Payoff'!$F$4:$F$11,0)),0))/12)</f>
        <v>0</v>
      </c>
    </row>
    <row r="289" spans="1:17" x14ac:dyDescent="0.25">
      <c r="A289">
        <v>287</v>
      </c>
      <c r="B289" s="18">
        <f>IF(B288=0,0,MAX(0,B288*(1+(IFERROR(INDEX('Debt Payoff'!$D$4:$D$11,MATCH(1,'Debt Payoff'!$F$4:$F$11,0)),0))/12)-MIN(B288*(1+(IFERROR(INDEX('Debt Payoff'!$D$4:$D$11,MATCH(1,'Debt Payoff'!$F$4:$F$11,0)),0))/12),((IFERROR(INDEX('Debt Payoff'!$E$4:$E$11,MATCH(1,'Debt Payoff'!$F$4:$F$11,0)),0))+('Debt Payoff'!$C$2)))))</f>
        <v>0</v>
      </c>
      <c r="C289" s="18">
        <f>IF(C288=0,0,MAX(0,C288*(1+(IFERROR(INDEX('Debt Payoff'!$D$4:$D$11,MATCH(2,'Debt Payoff'!$F$4:$F$11,0)),0))/12)-MIN(C288*(1+(IFERROR(INDEX('Debt Payoff'!$D$4:$D$11,MATCH(2,'Debt Payoff'!$F$4:$F$11,0)),0))/12),(IF(COUNTIF(B288:B288,"&gt;0")=0,(IFERROR(INDEX('Debt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89" s="18">
        <f>IF(D288=0,0,MAX(0,D288*(1+(IFERROR(INDEX('Debt Payoff'!$D$4:$D$11,MATCH(3,'Debt Payoff'!$F$4:$F$11,0)),0))/12)-MIN(D288*(1+(IFERROR(INDEX('Debt Payoff'!$D$4:$D$11,MATCH(3,'Debt Payoff'!$F$4:$F$11,0)),0))/12),(IF(COUNTIF(B288:C288,"&gt;0")=0,(IFERROR(INDEX('Debt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89" s="18">
        <f>IF(E288=0,0,MAX(0,E288*(1+(IFERROR(INDEX('Debt Payoff'!$D$4:$D$11,MATCH(4,'Debt Payoff'!$F$4:$F$11,0)),0))/12)-MIN(E288*(1+(IFERROR(INDEX('Debt Payoff'!$D$4:$D$11,MATCH(4,'Debt Payoff'!$F$4:$F$11,0)),0))/12),(IF(COUNTIF(B288:D288,"&gt;0")=0,(IFERROR(INDEX('Debt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89" s="18">
        <f>IF(F288=0,0,MAX(0,F288*(1+(IFERROR(INDEX('Debt Payoff'!$D$4:$D$11,MATCH(5,'Debt Payoff'!$F$4:$F$11,0)),0))/12)-MIN(F288*(1+(IFERROR(INDEX('Debt Payoff'!$D$4:$D$11,MATCH(5,'Debt Payoff'!$F$4:$F$11,0)),0))/12),(IF(COUNTIF(B288:E288,"&gt;0")=0,(IFERROR(INDEX('Debt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89" s="18">
        <f>IF(G288=0,0,MAX(0,G288*(1+(IFERROR(INDEX('Debt Payoff'!$D$4:$D$11,MATCH(6,'Debt Payoff'!$F$4:$F$11,0)),0))/12)-MIN(G288*(1+(IFERROR(INDEX('Debt Payoff'!$D$4:$D$11,MATCH(6,'Debt Payoff'!$F$4:$F$11,0)),0))/12),(IF(COUNTIF(B288:F288,"&gt;0")=0,(IFERROR(INDEX('Debt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89" s="18">
        <f>IF(H288=0,0,MAX(0,H288*(1+(IFERROR(INDEX('Debt Payoff'!$D$4:$D$11,MATCH(7,'Debt Payoff'!$F$4:$F$11,0)),0))/12)-MIN(H288*(1+(IFERROR(INDEX('Debt Payoff'!$D$4:$D$11,MATCH(7,'Debt Payoff'!$F$4:$F$11,0)),0))/12),(IF(COUNTIF(B288:G288,"&gt;0")=0,(IFERROR(INDEX('Debt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89" s="18">
        <f>IF(I288=0,0,MAX(0,I288*(1+(IFERROR(INDEX('Debt Payoff'!$D$4:$D$11,MATCH(8,'Debt Payoff'!$F$4:$F$11,0)),0))/12)-MIN(I288*(1+(IFERROR(INDEX('Debt Payoff'!$D$4:$D$11,MATCH(8,'Debt Payoff'!$F$4:$F$11,0)),0))/12),(IF(COUNTIF(B288:H288,"&gt;0")=0,(IFERROR(INDEX('Debt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89" s="18">
        <f>IF(B288=0,0,B288*(IFERROR(INDEX('Debt Payoff'!$D$4:$D$11,MATCH(1,'Debt Payoff'!$F$4:$F$11,0)),0))/12)</f>
        <v>0</v>
      </c>
      <c r="K289" s="18">
        <f>IF(C288=0,0,C288*(IFERROR(INDEX('Debt Payoff'!$D$4:$D$11,MATCH(2,'Debt Payoff'!$F$4:$F$11,0)),0))/12)</f>
        <v>0</v>
      </c>
      <c r="L289" s="18">
        <f>IF(D288=0,0,D288*(IFERROR(INDEX('Debt Payoff'!$D$4:$D$11,MATCH(3,'Debt Payoff'!$F$4:$F$11,0)),0))/12)</f>
        <v>0</v>
      </c>
      <c r="M289" s="18">
        <f>IF(E288=0,0,E288*(IFERROR(INDEX('Debt Payoff'!$D$4:$D$11,MATCH(4,'Debt Payoff'!$F$4:$F$11,0)),0))/12)</f>
        <v>0</v>
      </c>
      <c r="N289" s="18">
        <f>IF(F288=0,0,F288*(IFERROR(INDEX('Debt Payoff'!$D$4:$D$11,MATCH(5,'Debt Payoff'!$F$4:$F$11,0)),0))/12)</f>
        <v>0</v>
      </c>
      <c r="O289" s="18">
        <f>IF(G288=0,0,G288*(IFERROR(INDEX('Debt Payoff'!$D$4:$D$11,MATCH(6,'Debt Payoff'!$F$4:$F$11,0)),0))/12)</f>
        <v>0</v>
      </c>
      <c r="P289" s="18">
        <f>IF(H288=0,0,H288*(IFERROR(INDEX('Debt Payoff'!$D$4:$D$11,MATCH(7,'Debt Payoff'!$F$4:$F$11,0)),0))/12)</f>
        <v>0</v>
      </c>
      <c r="Q289" s="18">
        <f>IF(I288=0,0,I288*(IFERROR(INDEX('Debt Payoff'!$D$4:$D$11,MATCH(8,'Debt Payoff'!$F$4:$F$11,0)),0))/12)</f>
        <v>0</v>
      </c>
    </row>
    <row r="290" spans="1:17" x14ac:dyDescent="0.25">
      <c r="A290">
        <v>288</v>
      </c>
      <c r="B290" s="18">
        <f>IF(B289=0,0,MAX(0,B289*(1+(IFERROR(INDEX('Debt Payoff'!$D$4:$D$11,MATCH(1,'Debt Payoff'!$F$4:$F$11,0)),0))/12)-MIN(B289*(1+(IFERROR(INDEX('Debt Payoff'!$D$4:$D$11,MATCH(1,'Debt Payoff'!$F$4:$F$11,0)),0))/12),((IFERROR(INDEX('Debt Payoff'!$E$4:$E$11,MATCH(1,'Debt Payoff'!$F$4:$F$11,0)),0))+('Debt Payoff'!$C$2)))))</f>
        <v>0</v>
      </c>
      <c r="C290" s="18">
        <f>IF(C289=0,0,MAX(0,C289*(1+(IFERROR(INDEX('Debt Payoff'!$D$4:$D$11,MATCH(2,'Debt Payoff'!$F$4:$F$11,0)),0))/12)-MIN(C289*(1+(IFERROR(INDEX('Debt Payoff'!$D$4:$D$11,MATCH(2,'Debt Payoff'!$F$4:$F$11,0)),0))/12),(IF(COUNTIF(B289:B289,"&gt;0")=0,(IFERROR(INDEX('Debt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90" s="18">
        <f>IF(D289=0,0,MAX(0,D289*(1+(IFERROR(INDEX('Debt Payoff'!$D$4:$D$11,MATCH(3,'Debt Payoff'!$F$4:$F$11,0)),0))/12)-MIN(D289*(1+(IFERROR(INDEX('Debt Payoff'!$D$4:$D$11,MATCH(3,'Debt Payoff'!$F$4:$F$11,0)),0))/12),(IF(COUNTIF(B289:C289,"&gt;0")=0,(IFERROR(INDEX('Debt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90" s="18">
        <f>IF(E289=0,0,MAX(0,E289*(1+(IFERROR(INDEX('Debt Payoff'!$D$4:$D$11,MATCH(4,'Debt Payoff'!$F$4:$F$11,0)),0))/12)-MIN(E289*(1+(IFERROR(INDEX('Debt Payoff'!$D$4:$D$11,MATCH(4,'Debt Payoff'!$F$4:$F$11,0)),0))/12),(IF(COUNTIF(B289:D289,"&gt;0")=0,(IFERROR(INDEX('Debt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90" s="18">
        <f>IF(F289=0,0,MAX(0,F289*(1+(IFERROR(INDEX('Debt Payoff'!$D$4:$D$11,MATCH(5,'Debt Payoff'!$F$4:$F$11,0)),0))/12)-MIN(F289*(1+(IFERROR(INDEX('Debt Payoff'!$D$4:$D$11,MATCH(5,'Debt Payoff'!$F$4:$F$11,0)),0))/12),(IF(COUNTIF(B289:E289,"&gt;0")=0,(IFERROR(INDEX('Debt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90" s="18">
        <f>IF(G289=0,0,MAX(0,G289*(1+(IFERROR(INDEX('Debt Payoff'!$D$4:$D$11,MATCH(6,'Debt Payoff'!$F$4:$F$11,0)),0))/12)-MIN(G289*(1+(IFERROR(INDEX('Debt Payoff'!$D$4:$D$11,MATCH(6,'Debt Payoff'!$F$4:$F$11,0)),0))/12),(IF(COUNTIF(B289:F289,"&gt;0")=0,(IFERROR(INDEX('Debt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90" s="18">
        <f>IF(H289=0,0,MAX(0,H289*(1+(IFERROR(INDEX('Debt Payoff'!$D$4:$D$11,MATCH(7,'Debt Payoff'!$F$4:$F$11,0)),0))/12)-MIN(H289*(1+(IFERROR(INDEX('Debt Payoff'!$D$4:$D$11,MATCH(7,'Debt Payoff'!$F$4:$F$11,0)),0))/12),(IF(COUNTIF(B289:G289,"&gt;0")=0,(IFERROR(INDEX('Debt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90" s="18">
        <f>IF(I289=0,0,MAX(0,I289*(1+(IFERROR(INDEX('Debt Payoff'!$D$4:$D$11,MATCH(8,'Debt Payoff'!$F$4:$F$11,0)),0))/12)-MIN(I289*(1+(IFERROR(INDEX('Debt Payoff'!$D$4:$D$11,MATCH(8,'Debt Payoff'!$F$4:$F$11,0)),0))/12),(IF(COUNTIF(B289:H289,"&gt;0")=0,(IFERROR(INDEX('Debt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90" s="18">
        <f>IF(B289=0,0,B289*(IFERROR(INDEX('Debt Payoff'!$D$4:$D$11,MATCH(1,'Debt Payoff'!$F$4:$F$11,0)),0))/12)</f>
        <v>0</v>
      </c>
      <c r="K290" s="18">
        <f>IF(C289=0,0,C289*(IFERROR(INDEX('Debt Payoff'!$D$4:$D$11,MATCH(2,'Debt Payoff'!$F$4:$F$11,0)),0))/12)</f>
        <v>0</v>
      </c>
      <c r="L290" s="18">
        <f>IF(D289=0,0,D289*(IFERROR(INDEX('Debt Payoff'!$D$4:$D$11,MATCH(3,'Debt Payoff'!$F$4:$F$11,0)),0))/12)</f>
        <v>0</v>
      </c>
      <c r="M290" s="18">
        <f>IF(E289=0,0,E289*(IFERROR(INDEX('Debt Payoff'!$D$4:$D$11,MATCH(4,'Debt Payoff'!$F$4:$F$11,0)),0))/12)</f>
        <v>0</v>
      </c>
      <c r="N290" s="18">
        <f>IF(F289=0,0,F289*(IFERROR(INDEX('Debt Payoff'!$D$4:$D$11,MATCH(5,'Debt Payoff'!$F$4:$F$11,0)),0))/12)</f>
        <v>0</v>
      </c>
      <c r="O290" s="18">
        <f>IF(G289=0,0,G289*(IFERROR(INDEX('Debt Payoff'!$D$4:$D$11,MATCH(6,'Debt Payoff'!$F$4:$F$11,0)),0))/12)</f>
        <v>0</v>
      </c>
      <c r="P290" s="18">
        <f>IF(H289=0,0,H289*(IFERROR(INDEX('Debt Payoff'!$D$4:$D$11,MATCH(7,'Debt Payoff'!$F$4:$F$11,0)),0))/12)</f>
        <v>0</v>
      </c>
      <c r="Q290" s="18">
        <f>IF(I289=0,0,I289*(IFERROR(INDEX('Debt Payoff'!$D$4:$D$11,MATCH(8,'Debt Payoff'!$F$4:$F$11,0)),0))/12)</f>
        <v>0</v>
      </c>
    </row>
    <row r="291" spans="1:17" x14ac:dyDescent="0.25">
      <c r="A291">
        <v>289</v>
      </c>
      <c r="B291" s="18">
        <f>IF(B290=0,0,MAX(0,B290*(1+(IFERROR(INDEX('Debt Payoff'!$D$4:$D$11,MATCH(1,'Debt Payoff'!$F$4:$F$11,0)),0))/12)-MIN(B290*(1+(IFERROR(INDEX('Debt Payoff'!$D$4:$D$11,MATCH(1,'Debt Payoff'!$F$4:$F$11,0)),0))/12),((IFERROR(INDEX('Debt Payoff'!$E$4:$E$11,MATCH(1,'Debt Payoff'!$F$4:$F$11,0)),0))+('Debt Payoff'!$C$2)))))</f>
        <v>0</v>
      </c>
      <c r="C291" s="18">
        <f>IF(C290=0,0,MAX(0,C290*(1+(IFERROR(INDEX('Debt Payoff'!$D$4:$D$11,MATCH(2,'Debt Payoff'!$F$4:$F$11,0)),0))/12)-MIN(C290*(1+(IFERROR(INDEX('Debt Payoff'!$D$4:$D$11,MATCH(2,'Debt Payoff'!$F$4:$F$11,0)),0))/12),(IF(COUNTIF(B290:B290,"&gt;0")=0,(IFERROR(INDEX('Debt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91" s="18">
        <f>IF(D290=0,0,MAX(0,D290*(1+(IFERROR(INDEX('Debt Payoff'!$D$4:$D$11,MATCH(3,'Debt Payoff'!$F$4:$F$11,0)),0))/12)-MIN(D290*(1+(IFERROR(INDEX('Debt Payoff'!$D$4:$D$11,MATCH(3,'Debt Payoff'!$F$4:$F$11,0)),0))/12),(IF(COUNTIF(B290:C290,"&gt;0")=0,(IFERROR(INDEX('Debt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91" s="18">
        <f>IF(E290=0,0,MAX(0,E290*(1+(IFERROR(INDEX('Debt Payoff'!$D$4:$D$11,MATCH(4,'Debt Payoff'!$F$4:$F$11,0)),0))/12)-MIN(E290*(1+(IFERROR(INDEX('Debt Payoff'!$D$4:$D$11,MATCH(4,'Debt Payoff'!$F$4:$F$11,0)),0))/12),(IF(COUNTIF(B290:D290,"&gt;0")=0,(IFERROR(INDEX('Debt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91" s="18">
        <f>IF(F290=0,0,MAX(0,F290*(1+(IFERROR(INDEX('Debt Payoff'!$D$4:$D$11,MATCH(5,'Debt Payoff'!$F$4:$F$11,0)),0))/12)-MIN(F290*(1+(IFERROR(INDEX('Debt Payoff'!$D$4:$D$11,MATCH(5,'Debt Payoff'!$F$4:$F$11,0)),0))/12),(IF(COUNTIF(B290:E290,"&gt;0")=0,(IFERROR(INDEX('Debt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91" s="18">
        <f>IF(G290=0,0,MAX(0,G290*(1+(IFERROR(INDEX('Debt Payoff'!$D$4:$D$11,MATCH(6,'Debt Payoff'!$F$4:$F$11,0)),0))/12)-MIN(G290*(1+(IFERROR(INDEX('Debt Payoff'!$D$4:$D$11,MATCH(6,'Debt Payoff'!$F$4:$F$11,0)),0))/12),(IF(COUNTIF(B290:F290,"&gt;0")=0,(IFERROR(INDEX('Debt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91" s="18">
        <f>IF(H290=0,0,MAX(0,H290*(1+(IFERROR(INDEX('Debt Payoff'!$D$4:$D$11,MATCH(7,'Debt Payoff'!$F$4:$F$11,0)),0))/12)-MIN(H290*(1+(IFERROR(INDEX('Debt Payoff'!$D$4:$D$11,MATCH(7,'Debt Payoff'!$F$4:$F$11,0)),0))/12),(IF(COUNTIF(B290:G290,"&gt;0")=0,(IFERROR(INDEX('Debt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91" s="18">
        <f>IF(I290=0,0,MAX(0,I290*(1+(IFERROR(INDEX('Debt Payoff'!$D$4:$D$11,MATCH(8,'Debt Payoff'!$F$4:$F$11,0)),0))/12)-MIN(I290*(1+(IFERROR(INDEX('Debt Payoff'!$D$4:$D$11,MATCH(8,'Debt Payoff'!$F$4:$F$11,0)),0))/12),(IF(COUNTIF(B290:H290,"&gt;0")=0,(IFERROR(INDEX('Debt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91" s="18">
        <f>IF(B290=0,0,B290*(IFERROR(INDEX('Debt Payoff'!$D$4:$D$11,MATCH(1,'Debt Payoff'!$F$4:$F$11,0)),0))/12)</f>
        <v>0</v>
      </c>
      <c r="K291" s="18">
        <f>IF(C290=0,0,C290*(IFERROR(INDEX('Debt Payoff'!$D$4:$D$11,MATCH(2,'Debt Payoff'!$F$4:$F$11,0)),0))/12)</f>
        <v>0</v>
      </c>
      <c r="L291" s="18">
        <f>IF(D290=0,0,D290*(IFERROR(INDEX('Debt Payoff'!$D$4:$D$11,MATCH(3,'Debt Payoff'!$F$4:$F$11,0)),0))/12)</f>
        <v>0</v>
      </c>
      <c r="M291" s="18">
        <f>IF(E290=0,0,E290*(IFERROR(INDEX('Debt Payoff'!$D$4:$D$11,MATCH(4,'Debt Payoff'!$F$4:$F$11,0)),0))/12)</f>
        <v>0</v>
      </c>
      <c r="N291" s="18">
        <f>IF(F290=0,0,F290*(IFERROR(INDEX('Debt Payoff'!$D$4:$D$11,MATCH(5,'Debt Payoff'!$F$4:$F$11,0)),0))/12)</f>
        <v>0</v>
      </c>
      <c r="O291" s="18">
        <f>IF(G290=0,0,G290*(IFERROR(INDEX('Debt Payoff'!$D$4:$D$11,MATCH(6,'Debt Payoff'!$F$4:$F$11,0)),0))/12)</f>
        <v>0</v>
      </c>
      <c r="P291" s="18">
        <f>IF(H290=0,0,H290*(IFERROR(INDEX('Debt Payoff'!$D$4:$D$11,MATCH(7,'Debt Payoff'!$F$4:$F$11,0)),0))/12)</f>
        <v>0</v>
      </c>
      <c r="Q291" s="18">
        <f>IF(I290=0,0,I290*(IFERROR(INDEX('Debt Payoff'!$D$4:$D$11,MATCH(8,'Debt Payoff'!$F$4:$F$11,0)),0))/12)</f>
        <v>0</v>
      </c>
    </row>
    <row r="292" spans="1:17" x14ac:dyDescent="0.25">
      <c r="A292">
        <v>290</v>
      </c>
      <c r="B292" s="18">
        <f>IF(B291=0,0,MAX(0,B291*(1+(IFERROR(INDEX('Debt Payoff'!$D$4:$D$11,MATCH(1,'Debt Payoff'!$F$4:$F$11,0)),0))/12)-MIN(B291*(1+(IFERROR(INDEX('Debt Payoff'!$D$4:$D$11,MATCH(1,'Debt Payoff'!$F$4:$F$11,0)),0))/12),((IFERROR(INDEX('Debt Payoff'!$E$4:$E$11,MATCH(1,'Debt Payoff'!$F$4:$F$11,0)),0))+('Debt Payoff'!$C$2)))))</f>
        <v>0</v>
      </c>
      <c r="C292" s="18">
        <f>IF(C291=0,0,MAX(0,C291*(1+(IFERROR(INDEX('Debt Payoff'!$D$4:$D$11,MATCH(2,'Debt Payoff'!$F$4:$F$11,0)),0))/12)-MIN(C291*(1+(IFERROR(INDEX('Debt Payoff'!$D$4:$D$11,MATCH(2,'Debt Payoff'!$F$4:$F$11,0)),0))/12),(IF(COUNTIF(B291:B291,"&gt;0")=0,(IFERROR(INDEX('Debt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92" s="18">
        <f>IF(D291=0,0,MAX(0,D291*(1+(IFERROR(INDEX('Debt Payoff'!$D$4:$D$11,MATCH(3,'Debt Payoff'!$F$4:$F$11,0)),0))/12)-MIN(D291*(1+(IFERROR(INDEX('Debt Payoff'!$D$4:$D$11,MATCH(3,'Debt Payoff'!$F$4:$F$11,0)),0))/12),(IF(COUNTIF(B291:C291,"&gt;0")=0,(IFERROR(INDEX('Debt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92" s="18">
        <f>IF(E291=0,0,MAX(0,E291*(1+(IFERROR(INDEX('Debt Payoff'!$D$4:$D$11,MATCH(4,'Debt Payoff'!$F$4:$F$11,0)),0))/12)-MIN(E291*(1+(IFERROR(INDEX('Debt Payoff'!$D$4:$D$11,MATCH(4,'Debt Payoff'!$F$4:$F$11,0)),0))/12),(IF(COUNTIF(B291:D291,"&gt;0")=0,(IFERROR(INDEX('Debt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92" s="18">
        <f>IF(F291=0,0,MAX(0,F291*(1+(IFERROR(INDEX('Debt Payoff'!$D$4:$D$11,MATCH(5,'Debt Payoff'!$F$4:$F$11,0)),0))/12)-MIN(F291*(1+(IFERROR(INDEX('Debt Payoff'!$D$4:$D$11,MATCH(5,'Debt Payoff'!$F$4:$F$11,0)),0))/12),(IF(COUNTIF(B291:E291,"&gt;0")=0,(IFERROR(INDEX('Debt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92" s="18">
        <f>IF(G291=0,0,MAX(0,G291*(1+(IFERROR(INDEX('Debt Payoff'!$D$4:$D$11,MATCH(6,'Debt Payoff'!$F$4:$F$11,0)),0))/12)-MIN(G291*(1+(IFERROR(INDEX('Debt Payoff'!$D$4:$D$11,MATCH(6,'Debt Payoff'!$F$4:$F$11,0)),0))/12),(IF(COUNTIF(B291:F291,"&gt;0")=0,(IFERROR(INDEX('Debt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92" s="18">
        <f>IF(H291=0,0,MAX(0,H291*(1+(IFERROR(INDEX('Debt Payoff'!$D$4:$D$11,MATCH(7,'Debt Payoff'!$F$4:$F$11,0)),0))/12)-MIN(H291*(1+(IFERROR(INDEX('Debt Payoff'!$D$4:$D$11,MATCH(7,'Debt Payoff'!$F$4:$F$11,0)),0))/12),(IF(COUNTIF(B291:G291,"&gt;0")=0,(IFERROR(INDEX('Debt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92" s="18">
        <f>IF(I291=0,0,MAX(0,I291*(1+(IFERROR(INDEX('Debt Payoff'!$D$4:$D$11,MATCH(8,'Debt Payoff'!$F$4:$F$11,0)),0))/12)-MIN(I291*(1+(IFERROR(INDEX('Debt Payoff'!$D$4:$D$11,MATCH(8,'Debt Payoff'!$F$4:$F$11,0)),0))/12),(IF(COUNTIF(B291:H291,"&gt;0")=0,(IFERROR(INDEX('Debt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92" s="18">
        <f>IF(B291=0,0,B291*(IFERROR(INDEX('Debt Payoff'!$D$4:$D$11,MATCH(1,'Debt Payoff'!$F$4:$F$11,0)),0))/12)</f>
        <v>0</v>
      </c>
      <c r="K292" s="18">
        <f>IF(C291=0,0,C291*(IFERROR(INDEX('Debt Payoff'!$D$4:$D$11,MATCH(2,'Debt Payoff'!$F$4:$F$11,0)),0))/12)</f>
        <v>0</v>
      </c>
      <c r="L292" s="18">
        <f>IF(D291=0,0,D291*(IFERROR(INDEX('Debt Payoff'!$D$4:$D$11,MATCH(3,'Debt Payoff'!$F$4:$F$11,0)),0))/12)</f>
        <v>0</v>
      </c>
      <c r="M292" s="18">
        <f>IF(E291=0,0,E291*(IFERROR(INDEX('Debt Payoff'!$D$4:$D$11,MATCH(4,'Debt Payoff'!$F$4:$F$11,0)),0))/12)</f>
        <v>0</v>
      </c>
      <c r="N292" s="18">
        <f>IF(F291=0,0,F291*(IFERROR(INDEX('Debt Payoff'!$D$4:$D$11,MATCH(5,'Debt Payoff'!$F$4:$F$11,0)),0))/12)</f>
        <v>0</v>
      </c>
      <c r="O292" s="18">
        <f>IF(G291=0,0,G291*(IFERROR(INDEX('Debt Payoff'!$D$4:$D$11,MATCH(6,'Debt Payoff'!$F$4:$F$11,0)),0))/12)</f>
        <v>0</v>
      </c>
      <c r="P292" s="18">
        <f>IF(H291=0,0,H291*(IFERROR(INDEX('Debt Payoff'!$D$4:$D$11,MATCH(7,'Debt Payoff'!$F$4:$F$11,0)),0))/12)</f>
        <v>0</v>
      </c>
      <c r="Q292" s="18">
        <f>IF(I291=0,0,I291*(IFERROR(INDEX('Debt Payoff'!$D$4:$D$11,MATCH(8,'Debt Payoff'!$F$4:$F$11,0)),0))/12)</f>
        <v>0</v>
      </c>
    </row>
    <row r="293" spans="1:17" x14ac:dyDescent="0.25">
      <c r="A293">
        <v>291</v>
      </c>
      <c r="B293" s="18">
        <f>IF(B292=0,0,MAX(0,B292*(1+(IFERROR(INDEX('Debt Payoff'!$D$4:$D$11,MATCH(1,'Debt Payoff'!$F$4:$F$11,0)),0))/12)-MIN(B292*(1+(IFERROR(INDEX('Debt Payoff'!$D$4:$D$11,MATCH(1,'Debt Payoff'!$F$4:$F$11,0)),0))/12),((IFERROR(INDEX('Debt Payoff'!$E$4:$E$11,MATCH(1,'Debt Payoff'!$F$4:$F$11,0)),0))+('Debt Payoff'!$C$2)))))</f>
        <v>0</v>
      </c>
      <c r="C293" s="18">
        <f>IF(C292=0,0,MAX(0,C292*(1+(IFERROR(INDEX('Debt Payoff'!$D$4:$D$11,MATCH(2,'Debt Payoff'!$F$4:$F$11,0)),0))/12)-MIN(C292*(1+(IFERROR(INDEX('Debt Payoff'!$D$4:$D$11,MATCH(2,'Debt Payoff'!$F$4:$F$11,0)),0))/12),(IF(COUNTIF(B292:B292,"&gt;0")=0,(IFERROR(INDEX('Debt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93" s="18">
        <f>IF(D292=0,0,MAX(0,D292*(1+(IFERROR(INDEX('Debt Payoff'!$D$4:$D$11,MATCH(3,'Debt Payoff'!$F$4:$F$11,0)),0))/12)-MIN(D292*(1+(IFERROR(INDEX('Debt Payoff'!$D$4:$D$11,MATCH(3,'Debt Payoff'!$F$4:$F$11,0)),0))/12),(IF(COUNTIF(B292:C292,"&gt;0")=0,(IFERROR(INDEX('Debt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93" s="18">
        <f>IF(E292=0,0,MAX(0,E292*(1+(IFERROR(INDEX('Debt Payoff'!$D$4:$D$11,MATCH(4,'Debt Payoff'!$F$4:$F$11,0)),0))/12)-MIN(E292*(1+(IFERROR(INDEX('Debt Payoff'!$D$4:$D$11,MATCH(4,'Debt Payoff'!$F$4:$F$11,0)),0))/12),(IF(COUNTIF(B292:D292,"&gt;0")=0,(IFERROR(INDEX('Debt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93" s="18">
        <f>IF(F292=0,0,MAX(0,F292*(1+(IFERROR(INDEX('Debt Payoff'!$D$4:$D$11,MATCH(5,'Debt Payoff'!$F$4:$F$11,0)),0))/12)-MIN(F292*(1+(IFERROR(INDEX('Debt Payoff'!$D$4:$D$11,MATCH(5,'Debt Payoff'!$F$4:$F$11,0)),0))/12),(IF(COUNTIF(B292:E292,"&gt;0")=0,(IFERROR(INDEX('Debt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93" s="18">
        <f>IF(G292=0,0,MAX(0,G292*(1+(IFERROR(INDEX('Debt Payoff'!$D$4:$D$11,MATCH(6,'Debt Payoff'!$F$4:$F$11,0)),0))/12)-MIN(G292*(1+(IFERROR(INDEX('Debt Payoff'!$D$4:$D$11,MATCH(6,'Debt Payoff'!$F$4:$F$11,0)),0))/12),(IF(COUNTIF(B292:F292,"&gt;0")=0,(IFERROR(INDEX('Debt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93" s="18">
        <f>IF(H292=0,0,MAX(0,H292*(1+(IFERROR(INDEX('Debt Payoff'!$D$4:$D$11,MATCH(7,'Debt Payoff'!$F$4:$F$11,0)),0))/12)-MIN(H292*(1+(IFERROR(INDEX('Debt Payoff'!$D$4:$D$11,MATCH(7,'Debt Payoff'!$F$4:$F$11,0)),0))/12),(IF(COUNTIF(B292:G292,"&gt;0")=0,(IFERROR(INDEX('Debt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93" s="18">
        <f>IF(I292=0,0,MAX(0,I292*(1+(IFERROR(INDEX('Debt Payoff'!$D$4:$D$11,MATCH(8,'Debt Payoff'!$F$4:$F$11,0)),0))/12)-MIN(I292*(1+(IFERROR(INDEX('Debt Payoff'!$D$4:$D$11,MATCH(8,'Debt Payoff'!$F$4:$F$11,0)),0))/12),(IF(COUNTIF(B292:H292,"&gt;0")=0,(IFERROR(INDEX('Debt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93" s="18">
        <f>IF(B292=0,0,B292*(IFERROR(INDEX('Debt Payoff'!$D$4:$D$11,MATCH(1,'Debt Payoff'!$F$4:$F$11,0)),0))/12)</f>
        <v>0</v>
      </c>
      <c r="K293" s="18">
        <f>IF(C292=0,0,C292*(IFERROR(INDEX('Debt Payoff'!$D$4:$D$11,MATCH(2,'Debt Payoff'!$F$4:$F$11,0)),0))/12)</f>
        <v>0</v>
      </c>
      <c r="L293" s="18">
        <f>IF(D292=0,0,D292*(IFERROR(INDEX('Debt Payoff'!$D$4:$D$11,MATCH(3,'Debt Payoff'!$F$4:$F$11,0)),0))/12)</f>
        <v>0</v>
      </c>
      <c r="M293" s="18">
        <f>IF(E292=0,0,E292*(IFERROR(INDEX('Debt Payoff'!$D$4:$D$11,MATCH(4,'Debt Payoff'!$F$4:$F$11,0)),0))/12)</f>
        <v>0</v>
      </c>
      <c r="N293" s="18">
        <f>IF(F292=0,0,F292*(IFERROR(INDEX('Debt Payoff'!$D$4:$D$11,MATCH(5,'Debt Payoff'!$F$4:$F$11,0)),0))/12)</f>
        <v>0</v>
      </c>
      <c r="O293" s="18">
        <f>IF(G292=0,0,G292*(IFERROR(INDEX('Debt Payoff'!$D$4:$D$11,MATCH(6,'Debt Payoff'!$F$4:$F$11,0)),0))/12)</f>
        <v>0</v>
      </c>
      <c r="P293" s="18">
        <f>IF(H292=0,0,H292*(IFERROR(INDEX('Debt Payoff'!$D$4:$D$11,MATCH(7,'Debt Payoff'!$F$4:$F$11,0)),0))/12)</f>
        <v>0</v>
      </c>
      <c r="Q293" s="18">
        <f>IF(I292=0,0,I292*(IFERROR(INDEX('Debt Payoff'!$D$4:$D$11,MATCH(8,'Debt Payoff'!$F$4:$F$11,0)),0))/12)</f>
        <v>0</v>
      </c>
    </row>
    <row r="294" spans="1:17" x14ac:dyDescent="0.25">
      <c r="A294">
        <v>292</v>
      </c>
      <c r="B294" s="18">
        <f>IF(B293=0,0,MAX(0,B293*(1+(IFERROR(INDEX('Debt Payoff'!$D$4:$D$11,MATCH(1,'Debt Payoff'!$F$4:$F$11,0)),0))/12)-MIN(B293*(1+(IFERROR(INDEX('Debt Payoff'!$D$4:$D$11,MATCH(1,'Debt Payoff'!$F$4:$F$11,0)),0))/12),((IFERROR(INDEX('Debt Payoff'!$E$4:$E$11,MATCH(1,'Debt Payoff'!$F$4:$F$11,0)),0))+('Debt Payoff'!$C$2)))))</f>
        <v>0</v>
      </c>
      <c r="C294" s="18">
        <f>IF(C293=0,0,MAX(0,C293*(1+(IFERROR(INDEX('Debt Payoff'!$D$4:$D$11,MATCH(2,'Debt Payoff'!$F$4:$F$11,0)),0))/12)-MIN(C293*(1+(IFERROR(INDEX('Debt Payoff'!$D$4:$D$11,MATCH(2,'Debt Payoff'!$F$4:$F$11,0)),0))/12),(IF(COUNTIF(B293:B293,"&gt;0")=0,(IFERROR(INDEX('Debt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94" s="18">
        <f>IF(D293=0,0,MAX(0,D293*(1+(IFERROR(INDEX('Debt Payoff'!$D$4:$D$11,MATCH(3,'Debt Payoff'!$F$4:$F$11,0)),0))/12)-MIN(D293*(1+(IFERROR(INDEX('Debt Payoff'!$D$4:$D$11,MATCH(3,'Debt Payoff'!$F$4:$F$11,0)),0))/12),(IF(COUNTIF(B293:C293,"&gt;0")=0,(IFERROR(INDEX('Debt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94" s="18">
        <f>IF(E293=0,0,MAX(0,E293*(1+(IFERROR(INDEX('Debt Payoff'!$D$4:$D$11,MATCH(4,'Debt Payoff'!$F$4:$F$11,0)),0))/12)-MIN(E293*(1+(IFERROR(INDEX('Debt Payoff'!$D$4:$D$11,MATCH(4,'Debt Payoff'!$F$4:$F$11,0)),0))/12),(IF(COUNTIF(B293:D293,"&gt;0")=0,(IFERROR(INDEX('Debt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94" s="18">
        <f>IF(F293=0,0,MAX(0,F293*(1+(IFERROR(INDEX('Debt Payoff'!$D$4:$D$11,MATCH(5,'Debt Payoff'!$F$4:$F$11,0)),0))/12)-MIN(F293*(1+(IFERROR(INDEX('Debt Payoff'!$D$4:$D$11,MATCH(5,'Debt Payoff'!$F$4:$F$11,0)),0))/12),(IF(COUNTIF(B293:E293,"&gt;0")=0,(IFERROR(INDEX('Debt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94" s="18">
        <f>IF(G293=0,0,MAX(0,G293*(1+(IFERROR(INDEX('Debt Payoff'!$D$4:$D$11,MATCH(6,'Debt Payoff'!$F$4:$F$11,0)),0))/12)-MIN(G293*(1+(IFERROR(INDEX('Debt Payoff'!$D$4:$D$11,MATCH(6,'Debt Payoff'!$F$4:$F$11,0)),0))/12),(IF(COUNTIF(B293:F293,"&gt;0")=0,(IFERROR(INDEX('Debt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94" s="18">
        <f>IF(H293=0,0,MAX(0,H293*(1+(IFERROR(INDEX('Debt Payoff'!$D$4:$D$11,MATCH(7,'Debt Payoff'!$F$4:$F$11,0)),0))/12)-MIN(H293*(1+(IFERROR(INDEX('Debt Payoff'!$D$4:$D$11,MATCH(7,'Debt Payoff'!$F$4:$F$11,0)),0))/12),(IF(COUNTIF(B293:G293,"&gt;0")=0,(IFERROR(INDEX('Debt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94" s="18">
        <f>IF(I293=0,0,MAX(0,I293*(1+(IFERROR(INDEX('Debt Payoff'!$D$4:$D$11,MATCH(8,'Debt Payoff'!$F$4:$F$11,0)),0))/12)-MIN(I293*(1+(IFERROR(INDEX('Debt Payoff'!$D$4:$D$11,MATCH(8,'Debt Payoff'!$F$4:$F$11,0)),0))/12),(IF(COUNTIF(B293:H293,"&gt;0")=0,(IFERROR(INDEX('Debt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94" s="18">
        <f>IF(B293=0,0,B293*(IFERROR(INDEX('Debt Payoff'!$D$4:$D$11,MATCH(1,'Debt Payoff'!$F$4:$F$11,0)),0))/12)</f>
        <v>0</v>
      </c>
      <c r="K294" s="18">
        <f>IF(C293=0,0,C293*(IFERROR(INDEX('Debt Payoff'!$D$4:$D$11,MATCH(2,'Debt Payoff'!$F$4:$F$11,0)),0))/12)</f>
        <v>0</v>
      </c>
      <c r="L294" s="18">
        <f>IF(D293=0,0,D293*(IFERROR(INDEX('Debt Payoff'!$D$4:$D$11,MATCH(3,'Debt Payoff'!$F$4:$F$11,0)),0))/12)</f>
        <v>0</v>
      </c>
      <c r="M294" s="18">
        <f>IF(E293=0,0,E293*(IFERROR(INDEX('Debt Payoff'!$D$4:$D$11,MATCH(4,'Debt Payoff'!$F$4:$F$11,0)),0))/12)</f>
        <v>0</v>
      </c>
      <c r="N294" s="18">
        <f>IF(F293=0,0,F293*(IFERROR(INDEX('Debt Payoff'!$D$4:$D$11,MATCH(5,'Debt Payoff'!$F$4:$F$11,0)),0))/12)</f>
        <v>0</v>
      </c>
      <c r="O294" s="18">
        <f>IF(G293=0,0,G293*(IFERROR(INDEX('Debt Payoff'!$D$4:$D$11,MATCH(6,'Debt Payoff'!$F$4:$F$11,0)),0))/12)</f>
        <v>0</v>
      </c>
      <c r="P294" s="18">
        <f>IF(H293=0,0,H293*(IFERROR(INDEX('Debt Payoff'!$D$4:$D$11,MATCH(7,'Debt Payoff'!$F$4:$F$11,0)),0))/12)</f>
        <v>0</v>
      </c>
      <c r="Q294" s="18">
        <f>IF(I293=0,0,I293*(IFERROR(INDEX('Debt Payoff'!$D$4:$D$11,MATCH(8,'Debt Payoff'!$F$4:$F$11,0)),0))/12)</f>
        <v>0</v>
      </c>
    </row>
    <row r="295" spans="1:17" x14ac:dyDescent="0.25">
      <c r="A295">
        <v>293</v>
      </c>
      <c r="B295" s="18">
        <f>IF(B294=0,0,MAX(0,B294*(1+(IFERROR(INDEX('Debt Payoff'!$D$4:$D$11,MATCH(1,'Debt Payoff'!$F$4:$F$11,0)),0))/12)-MIN(B294*(1+(IFERROR(INDEX('Debt Payoff'!$D$4:$D$11,MATCH(1,'Debt Payoff'!$F$4:$F$11,0)),0))/12),((IFERROR(INDEX('Debt Payoff'!$E$4:$E$11,MATCH(1,'Debt Payoff'!$F$4:$F$11,0)),0))+('Debt Payoff'!$C$2)))))</f>
        <v>0</v>
      </c>
      <c r="C295" s="18">
        <f>IF(C294=0,0,MAX(0,C294*(1+(IFERROR(INDEX('Debt Payoff'!$D$4:$D$11,MATCH(2,'Debt Payoff'!$F$4:$F$11,0)),0))/12)-MIN(C294*(1+(IFERROR(INDEX('Debt Payoff'!$D$4:$D$11,MATCH(2,'Debt Payoff'!$F$4:$F$11,0)),0))/12),(IF(COUNTIF(B294:B294,"&gt;0")=0,(IFERROR(INDEX('Debt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95" s="18">
        <f>IF(D294=0,0,MAX(0,D294*(1+(IFERROR(INDEX('Debt Payoff'!$D$4:$D$11,MATCH(3,'Debt Payoff'!$F$4:$F$11,0)),0))/12)-MIN(D294*(1+(IFERROR(INDEX('Debt Payoff'!$D$4:$D$11,MATCH(3,'Debt Payoff'!$F$4:$F$11,0)),0))/12),(IF(COUNTIF(B294:C294,"&gt;0")=0,(IFERROR(INDEX('Debt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95" s="18">
        <f>IF(E294=0,0,MAX(0,E294*(1+(IFERROR(INDEX('Debt Payoff'!$D$4:$D$11,MATCH(4,'Debt Payoff'!$F$4:$F$11,0)),0))/12)-MIN(E294*(1+(IFERROR(INDEX('Debt Payoff'!$D$4:$D$11,MATCH(4,'Debt Payoff'!$F$4:$F$11,0)),0))/12),(IF(COUNTIF(B294:D294,"&gt;0")=0,(IFERROR(INDEX('Debt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95" s="18">
        <f>IF(F294=0,0,MAX(0,F294*(1+(IFERROR(INDEX('Debt Payoff'!$D$4:$D$11,MATCH(5,'Debt Payoff'!$F$4:$F$11,0)),0))/12)-MIN(F294*(1+(IFERROR(INDEX('Debt Payoff'!$D$4:$D$11,MATCH(5,'Debt Payoff'!$F$4:$F$11,0)),0))/12),(IF(COUNTIF(B294:E294,"&gt;0")=0,(IFERROR(INDEX('Debt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95" s="18">
        <f>IF(G294=0,0,MAX(0,G294*(1+(IFERROR(INDEX('Debt Payoff'!$D$4:$D$11,MATCH(6,'Debt Payoff'!$F$4:$F$11,0)),0))/12)-MIN(G294*(1+(IFERROR(INDEX('Debt Payoff'!$D$4:$D$11,MATCH(6,'Debt Payoff'!$F$4:$F$11,0)),0))/12),(IF(COUNTIF(B294:F294,"&gt;0")=0,(IFERROR(INDEX('Debt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95" s="18">
        <f>IF(H294=0,0,MAX(0,H294*(1+(IFERROR(INDEX('Debt Payoff'!$D$4:$D$11,MATCH(7,'Debt Payoff'!$F$4:$F$11,0)),0))/12)-MIN(H294*(1+(IFERROR(INDEX('Debt Payoff'!$D$4:$D$11,MATCH(7,'Debt Payoff'!$F$4:$F$11,0)),0))/12),(IF(COUNTIF(B294:G294,"&gt;0")=0,(IFERROR(INDEX('Debt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95" s="18">
        <f>IF(I294=0,0,MAX(0,I294*(1+(IFERROR(INDEX('Debt Payoff'!$D$4:$D$11,MATCH(8,'Debt Payoff'!$F$4:$F$11,0)),0))/12)-MIN(I294*(1+(IFERROR(INDEX('Debt Payoff'!$D$4:$D$11,MATCH(8,'Debt Payoff'!$F$4:$F$11,0)),0))/12),(IF(COUNTIF(B294:H294,"&gt;0")=0,(IFERROR(INDEX('Debt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95" s="18">
        <f>IF(B294=0,0,B294*(IFERROR(INDEX('Debt Payoff'!$D$4:$D$11,MATCH(1,'Debt Payoff'!$F$4:$F$11,0)),0))/12)</f>
        <v>0</v>
      </c>
      <c r="K295" s="18">
        <f>IF(C294=0,0,C294*(IFERROR(INDEX('Debt Payoff'!$D$4:$D$11,MATCH(2,'Debt Payoff'!$F$4:$F$11,0)),0))/12)</f>
        <v>0</v>
      </c>
      <c r="L295" s="18">
        <f>IF(D294=0,0,D294*(IFERROR(INDEX('Debt Payoff'!$D$4:$D$11,MATCH(3,'Debt Payoff'!$F$4:$F$11,0)),0))/12)</f>
        <v>0</v>
      </c>
      <c r="M295" s="18">
        <f>IF(E294=0,0,E294*(IFERROR(INDEX('Debt Payoff'!$D$4:$D$11,MATCH(4,'Debt Payoff'!$F$4:$F$11,0)),0))/12)</f>
        <v>0</v>
      </c>
      <c r="N295" s="18">
        <f>IF(F294=0,0,F294*(IFERROR(INDEX('Debt Payoff'!$D$4:$D$11,MATCH(5,'Debt Payoff'!$F$4:$F$11,0)),0))/12)</f>
        <v>0</v>
      </c>
      <c r="O295" s="18">
        <f>IF(G294=0,0,G294*(IFERROR(INDEX('Debt Payoff'!$D$4:$D$11,MATCH(6,'Debt Payoff'!$F$4:$F$11,0)),0))/12)</f>
        <v>0</v>
      </c>
      <c r="P295" s="18">
        <f>IF(H294=0,0,H294*(IFERROR(INDEX('Debt Payoff'!$D$4:$D$11,MATCH(7,'Debt Payoff'!$F$4:$F$11,0)),0))/12)</f>
        <v>0</v>
      </c>
      <c r="Q295" s="18">
        <f>IF(I294=0,0,I294*(IFERROR(INDEX('Debt Payoff'!$D$4:$D$11,MATCH(8,'Debt Payoff'!$F$4:$F$11,0)),0))/12)</f>
        <v>0</v>
      </c>
    </row>
    <row r="296" spans="1:17" x14ac:dyDescent="0.25">
      <c r="A296">
        <v>294</v>
      </c>
      <c r="B296" s="18">
        <f>IF(B295=0,0,MAX(0,B295*(1+(IFERROR(INDEX('Debt Payoff'!$D$4:$D$11,MATCH(1,'Debt Payoff'!$F$4:$F$11,0)),0))/12)-MIN(B295*(1+(IFERROR(INDEX('Debt Payoff'!$D$4:$D$11,MATCH(1,'Debt Payoff'!$F$4:$F$11,0)),0))/12),((IFERROR(INDEX('Debt Payoff'!$E$4:$E$11,MATCH(1,'Debt Payoff'!$F$4:$F$11,0)),0))+('Debt Payoff'!$C$2)))))</f>
        <v>0</v>
      </c>
      <c r="C296" s="18">
        <f>IF(C295=0,0,MAX(0,C295*(1+(IFERROR(INDEX('Debt Payoff'!$D$4:$D$11,MATCH(2,'Debt Payoff'!$F$4:$F$11,0)),0))/12)-MIN(C295*(1+(IFERROR(INDEX('Debt Payoff'!$D$4:$D$11,MATCH(2,'Debt Payoff'!$F$4:$F$11,0)),0))/12),(IF(COUNTIF(B295:B295,"&gt;0")=0,(IFERROR(INDEX('Debt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96" s="18">
        <f>IF(D295=0,0,MAX(0,D295*(1+(IFERROR(INDEX('Debt Payoff'!$D$4:$D$11,MATCH(3,'Debt Payoff'!$F$4:$F$11,0)),0))/12)-MIN(D295*(1+(IFERROR(INDEX('Debt Payoff'!$D$4:$D$11,MATCH(3,'Debt Payoff'!$F$4:$F$11,0)),0))/12),(IF(COUNTIF(B295:C295,"&gt;0")=0,(IFERROR(INDEX('Debt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96" s="18">
        <f>IF(E295=0,0,MAX(0,E295*(1+(IFERROR(INDEX('Debt Payoff'!$D$4:$D$11,MATCH(4,'Debt Payoff'!$F$4:$F$11,0)),0))/12)-MIN(E295*(1+(IFERROR(INDEX('Debt Payoff'!$D$4:$D$11,MATCH(4,'Debt Payoff'!$F$4:$F$11,0)),0))/12),(IF(COUNTIF(B295:D295,"&gt;0")=0,(IFERROR(INDEX('Debt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96" s="18">
        <f>IF(F295=0,0,MAX(0,F295*(1+(IFERROR(INDEX('Debt Payoff'!$D$4:$D$11,MATCH(5,'Debt Payoff'!$F$4:$F$11,0)),0))/12)-MIN(F295*(1+(IFERROR(INDEX('Debt Payoff'!$D$4:$D$11,MATCH(5,'Debt Payoff'!$F$4:$F$11,0)),0))/12),(IF(COUNTIF(B295:E295,"&gt;0")=0,(IFERROR(INDEX('Debt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96" s="18">
        <f>IF(G295=0,0,MAX(0,G295*(1+(IFERROR(INDEX('Debt Payoff'!$D$4:$D$11,MATCH(6,'Debt Payoff'!$F$4:$F$11,0)),0))/12)-MIN(G295*(1+(IFERROR(INDEX('Debt Payoff'!$D$4:$D$11,MATCH(6,'Debt Payoff'!$F$4:$F$11,0)),0))/12),(IF(COUNTIF(B295:F295,"&gt;0")=0,(IFERROR(INDEX('Debt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96" s="18">
        <f>IF(H295=0,0,MAX(0,H295*(1+(IFERROR(INDEX('Debt Payoff'!$D$4:$D$11,MATCH(7,'Debt Payoff'!$F$4:$F$11,0)),0))/12)-MIN(H295*(1+(IFERROR(INDEX('Debt Payoff'!$D$4:$D$11,MATCH(7,'Debt Payoff'!$F$4:$F$11,0)),0))/12),(IF(COUNTIF(B295:G295,"&gt;0")=0,(IFERROR(INDEX('Debt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96" s="18">
        <f>IF(I295=0,0,MAX(0,I295*(1+(IFERROR(INDEX('Debt Payoff'!$D$4:$D$11,MATCH(8,'Debt Payoff'!$F$4:$F$11,0)),0))/12)-MIN(I295*(1+(IFERROR(INDEX('Debt Payoff'!$D$4:$D$11,MATCH(8,'Debt Payoff'!$F$4:$F$11,0)),0))/12),(IF(COUNTIF(B295:H295,"&gt;0")=0,(IFERROR(INDEX('Debt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96" s="18">
        <f>IF(B295=0,0,B295*(IFERROR(INDEX('Debt Payoff'!$D$4:$D$11,MATCH(1,'Debt Payoff'!$F$4:$F$11,0)),0))/12)</f>
        <v>0</v>
      </c>
      <c r="K296" s="18">
        <f>IF(C295=0,0,C295*(IFERROR(INDEX('Debt Payoff'!$D$4:$D$11,MATCH(2,'Debt Payoff'!$F$4:$F$11,0)),0))/12)</f>
        <v>0</v>
      </c>
      <c r="L296" s="18">
        <f>IF(D295=0,0,D295*(IFERROR(INDEX('Debt Payoff'!$D$4:$D$11,MATCH(3,'Debt Payoff'!$F$4:$F$11,0)),0))/12)</f>
        <v>0</v>
      </c>
      <c r="M296" s="18">
        <f>IF(E295=0,0,E295*(IFERROR(INDEX('Debt Payoff'!$D$4:$D$11,MATCH(4,'Debt Payoff'!$F$4:$F$11,0)),0))/12)</f>
        <v>0</v>
      </c>
      <c r="N296" s="18">
        <f>IF(F295=0,0,F295*(IFERROR(INDEX('Debt Payoff'!$D$4:$D$11,MATCH(5,'Debt Payoff'!$F$4:$F$11,0)),0))/12)</f>
        <v>0</v>
      </c>
      <c r="O296" s="18">
        <f>IF(G295=0,0,G295*(IFERROR(INDEX('Debt Payoff'!$D$4:$D$11,MATCH(6,'Debt Payoff'!$F$4:$F$11,0)),0))/12)</f>
        <v>0</v>
      </c>
      <c r="P296" s="18">
        <f>IF(H295=0,0,H295*(IFERROR(INDEX('Debt Payoff'!$D$4:$D$11,MATCH(7,'Debt Payoff'!$F$4:$F$11,0)),0))/12)</f>
        <v>0</v>
      </c>
      <c r="Q296" s="18">
        <f>IF(I295=0,0,I295*(IFERROR(INDEX('Debt Payoff'!$D$4:$D$11,MATCH(8,'Debt Payoff'!$F$4:$F$11,0)),0))/12)</f>
        <v>0</v>
      </c>
    </row>
    <row r="297" spans="1:17" x14ac:dyDescent="0.25">
      <c r="A297">
        <v>295</v>
      </c>
      <c r="B297" s="18">
        <f>IF(B296=0,0,MAX(0,B296*(1+(IFERROR(INDEX('Debt Payoff'!$D$4:$D$11,MATCH(1,'Debt Payoff'!$F$4:$F$11,0)),0))/12)-MIN(B296*(1+(IFERROR(INDEX('Debt Payoff'!$D$4:$D$11,MATCH(1,'Debt Payoff'!$F$4:$F$11,0)),0))/12),((IFERROR(INDEX('Debt Payoff'!$E$4:$E$11,MATCH(1,'Debt Payoff'!$F$4:$F$11,0)),0))+('Debt Payoff'!$C$2)))))</f>
        <v>0</v>
      </c>
      <c r="C297" s="18">
        <f>IF(C296=0,0,MAX(0,C296*(1+(IFERROR(INDEX('Debt Payoff'!$D$4:$D$11,MATCH(2,'Debt Payoff'!$F$4:$F$11,0)),0))/12)-MIN(C296*(1+(IFERROR(INDEX('Debt Payoff'!$D$4:$D$11,MATCH(2,'Debt Payoff'!$F$4:$F$11,0)),0))/12),(IF(COUNTIF(B296:B296,"&gt;0")=0,(IFERROR(INDEX('Debt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97" s="18">
        <f>IF(D296=0,0,MAX(0,D296*(1+(IFERROR(INDEX('Debt Payoff'!$D$4:$D$11,MATCH(3,'Debt Payoff'!$F$4:$F$11,0)),0))/12)-MIN(D296*(1+(IFERROR(INDEX('Debt Payoff'!$D$4:$D$11,MATCH(3,'Debt Payoff'!$F$4:$F$11,0)),0))/12),(IF(COUNTIF(B296:C296,"&gt;0")=0,(IFERROR(INDEX('Debt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97" s="18">
        <f>IF(E296=0,0,MAX(0,E296*(1+(IFERROR(INDEX('Debt Payoff'!$D$4:$D$11,MATCH(4,'Debt Payoff'!$F$4:$F$11,0)),0))/12)-MIN(E296*(1+(IFERROR(INDEX('Debt Payoff'!$D$4:$D$11,MATCH(4,'Debt Payoff'!$F$4:$F$11,0)),0))/12),(IF(COUNTIF(B296:D296,"&gt;0")=0,(IFERROR(INDEX('Debt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97" s="18">
        <f>IF(F296=0,0,MAX(0,F296*(1+(IFERROR(INDEX('Debt Payoff'!$D$4:$D$11,MATCH(5,'Debt Payoff'!$F$4:$F$11,0)),0))/12)-MIN(F296*(1+(IFERROR(INDEX('Debt Payoff'!$D$4:$D$11,MATCH(5,'Debt Payoff'!$F$4:$F$11,0)),0))/12),(IF(COUNTIF(B296:E296,"&gt;0")=0,(IFERROR(INDEX('Debt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97" s="18">
        <f>IF(G296=0,0,MAX(0,G296*(1+(IFERROR(INDEX('Debt Payoff'!$D$4:$D$11,MATCH(6,'Debt Payoff'!$F$4:$F$11,0)),0))/12)-MIN(G296*(1+(IFERROR(INDEX('Debt Payoff'!$D$4:$D$11,MATCH(6,'Debt Payoff'!$F$4:$F$11,0)),0))/12),(IF(COUNTIF(B296:F296,"&gt;0")=0,(IFERROR(INDEX('Debt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97" s="18">
        <f>IF(H296=0,0,MAX(0,H296*(1+(IFERROR(INDEX('Debt Payoff'!$D$4:$D$11,MATCH(7,'Debt Payoff'!$F$4:$F$11,0)),0))/12)-MIN(H296*(1+(IFERROR(INDEX('Debt Payoff'!$D$4:$D$11,MATCH(7,'Debt Payoff'!$F$4:$F$11,0)),0))/12),(IF(COUNTIF(B296:G296,"&gt;0")=0,(IFERROR(INDEX('Debt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97" s="18">
        <f>IF(I296=0,0,MAX(0,I296*(1+(IFERROR(INDEX('Debt Payoff'!$D$4:$D$11,MATCH(8,'Debt Payoff'!$F$4:$F$11,0)),0))/12)-MIN(I296*(1+(IFERROR(INDEX('Debt Payoff'!$D$4:$D$11,MATCH(8,'Debt Payoff'!$F$4:$F$11,0)),0))/12),(IF(COUNTIF(B296:H296,"&gt;0")=0,(IFERROR(INDEX('Debt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97" s="18">
        <f>IF(B296=0,0,B296*(IFERROR(INDEX('Debt Payoff'!$D$4:$D$11,MATCH(1,'Debt Payoff'!$F$4:$F$11,0)),0))/12)</f>
        <v>0</v>
      </c>
      <c r="K297" s="18">
        <f>IF(C296=0,0,C296*(IFERROR(INDEX('Debt Payoff'!$D$4:$D$11,MATCH(2,'Debt Payoff'!$F$4:$F$11,0)),0))/12)</f>
        <v>0</v>
      </c>
      <c r="L297" s="18">
        <f>IF(D296=0,0,D296*(IFERROR(INDEX('Debt Payoff'!$D$4:$D$11,MATCH(3,'Debt Payoff'!$F$4:$F$11,0)),0))/12)</f>
        <v>0</v>
      </c>
      <c r="M297" s="18">
        <f>IF(E296=0,0,E296*(IFERROR(INDEX('Debt Payoff'!$D$4:$D$11,MATCH(4,'Debt Payoff'!$F$4:$F$11,0)),0))/12)</f>
        <v>0</v>
      </c>
      <c r="N297" s="18">
        <f>IF(F296=0,0,F296*(IFERROR(INDEX('Debt Payoff'!$D$4:$D$11,MATCH(5,'Debt Payoff'!$F$4:$F$11,0)),0))/12)</f>
        <v>0</v>
      </c>
      <c r="O297" s="18">
        <f>IF(G296=0,0,G296*(IFERROR(INDEX('Debt Payoff'!$D$4:$D$11,MATCH(6,'Debt Payoff'!$F$4:$F$11,0)),0))/12)</f>
        <v>0</v>
      </c>
      <c r="P297" s="18">
        <f>IF(H296=0,0,H296*(IFERROR(INDEX('Debt Payoff'!$D$4:$D$11,MATCH(7,'Debt Payoff'!$F$4:$F$11,0)),0))/12)</f>
        <v>0</v>
      </c>
      <c r="Q297" s="18">
        <f>IF(I296=0,0,I296*(IFERROR(INDEX('Debt Payoff'!$D$4:$D$11,MATCH(8,'Debt Payoff'!$F$4:$F$11,0)),0))/12)</f>
        <v>0</v>
      </c>
    </row>
    <row r="298" spans="1:17" x14ac:dyDescent="0.25">
      <c r="A298">
        <v>296</v>
      </c>
      <c r="B298" s="18">
        <f>IF(B297=0,0,MAX(0,B297*(1+(IFERROR(INDEX('Debt Payoff'!$D$4:$D$11,MATCH(1,'Debt Payoff'!$F$4:$F$11,0)),0))/12)-MIN(B297*(1+(IFERROR(INDEX('Debt Payoff'!$D$4:$D$11,MATCH(1,'Debt Payoff'!$F$4:$F$11,0)),0))/12),((IFERROR(INDEX('Debt Payoff'!$E$4:$E$11,MATCH(1,'Debt Payoff'!$F$4:$F$11,0)),0))+('Debt Payoff'!$C$2)))))</f>
        <v>0</v>
      </c>
      <c r="C298" s="18">
        <f>IF(C297=0,0,MAX(0,C297*(1+(IFERROR(INDEX('Debt Payoff'!$D$4:$D$11,MATCH(2,'Debt Payoff'!$F$4:$F$11,0)),0))/12)-MIN(C297*(1+(IFERROR(INDEX('Debt Payoff'!$D$4:$D$11,MATCH(2,'Debt Payoff'!$F$4:$F$11,0)),0))/12),(IF(COUNTIF(B297:B297,"&gt;0")=0,(IFERROR(INDEX('Debt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98" s="18">
        <f>IF(D297=0,0,MAX(0,D297*(1+(IFERROR(INDEX('Debt Payoff'!$D$4:$D$11,MATCH(3,'Debt Payoff'!$F$4:$F$11,0)),0))/12)-MIN(D297*(1+(IFERROR(INDEX('Debt Payoff'!$D$4:$D$11,MATCH(3,'Debt Payoff'!$F$4:$F$11,0)),0))/12),(IF(COUNTIF(B297:C297,"&gt;0")=0,(IFERROR(INDEX('Debt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98" s="18">
        <f>IF(E297=0,0,MAX(0,E297*(1+(IFERROR(INDEX('Debt Payoff'!$D$4:$D$11,MATCH(4,'Debt Payoff'!$F$4:$F$11,0)),0))/12)-MIN(E297*(1+(IFERROR(INDEX('Debt Payoff'!$D$4:$D$11,MATCH(4,'Debt Payoff'!$F$4:$F$11,0)),0))/12),(IF(COUNTIF(B297:D297,"&gt;0")=0,(IFERROR(INDEX('Debt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98" s="18">
        <f>IF(F297=0,0,MAX(0,F297*(1+(IFERROR(INDEX('Debt Payoff'!$D$4:$D$11,MATCH(5,'Debt Payoff'!$F$4:$F$11,0)),0))/12)-MIN(F297*(1+(IFERROR(INDEX('Debt Payoff'!$D$4:$D$11,MATCH(5,'Debt Payoff'!$F$4:$F$11,0)),0))/12),(IF(COUNTIF(B297:E297,"&gt;0")=0,(IFERROR(INDEX('Debt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98" s="18">
        <f>IF(G297=0,0,MAX(0,G297*(1+(IFERROR(INDEX('Debt Payoff'!$D$4:$D$11,MATCH(6,'Debt Payoff'!$F$4:$F$11,0)),0))/12)-MIN(G297*(1+(IFERROR(INDEX('Debt Payoff'!$D$4:$D$11,MATCH(6,'Debt Payoff'!$F$4:$F$11,0)),0))/12),(IF(COUNTIF(B297:F297,"&gt;0")=0,(IFERROR(INDEX('Debt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98" s="18">
        <f>IF(H297=0,0,MAX(0,H297*(1+(IFERROR(INDEX('Debt Payoff'!$D$4:$D$11,MATCH(7,'Debt Payoff'!$F$4:$F$11,0)),0))/12)-MIN(H297*(1+(IFERROR(INDEX('Debt Payoff'!$D$4:$D$11,MATCH(7,'Debt Payoff'!$F$4:$F$11,0)),0))/12),(IF(COUNTIF(B297:G297,"&gt;0")=0,(IFERROR(INDEX('Debt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98" s="18">
        <f>IF(I297=0,0,MAX(0,I297*(1+(IFERROR(INDEX('Debt Payoff'!$D$4:$D$11,MATCH(8,'Debt Payoff'!$F$4:$F$11,0)),0))/12)-MIN(I297*(1+(IFERROR(INDEX('Debt Payoff'!$D$4:$D$11,MATCH(8,'Debt Payoff'!$F$4:$F$11,0)),0))/12),(IF(COUNTIF(B297:H297,"&gt;0")=0,(IFERROR(INDEX('Debt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98" s="18">
        <f>IF(B297=0,0,B297*(IFERROR(INDEX('Debt Payoff'!$D$4:$D$11,MATCH(1,'Debt Payoff'!$F$4:$F$11,0)),0))/12)</f>
        <v>0</v>
      </c>
      <c r="K298" s="18">
        <f>IF(C297=0,0,C297*(IFERROR(INDEX('Debt Payoff'!$D$4:$D$11,MATCH(2,'Debt Payoff'!$F$4:$F$11,0)),0))/12)</f>
        <v>0</v>
      </c>
      <c r="L298" s="18">
        <f>IF(D297=0,0,D297*(IFERROR(INDEX('Debt Payoff'!$D$4:$D$11,MATCH(3,'Debt Payoff'!$F$4:$F$11,0)),0))/12)</f>
        <v>0</v>
      </c>
      <c r="M298" s="18">
        <f>IF(E297=0,0,E297*(IFERROR(INDEX('Debt Payoff'!$D$4:$D$11,MATCH(4,'Debt Payoff'!$F$4:$F$11,0)),0))/12)</f>
        <v>0</v>
      </c>
      <c r="N298" s="18">
        <f>IF(F297=0,0,F297*(IFERROR(INDEX('Debt Payoff'!$D$4:$D$11,MATCH(5,'Debt Payoff'!$F$4:$F$11,0)),0))/12)</f>
        <v>0</v>
      </c>
      <c r="O298" s="18">
        <f>IF(G297=0,0,G297*(IFERROR(INDEX('Debt Payoff'!$D$4:$D$11,MATCH(6,'Debt Payoff'!$F$4:$F$11,0)),0))/12)</f>
        <v>0</v>
      </c>
      <c r="P298" s="18">
        <f>IF(H297=0,0,H297*(IFERROR(INDEX('Debt Payoff'!$D$4:$D$11,MATCH(7,'Debt Payoff'!$F$4:$F$11,0)),0))/12)</f>
        <v>0</v>
      </c>
      <c r="Q298" s="18">
        <f>IF(I297=0,0,I297*(IFERROR(INDEX('Debt Payoff'!$D$4:$D$11,MATCH(8,'Debt Payoff'!$F$4:$F$11,0)),0))/12)</f>
        <v>0</v>
      </c>
    </row>
    <row r="299" spans="1:17" x14ac:dyDescent="0.25">
      <c r="A299">
        <v>297</v>
      </c>
      <c r="B299" s="18">
        <f>IF(B298=0,0,MAX(0,B298*(1+(IFERROR(INDEX('Debt Payoff'!$D$4:$D$11,MATCH(1,'Debt Payoff'!$F$4:$F$11,0)),0))/12)-MIN(B298*(1+(IFERROR(INDEX('Debt Payoff'!$D$4:$D$11,MATCH(1,'Debt Payoff'!$F$4:$F$11,0)),0))/12),((IFERROR(INDEX('Debt Payoff'!$E$4:$E$11,MATCH(1,'Debt Payoff'!$F$4:$F$11,0)),0))+('Debt Payoff'!$C$2)))))</f>
        <v>0</v>
      </c>
      <c r="C299" s="18">
        <f>IF(C298=0,0,MAX(0,C298*(1+(IFERROR(INDEX('Debt Payoff'!$D$4:$D$11,MATCH(2,'Debt Payoff'!$F$4:$F$11,0)),0))/12)-MIN(C298*(1+(IFERROR(INDEX('Debt Payoff'!$D$4:$D$11,MATCH(2,'Debt Payoff'!$F$4:$F$11,0)),0))/12),(IF(COUNTIF(B298:B298,"&gt;0")=0,(IFERROR(INDEX('Debt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299" s="18">
        <f>IF(D298=0,0,MAX(0,D298*(1+(IFERROR(INDEX('Debt Payoff'!$D$4:$D$11,MATCH(3,'Debt Payoff'!$F$4:$F$11,0)),0))/12)-MIN(D298*(1+(IFERROR(INDEX('Debt Payoff'!$D$4:$D$11,MATCH(3,'Debt Payoff'!$F$4:$F$11,0)),0))/12),(IF(COUNTIF(B298:C298,"&gt;0")=0,(IFERROR(INDEX('Debt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299" s="18">
        <f>IF(E298=0,0,MAX(0,E298*(1+(IFERROR(INDEX('Debt Payoff'!$D$4:$D$11,MATCH(4,'Debt Payoff'!$F$4:$F$11,0)),0))/12)-MIN(E298*(1+(IFERROR(INDEX('Debt Payoff'!$D$4:$D$11,MATCH(4,'Debt Payoff'!$F$4:$F$11,0)),0))/12),(IF(COUNTIF(B298:D298,"&gt;0")=0,(IFERROR(INDEX('Debt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299" s="18">
        <f>IF(F298=0,0,MAX(0,F298*(1+(IFERROR(INDEX('Debt Payoff'!$D$4:$D$11,MATCH(5,'Debt Payoff'!$F$4:$F$11,0)),0))/12)-MIN(F298*(1+(IFERROR(INDEX('Debt Payoff'!$D$4:$D$11,MATCH(5,'Debt Payoff'!$F$4:$F$11,0)),0))/12),(IF(COUNTIF(B298:E298,"&gt;0")=0,(IFERROR(INDEX('Debt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299" s="18">
        <f>IF(G298=0,0,MAX(0,G298*(1+(IFERROR(INDEX('Debt Payoff'!$D$4:$D$11,MATCH(6,'Debt Payoff'!$F$4:$F$11,0)),0))/12)-MIN(G298*(1+(IFERROR(INDEX('Debt Payoff'!$D$4:$D$11,MATCH(6,'Debt Payoff'!$F$4:$F$11,0)),0))/12),(IF(COUNTIF(B298:F298,"&gt;0")=0,(IFERROR(INDEX('Debt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299" s="18">
        <f>IF(H298=0,0,MAX(0,H298*(1+(IFERROR(INDEX('Debt Payoff'!$D$4:$D$11,MATCH(7,'Debt Payoff'!$F$4:$F$11,0)),0))/12)-MIN(H298*(1+(IFERROR(INDEX('Debt Payoff'!$D$4:$D$11,MATCH(7,'Debt Payoff'!$F$4:$F$11,0)),0))/12),(IF(COUNTIF(B298:G298,"&gt;0")=0,(IFERROR(INDEX('Debt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299" s="18">
        <f>IF(I298=0,0,MAX(0,I298*(1+(IFERROR(INDEX('Debt Payoff'!$D$4:$D$11,MATCH(8,'Debt Payoff'!$F$4:$F$11,0)),0))/12)-MIN(I298*(1+(IFERROR(INDEX('Debt Payoff'!$D$4:$D$11,MATCH(8,'Debt Payoff'!$F$4:$F$11,0)),0))/12),(IF(COUNTIF(B298:H298,"&gt;0")=0,(IFERROR(INDEX('Debt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299" s="18">
        <f>IF(B298=0,0,B298*(IFERROR(INDEX('Debt Payoff'!$D$4:$D$11,MATCH(1,'Debt Payoff'!$F$4:$F$11,0)),0))/12)</f>
        <v>0</v>
      </c>
      <c r="K299" s="18">
        <f>IF(C298=0,0,C298*(IFERROR(INDEX('Debt Payoff'!$D$4:$D$11,MATCH(2,'Debt Payoff'!$F$4:$F$11,0)),0))/12)</f>
        <v>0</v>
      </c>
      <c r="L299" s="18">
        <f>IF(D298=0,0,D298*(IFERROR(INDEX('Debt Payoff'!$D$4:$D$11,MATCH(3,'Debt Payoff'!$F$4:$F$11,0)),0))/12)</f>
        <v>0</v>
      </c>
      <c r="M299" s="18">
        <f>IF(E298=0,0,E298*(IFERROR(INDEX('Debt Payoff'!$D$4:$D$11,MATCH(4,'Debt Payoff'!$F$4:$F$11,0)),0))/12)</f>
        <v>0</v>
      </c>
      <c r="N299" s="18">
        <f>IF(F298=0,0,F298*(IFERROR(INDEX('Debt Payoff'!$D$4:$D$11,MATCH(5,'Debt Payoff'!$F$4:$F$11,0)),0))/12)</f>
        <v>0</v>
      </c>
      <c r="O299" s="18">
        <f>IF(G298=0,0,G298*(IFERROR(INDEX('Debt Payoff'!$D$4:$D$11,MATCH(6,'Debt Payoff'!$F$4:$F$11,0)),0))/12)</f>
        <v>0</v>
      </c>
      <c r="P299" s="18">
        <f>IF(H298=0,0,H298*(IFERROR(INDEX('Debt Payoff'!$D$4:$D$11,MATCH(7,'Debt Payoff'!$F$4:$F$11,0)),0))/12)</f>
        <v>0</v>
      </c>
      <c r="Q299" s="18">
        <f>IF(I298=0,0,I298*(IFERROR(INDEX('Debt Payoff'!$D$4:$D$11,MATCH(8,'Debt Payoff'!$F$4:$F$11,0)),0))/12)</f>
        <v>0</v>
      </c>
    </row>
    <row r="300" spans="1:17" x14ac:dyDescent="0.25">
      <c r="A300">
        <v>298</v>
      </c>
      <c r="B300" s="18">
        <f>IF(B299=0,0,MAX(0,B299*(1+(IFERROR(INDEX('Debt Payoff'!$D$4:$D$11,MATCH(1,'Debt Payoff'!$F$4:$F$11,0)),0))/12)-MIN(B299*(1+(IFERROR(INDEX('Debt Payoff'!$D$4:$D$11,MATCH(1,'Debt Payoff'!$F$4:$F$11,0)),0))/12),((IFERROR(INDEX('Debt Payoff'!$E$4:$E$11,MATCH(1,'Debt Payoff'!$F$4:$F$11,0)),0))+('Debt Payoff'!$C$2)))))</f>
        <v>0</v>
      </c>
      <c r="C300" s="18">
        <f>IF(C299=0,0,MAX(0,C299*(1+(IFERROR(INDEX('Debt Payoff'!$D$4:$D$11,MATCH(2,'Debt Payoff'!$F$4:$F$11,0)),0))/12)-MIN(C299*(1+(IFERROR(INDEX('Debt Payoff'!$D$4:$D$11,MATCH(2,'Debt Payoff'!$F$4:$F$11,0)),0))/12),(IF(COUNTIF(B299:B299,"&gt;0")=0,(IFERROR(INDEX('Debt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00" s="18">
        <f>IF(D299=0,0,MAX(0,D299*(1+(IFERROR(INDEX('Debt Payoff'!$D$4:$D$11,MATCH(3,'Debt Payoff'!$F$4:$F$11,0)),0))/12)-MIN(D299*(1+(IFERROR(INDEX('Debt Payoff'!$D$4:$D$11,MATCH(3,'Debt Payoff'!$F$4:$F$11,0)),0))/12),(IF(COUNTIF(B299:C299,"&gt;0")=0,(IFERROR(INDEX('Debt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00" s="18">
        <f>IF(E299=0,0,MAX(0,E299*(1+(IFERROR(INDEX('Debt Payoff'!$D$4:$D$11,MATCH(4,'Debt Payoff'!$F$4:$F$11,0)),0))/12)-MIN(E299*(1+(IFERROR(INDEX('Debt Payoff'!$D$4:$D$11,MATCH(4,'Debt Payoff'!$F$4:$F$11,0)),0))/12),(IF(COUNTIF(B299:D299,"&gt;0")=0,(IFERROR(INDEX('Debt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00" s="18">
        <f>IF(F299=0,0,MAX(0,F299*(1+(IFERROR(INDEX('Debt Payoff'!$D$4:$D$11,MATCH(5,'Debt Payoff'!$F$4:$F$11,0)),0))/12)-MIN(F299*(1+(IFERROR(INDEX('Debt Payoff'!$D$4:$D$11,MATCH(5,'Debt Payoff'!$F$4:$F$11,0)),0))/12),(IF(COUNTIF(B299:E299,"&gt;0")=0,(IFERROR(INDEX('Debt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00" s="18">
        <f>IF(G299=0,0,MAX(0,G299*(1+(IFERROR(INDEX('Debt Payoff'!$D$4:$D$11,MATCH(6,'Debt Payoff'!$F$4:$F$11,0)),0))/12)-MIN(G299*(1+(IFERROR(INDEX('Debt Payoff'!$D$4:$D$11,MATCH(6,'Debt Payoff'!$F$4:$F$11,0)),0))/12),(IF(COUNTIF(B299:F299,"&gt;0")=0,(IFERROR(INDEX('Debt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00" s="18">
        <f>IF(H299=0,0,MAX(0,H299*(1+(IFERROR(INDEX('Debt Payoff'!$D$4:$D$11,MATCH(7,'Debt Payoff'!$F$4:$F$11,0)),0))/12)-MIN(H299*(1+(IFERROR(INDEX('Debt Payoff'!$D$4:$D$11,MATCH(7,'Debt Payoff'!$F$4:$F$11,0)),0))/12),(IF(COUNTIF(B299:G299,"&gt;0")=0,(IFERROR(INDEX('Debt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00" s="18">
        <f>IF(I299=0,0,MAX(0,I299*(1+(IFERROR(INDEX('Debt Payoff'!$D$4:$D$11,MATCH(8,'Debt Payoff'!$F$4:$F$11,0)),0))/12)-MIN(I299*(1+(IFERROR(INDEX('Debt Payoff'!$D$4:$D$11,MATCH(8,'Debt Payoff'!$F$4:$F$11,0)),0))/12),(IF(COUNTIF(B299:H299,"&gt;0")=0,(IFERROR(INDEX('Debt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00" s="18">
        <f>IF(B299=0,0,B299*(IFERROR(INDEX('Debt Payoff'!$D$4:$D$11,MATCH(1,'Debt Payoff'!$F$4:$F$11,0)),0))/12)</f>
        <v>0</v>
      </c>
      <c r="K300" s="18">
        <f>IF(C299=0,0,C299*(IFERROR(INDEX('Debt Payoff'!$D$4:$D$11,MATCH(2,'Debt Payoff'!$F$4:$F$11,0)),0))/12)</f>
        <v>0</v>
      </c>
      <c r="L300" s="18">
        <f>IF(D299=0,0,D299*(IFERROR(INDEX('Debt Payoff'!$D$4:$D$11,MATCH(3,'Debt Payoff'!$F$4:$F$11,0)),0))/12)</f>
        <v>0</v>
      </c>
      <c r="M300" s="18">
        <f>IF(E299=0,0,E299*(IFERROR(INDEX('Debt Payoff'!$D$4:$D$11,MATCH(4,'Debt Payoff'!$F$4:$F$11,0)),0))/12)</f>
        <v>0</v>
      </c>
      <c r="N300" s="18">
        <f>IF(F299=0,0,F299*(IFERROR(INDEX('Debt Payoff'!$D$4:$D$11,MATCH(5,'Debt Payoff'!$F$4:$F$11,0)),0))/12)</f>
        <v>0</v>
      </c>
      <c r="O300" s="18">
        <f>IF(G299=0,0,G299*(IFERROR(INDEX('Debt Payoff'!$D$4:$D$11,MATCH(6,'Debt Payoff'!$F$4:$F$11,0)),0))/12)</f>
        <v>0</v>
      </c>
      <c r="P300" s="18">
        <f>IF(H299=0,0,H299*(IFERROR(INDEX('Debt Payoff'!$D$4:$D$11,MATCH(7,'Debt Payoff'!$F$4:$F$11,0)),0))/12)</f>
        <v>0</v>
      </c>
      <c r="Q300" s="18">
        <f>IF(I299=0,0,I299*(IFERROR(INDEX('Debt Payoff'!$D$4:$D$11,MATCH(8,'Debt Payoff'!$F$4:$F$11,0)),0))/12)</f>
        <v>0</v>
      </c>
    </row>
    <row r="301" spans="1:17" x14ac:dyDescent="0.25">
      <c r="A301">
        <v>299</v>
      </c>
      <c r="B301" s="18">
        <f>IF(B300=0,0,MAX(0,B300*(1+(IFERROR(INDEX('Debt Payoff'!$D$4:$D$11,MATCH(1,'Debt Payoff'!$F$4:$F$11,0)),0))/12)-MIN(B300*(1+(IFERROR(INDEX('Debt Payoff'!$D$4:$D$11,MATCH(1,'Debt Payoff'!$F$4:$F$11,0)),0))/12),((IFERROR(INDEX('Debt Payoff'!$E$4:$E$11,MATCH(1,'Debt Payoff'!$F$4:$F$11,0)),0))+('Debt Payoff'!$C$2)))))</f>
        <v>0</v>
      </c>
      <c r="C301" s="18">
        <f>IF(C300=0,0,MAX(0,C300*(1+(IFERROR(INDEX('Debt Payoff'!$D$4:$D$11,MATCH(2,'Debt Payoff'!$F$4:$F$11,0)),0))/12)-MIN(C300*(1+(IFERROR(INDEX('Debt Payoff'!$D$4:$D$11,MATCH(2,'Debt Payoff'!$F$4:$F$11,0)),0))/12),(IF(COUNTIF(B300:B300,"&gt;0")=0,(IFERROR(INDEX('Debt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01" s="18">
        <f>IF(D300=0,0,MAX(0,D300*(1+(IFERROR(INDEX('Debt Payoff'!$D$4:$D$11,MATCH(3,'Debt Payoff'!$F$4:$F$11,0)),0))/12)-MIN(D300*(1+(IFERROR(INDEX('Debt Payoff'!$D$4:$D$11,MATCH(3,'Debt Payoff'!$F$4:$F$11,0)),0))/12),(IF(COUNTIF(B300:C300,"&gt;0")=0,(IFERROR(INDEX('Debt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01" s="18">
        <f>IF(E300=0,0,MAX(0,E300*(1+(IFERROR(INDEX('Debt Payoff'!$D$4:$D$11,MATCH(4,'Debt Payoff'!$F$4:$F$11,0)),0))/12)-MIN(E300*(1+(IFERROR(INDEX('Debt Payoff'!$D$4:$D$11,MATCH(4,'Debt Payoff'!$F$4:$F$11,0)),0))/12),(IF(COUNTIF(B300:D300,"&gt;0")=0,(IFERROR(INDEX('Debt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01" s="18">
        <f>IF(F300=0,0,MAX(0,F300*(1+(IFERROR(INDEX('Debt Payoff'!$D$4:$D$11,MATCH(5,'Debt Payoff'!$F$4:$F$11,0)),0))/12)-MIN(F300*(1+(IFERROR(INDEX('Debt Payoff'!$D$4:$D$11,MATCH(5,'Debt Payoff'!$F$4:$F$11,0)),0))/12),(IF(COUNTIF(B300:E300,"&gt;0")=0,(IFERROR(INDEX('Debt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01" s="18">
        <f>IF(G300=0,0,MAX(0,G300*(1+(IFERROR(INDEX('Debt Payoff'!$D$4:$D$11,MATCH(6,'Debt Payoff'!$F$4:$F$11,0)),0))/12)-MIN(G300*(1+(IFERROR(INDEX('Debt Payoff'!$D$4:$D$11,MATCH(6,'Debt Payoff'!$F$4:$F$11,0)),0))/12),(IF(COUNTIF(B300:F300,"&gt;0")=0,(IFERROR(INDEX('Debt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01" s="18">
        <f>IF(H300=0,0,MAX(0,H300*(1+(IFERROR(INDEX('Debt Payoff'!$D$4:$D$11,MATCH(7,'Debt Payoff'!$F$4:$F$11,0)),0))/12)-MIN(H300*(1+(IFERROR(INDEX('Debt Payoff'!$D$4:$D$11,MATCH(7,'Debt Payoff'!$F$4:$F$11,0)),0))/12),(IF(COUNTIF(B300:G300,"&gt;0")=0,(IFERROR(INDEX('Debt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01" s="18">
        <f>IF(I300=0,0,MAX(0,I300*(1+(IFERROR(INDEX('Debt Payoff'!$D$4:$D$11,MATCH(8,'Debt Payoff'!$F$4:$F$11,0)),0))/12)-MIN(I300*(1+(IFERROR(INDEX('Debt Payoff'!$D$4:$D$11,MATCH(8,'Debt Payoff'!$F$4:$F$11,0)),0))/12),(IF(COUNTIF(B300:H300,"&gt;0")=0,(IFERROR(INDEX('Debt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01" s="18">
        <f>IF(B300=0,0,B300*(IFERROR(INDEX('Debt Payoff'!$D$4:$D$11,MATCH(1,'Debt Payoff'!$F$4:$F$11,0)),0))/12)</f>
        <v>0</v>
      </c>
      <c r="K301" s="18">
        <f>IF(C300=0,0,C300*(IFERROR(INDEX('Debt Payoff'!$D$4:$D$11,MATCH(2,'Debt Payoff'!$F$4:$F$11,0)),0))/12)</f>
        <v>0</v>
      </c>
      <c r="L301" s="18">
        <f>IF(D300=0,0,D300*(IFERROR(INDEX('Debt Payoff'!$D$4:$D$11,MATCH(3,'Debt Payoff'!$F$4:$F$11,0)),0))/12)</f>
        <v>0</v>
      </c>
      <c r="M301" s="18">
        <f>IF(E300=0,0,E300*(IFERROR(INDEX('Debt Payoff'!$D$4:$D$11,MATCH(4,'Debt Payoff'!$F$4:$F$11,0)),0))/12)</f>
        <v>0</v>
      </c>
      <c r="N301" s="18">
        <f>IF(F300=0,0,F300*(IFERROR(INDEX('Debt Payoff'!$D$4:$D$11,MATCH(5,'Debt Payoff'!$F$4:$F$11,0)),0))/12)</f>
        <v>0</v>
      </c>
      <c r="O301" s="18">
        <f>IF(G300=0,0,G300*(IFERROR(INDEX('Debt Payoff'!$D$4:$D$11,MATCH(6,'Debt Payoff'!$F$4:$F$11,0)),0))/12)</f>
        <v>0</v>
      </c>
      <c r="P301" s="18">
        <f>IF(H300=0,0,H300*(IFERROR(INDEX('Debt Payoff'!$D$4:$D$11,MATCH(7,'Debt Payoff'!$F$4:$F$11,0)),0))/12)</f>
        <v>0</v>
      </c>
      <c r="Q301" s="18">
        <f>IF(I300=0,0,I300*(IFERROR(INDEX('Debt Payoff'!$D$4:$D$11,MATCH(8,'Debt Payoff'!$F$4:$F$11,0)),0))/12)</f>
        <v>0</v>
      </c>
    </row>
    <row r="302" spans="1:17" x14ac:dyDescent="0.25">
      <c r="A302">
        <v>300</v>
      </c>
      <c r="B302" s="18">
        <f>IF(B301=0,0,MAX(0,B301*(1+(IFERROR(INDEX('Debt Payoff'!$D$4:$D$11,MATCH(1,'Debt Payoff'!$F$4:$F$11,0)),0))/12)-MIN(B301*(1+(IFERROR(INDEX('Debt Payoff'!$D$4:$D$11,MATCH(1,'Debt Payoff'!$F$4:$F$11,0)),0))/12),((IFERROR(INDEX('Debt Payoff'!$E$4:$E$11,MATCH(1,'Debt Payoff'!$F$4:$F$11,0)),0))+('Debt Payoff'!$C$2)))))</f>
        <v>0</v>
      </c>
      <c r="C302" s="18">
        <f>IF(C301=0,0,MAX(0,C301*(1+(IFERROR(INDEX('Debt Payoff'!$D$4:$D$11,MATCH(2,'Debt Payoff'!$F$4:$F$11,0)),0))/12)-MIN(C301*(1+(IFERROR(INDEX('Debt Payoff'!$D$4:$D$11,MATCH(2,'Debt Payoff'!$F$4:$F$11,0)),0))/12),(IF(COUNTIF(B301:B301,"&gt;0")=0,(IFERROR(INDEX('Debt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02" s="18">
        <f>IF(D301=0,0,MAX(0,D301*(1+(IFERROR(INDEX('Debt Payoff'!$D$4:$D$11,MATCH(3,'Debt Payoff'!$F$4:$F$11,0)),0))/12)-MIN(D301*(1+(IFERROR(INDEX('Debt Payoff'!$D$4:$D$11,MATCH(3,'Debt Payoff'!$F$4:$F$11,0)),0))/12),(IF(COUNTIF(B301:C301,"&gt;0")=0,(IFERROR(INDEX('Debt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02" s="18">
        <f>IF(E301=0,0,MAX(0,E301*(1+(IFERROR(INDEX('Debt Payoff'!$D$4:$D$11,MATCH(4,'Debt Payoff'!$F$4:$F$11,0)),0))/12)-MIN(E301*(1+(IFERROR(INDEX('Debt Payoff'!$D$4:$D$11,MATCH(4,'Debt Payoff'!$F$4:$F$11,0)),0))/12),(IF(COUNTIF(B301:D301,"&gt;0")=0,(IFERROR(INDEX('Debt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02" s="18">
        <f>IF(F301=0,0,MAX(0,F301*(1+(IFERROR(INDEX('Debt Payoff'!$D$4:$D$11,MATCH(5,'Debt Payoff'!$F$4:$F$11,0)),0))/12)-MIN(F301*(1+(IFERROR(INDEX('Debt Payoff'!$D$4:$D$11,MATCH(5,'Debt Payoff'!$F$4:$F$11,0)),0))/12),(IF(COUNTIF(B301:E301,"&gt;0")=0,(IFERROR(INDEX('Debt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02" s="18">
        <f>IF(G301=0,0,MAX(0,G301*(1+(IFERROR(INDEX('Debt Payoff'!$D$4:$D$11,MATCH(6,'Debt Payoff'!$F$4:$F$11,0)),0))/12)-MIN(G301*(1+(IFERROR(INDEX('Debt Payoff'!$D$4:$D$11,MATCH(6,'Debt Payoff'!$F$4:$F$11,0)),0))/12),(IF(COUNTIF(B301:F301,"&gt;0")=0,(IFERROR(INDEX('Debt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02" s="18">
        <f>IF(H301=0,0,MAX(0,H301*(1+(IFERROR(INDEX('Debt Payoff'!$D$4:$D$11,MATCH(7,'Debt Payoff'!$F$4:$F$11,0)),0))/12)-MIN(H301*(1+(IFERROR(INDEX('Debt Payoff'!$D$4:$D$11,MATCH(7,'Debt Payoff'!$F$4:$F$11,0)),0))/12),(IF(COUNTIF(B301:G301,"&gt;0")=0,(IFERROR(INDEX('Debt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02" s="18">
        <f>IF(I301=0,0,MAX(0,I301*(1+(IFERROR(INDEX('Debt Payoff'!$D$4:$D$11,MATCH(8,'Debt Payoff'!$F$4:$F$11,0)),0))/12)-MIN(I301*(1+(IFERROR(INDEX('Debt Payoff'!$D$4:$D$11,MATCH(8,'Debt Payoff'!$F$4:$F$11,0)),0))/12),(IF(COUNTIF(B301:H301,"&gt;0")=0,(IFERROR(INDEX('Debt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02" s="18">
        <f>IF(B301=0,0,B301*(IFERROR(INDEX('Debt Payoff'!$D$4:$D$11,MATCH(1,'Debt Payoff'!$F$4:$F$11,0)),0))/12)</f>
        <v>0</v>
      </c>
      <c r="K302" s="18">
        <f>IF(C301=0,0,C301*(IFERROR(INDEX('Debt Payoff'!$D$4:$D$11,MATCH(2,'Debt Payoff'!$F$4:$F$11,0)),0))/12)</f>
        <v>0</v>
      </c>
      <c r="L302" s="18">
        <f>IF(D301=0,0,D301*(IFERROR(INDEX('Debt Payoff'!$D$4:$D$11,MATCH(3,'Debt Payoff'!$F$4:$F$11,0)),0))/12)</f>
        <v>0</v>
      </c>
      <c r="M302" s="18">
        <f>IF(E301=0,0,E301*(IFERROR(INDEX('Debt Payoff'!$D$4:$D$11,MATCH(4,'Debt Payoff'!$F$4:$F$11,0)),0))/12)</f>
        <v>0</v>
      </c>
      <c r="N302" s="18">
        <f>IF(F301=0,0,F301*(IFERROR(INDEX('Debt Payoff'!$D$4:$D$11,MATCH(5,'Debt Payoff'!$F$4:$F$11,0)),0))/12)</f>
        <v>0</v>
      </c>
      <c r="O302" s="18">
        <f>IF(G301=0,0,G301*(IFERROR(INDEX('Debt Payoff'!$D$4:$D$11,MATCH(6,'Debt Payoff'!$F$4:$F$11,0)),0))/12)</f>
        <v>0</v>
      </c>
      <c r="P302" s="18">
        <f>IF(H301=0,0,H301*(IFERROR(INDEX('Debt Payoff'!$D$4:$D$11,MATCH(7,'Debt Payoff'!$F$4:$F$11,0)),0))/12)</f>
        <v>0</v>
      </c>
      <c r="Q302" s="18">
        <f>IF(I301=0,0,I301*(IFERROR(INDEX('Debt Payoff'!$D$4:$D$11,MATCH(8,'Debt Payoff'!$F$4:$F$11,0)),0))/12)</f>
        <v>0</v>
      </c>
    </row>
    <row r="303" spans="1:17" x14ac:dyDescent="0.25">
      <c r="A303">
        <v>301</v>
      </c>
      <c r="B303" s="18">
        <f>IF(B302=0,0,MAX(0,B302*(1+(IFERROR(INDEX('Debt Payoff'!$D$4:$D$11,MATCH(1,'Debt Payoff'!$F$4:$F$11,0)),0))/12)-MIN(B302*(1+(IFERROR(INDEX('Debt Payoff'!$D$4:$D$11,MATCH(1,'Debt Payoff'!$F$4:$F$11,0)),0))/12),((IFERROR(INDEX('Debt Payoff'!$E$4:$E$11,MATCH(1,'Debt Payoff'!$F$4:$F$11,0)),0))+('Debt Payoff'!$C$2)))))</f>
        <v>0</v>
      </c>
      <c r="C303" s="18">
        <f>IF(C302=0,0,MAX(0,C302*(1+(IFERROR(INDEX('Debt Payoff'!$D$4:$D$11,MATCH(2,'Debt Payoff'!$F$4:$F$11,0)),0))/12)-MIN(C302*(1+(IFERROR(INDEX('Debt Payoff'!$D$4:$D$11,MATCH(2,'Debt Payoff'!$F$4:$F$11,0)),0))/12),(IF(COUNTIF(B302:B302,"&gt;0")=0,(IFERROR(INDEX('Debt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03" s="18">
        <f>IF(D302=0,0,MAX(0,D302*(1+(IFERROR(INDEX('Debt Payoff'!$D$4:$D$11,MATCH(3,'Debt Payoff'!$F$4:$F$11,0)),0))/12)-MIN(D302*(1+(IFERROR(INDEX('Debt Payoff'!$D$4:$D$11,MATCH(3,'Debt Payoff'!$F$4:$F$11,0)),0))/12),(IF(COUNTIF(B302:C302,"&gt;0")=0,(IFERROR(INDEX('Debt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03" s="18">
        <f>IF(E302=0,0,MAX(0,E302*(1+(IFERROR(INDEX('Debt Payoff'!$D$4:$D$11,MATCH(4,'Debt Payoff'!$F$4:$F$11,0)),0))/12)-MIN(E302*(1+(IFERROR(INDEX('Debt Payoff'!$D$4:$D$11,MATCH(4,'Debt Payoff'!$F$4:$F$11,0)),0))/12),(IF(COUNTIF(B302:D302,"&gt;0")=0,(IFERROR(INDEX('Debt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03" s="18">
        <f>IF(F302=0,0,MAX(0,F302*(1+(IFERROR(INDEX('Debt Payoff'!$D$4:$D$11,MATCH(5,'Debt Payoff'!$F$4:$F$11,0)),0))/12)-MIN(F302*(1+(IFERROR(INDEX('Debt Payoff'!$D$4:$D$11,MATCH(5,'Debt Payoff'!$F$4:$F$11,0)),0))/12),(IF(COUNTIF(B302:E302,"&gt;0")=0,(IFERROR(INDEX('Debt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03" s="18">
        <f>IF(G302=0,0,MAX(0,G302*(1+(IFERROR(INDEX('Debt Payoff'!$D$4:$D$11,MATCH(6,'Debt Payoff'!$F$4:$F$11,0)),0))/12)-MIN(G302*(1+(IFERROR(INDEX('Debt Payoff'!$D$4:$D$11,MATCH(6,'Debt Payoff'!$F$4:$F$11,0)),0))/12),(IF(COUNTIF(B302:F302,"&gt;0")=0,(IFERROR(INDEX('Debt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03" s="18">
        <f>IF(H302=0,0,MAX(0,H302*(1+(IFERROR(INDEX('Debt Payoff'!$D$4:$D$11,MATCH(7,'Debt Payoff'!$F$4:$F$11,0)),0))/12)-MIN(H302*(1+(IFERROR(INDEX('Debt Payoff'!$D$4:$D$11,MATCH(7,'Debt Payoff'!$F$4:$F$11,0)),0))/12),(IF(COUNTIF(B302:G302,"&gt;0")=0,(IFERROR(INDEX('Debt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03" s="18">
        <f>IF(I302=0,0,MAX(0,I302*(1+(IFERROR(INDEX('Debt Payoff'!$D$4:$D$11,MATCH(8,'Debt Payoff'!$F$4:$F$11,0)),0))/12)-MIN(I302*(1+(IFERROR(INDEX('Debt Payoff'!$D$4:$D$11,MATCH(8,'Debt Payoff'!$F$4:$F$11,0)),0))/12),(IF(COUNTIF(B302:H302,"&gt;0")=0,(IFERROR(INDEX('Debt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03" s="18">
        <f>IF(B302=0,0,B302*(IFERROR(INDEX('Debt Payoff'!$D$4:$D$11,MATCH(1,'Debt Payoff'!$F$4:$F$11,0)),0))/12)</f>
        <v>0</v>
      </c>
      <c r="K303" s="18">
        <f>IF(C302=0,0,C302*(IFERROR(INDEX('Debt Payoff'!$D$4:$D$11,MATCH(2,'Debt Payoff'!$F$4:$F$11,0)),0))/12)</f>
        <v>0</v>
      </c>
      <c r="L303" s="18">
        <f>IF(D302=0,0,D302*(IFERROR(INDEX('Debt Payoff'!$D$4:$D$11,MATCH(3,'Debt Payoff'!$F$4:$F$11,0)),0))/12)</f>
        <v>0</v>
      </c>
      <c r="M303" s="18">
        <f>IF(E302=0,0,E302*(IFERROR(INDEX('Debt Payoff'!$D$4:$D$11,MATCH(4,'Debt Payoff'!$F$4:$F$11,0)),0))/12)</f>
        <v>0</v>
      </c>
      <c r="N303" s="18">
        <f>IF(F302=0,0,F302*(IFERROR(INDEX('Debt Payoff'!$D$4:$D$11,MATCH(5,'Debt Payoff'!$F$4:$F$11,0)),0))/12)</f>
        <v>0</v>
      </c>
      <c r="O303" s="18">
        <f>IF(G302=0,0,G302*(IFERROR(INDEX('Debt Payoff'!$D$4:$D$11,MATCH(6,'Debt Payoff'!$F$4:$F$11,0)),0))/12)</f>
        <v>0</v>
      </c>
      <c r="P303" s="18">
        <f>IF(H302=0,0,H302*(IFERROR(INDEX('Debt Payoff'!$D$4:$D$11,MATCH(7,'Debt Payoff'!$F$4:$F$11,0)),0))/12)</f>
        <v>0</v>
      </c>
      <c r="Q303" s="18">
        <f>IF(I302=0,0,I302*(IFERROR(INDEX('Debt Payoff'!$D$4:$D$11,MATCH(8,'Debt Payoff'!$F$4:$F$11,0)),0))/12)</f>
        <v>0</v>
      </c>
    </row>
    <row r="304" spans="1:17" x14ac:dyDescent="0.25">
      <c r="A304">
        <v>302</v>
      </c>
      <c r="B304" s="18">
        <f>IF(B303=0,0,MAX(0,B303*(1+(IFERROR(INDEX('Debt Payoff'!$D$4:$D$11,MATCH(1,'Debt Payoff'!$F$4:$F$11,0)),0))/12)-MIN(B303*(1+(IFERROR(INDEX('Debt Payoff'!$D$4:$D$11,MATCH(1,'Debt Payoff'!$F$4:$F$11,0)),0))/12),((IFERROR(INDEX('Debt Payoff'!$E$4:$E$11,MATCH(1,'Debt Payoff'!$F$4:$F$11,0)),0))+('Debt Payoff'!$C$2)))))</f>
        <v>0</v>
      </c>
      <c r="C304" s="18">
        <f>IF(C303=0,0,MAX(0,C303*(1+(IFERROR(INDEX('Debt Payoff'!$D$4:$D$11,MATCH(2,'Debt Payoff'!$F$4:$F$11,0)),0))/12)-MIN(C303*(1+(IFERROR(INDEX('Debt Payoff'!$D$4:$D$11,MATCH(2,'Debt Payoff'!$F$4:$F$11,0)),0))/12),(IF(COUNTIF(B303:B303,"&gt;0")=0,(IFERROR(INDEX('Debt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04" s="18">
        <f>IF(D303=0,0,MAX(0,D303*(1+(IFERROR(INDEX('Debt Payoff'!$D$4:$D$11,MATCH(3,'Debt Payoff'!$F$4:$F$11,0)),0))/12)-MIN(D303*(1+(IFERROR(INDEX('Debt Payoff'!$D$4:$D$11,MATCH(3,'Debt Payoff'!$F$4:$F$11,0)),0))/12),(IF(COUNTIF(B303:C303,"&gt;0")=0,(IFERROR(INDEX('Debt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04" s="18">
        <f>IF(E303=0,0,MAX(0,E303*(1+(IFERROR(INDEX('Debt Payoff'!$D$4:$D$11,MATCH(4,'Debt Payoff'!$F$4:$F$11,0)),0))/12)-MIN(E303*(1+(IFERROR(INDEX('Debt Payoff'!$D$4:$D$11,MATCH(4,'Debt Payoff'!$F$4:$F$11,0)),0))/12),(IF(COUNTIF(B303:D303,"&gt;0")=0,(IFERROR(INDEX('Debt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04" s="18">
        <f>IF(F303=0,0,MAX(0,F303*(1+(IFERROR(INDEX('Debt Payoff'!$D$4:$D$11,MATCH(5,'Debt Payoff'!$F$4:$F$11,0)),0))/12)-MIN(F303*(1+(IFERROR(INDEX('Debt Payoff'!$D$4:$D$11,MATCH(5,'Debt Payoff'!$F$4:$F$11,0)),0))/12),(IF(COUNTIF(B303:E303,"&gt;0")=0,(IFERROR(INDEX('Debt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04" s="18">
        <f>IF(G303=0,0,MAX(0,G303*(1+(IFERROR(INDEX('Debt Payoff'!$D$4:$D$11,MATCH(6,'Debt Payoff'!$F$4:$F$11,0)),0))/12)-MIN(G303*(1+(IFERROR(INDEX('Debt Payoff'!$D$4:$D$11,MATCH(6,'Debt Payoff'!$F$4:$F$11,0)),0))/12),(IF(COUNTIF(B303:F303,"&gt;0")=0,(IFERROR(INDEX('Debt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04" s="18">
        <f>IF(H303=0,0,MAX(0,H303*(1+(IFERROR(INDEX('Debt Payoff'!$D$4:$D$11,MATCH(7,'Debt Payoff'!$F$4:$F$11,0)),0))/12)-MIN(H303*(1+(IFERROR(INDEX('Debt Payoff'!$D$4:$D$11,MATCH(7,'Debt Payoff'!$F$4:$F$11,0)),0))/12),(IF(COUNTIF(B303:G303,"&gt;0")=0,(IFERROR(INDEX('Debt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04" s="18">
        <f>IF(I303=0,0,MAX(0,I303*(1+(IFERROR(INDEX('Debt Payoff'!$D$4:$D$11,MATCH(8,'Debt Payoff'!$F$4:$F$11,0)),0))/12)-MIN(I303*(1+(IFERROR(INDEX('Debt Payoff'!$D$4:$D$11,MATCH(8,'Debt Payoff'!$F$4:$F$11,0)),0))/12),(IF(COUNTIF(B303:H303,"&gt;0")=0,(IFERROR(INDEX('Debt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04" s="18">
        <f>IF(B303=0,0,B303*(IFERROR(INDEX('Debt Payoff'!$D$4:$D$11,MATCH(1,'Debt Payoff'!$F$4:$F$11,0)),0))/12)</f>
        <v>0</v>
      </c>
      <c r="K304" s="18">
        <f>IF(C303=0,0,C303*(IFERROR(INDEX('Debt Payoff'!$D$4:$D$11,MATCH(2,'Debt Payoff'!$F$4:$F$11,0)),0))/12)</f>
        <v>0</v>
      </c>
      <c r="L304" s="18">
        <f>IF(D303=0,0,D303*(IFERROR(INDEX('Debt Payoff'!$D$4:$D$11,MATCH(3,'Debt Payoff'!$F$4:$F$11,0)),0))/12)</f>
        <v>0</v>
      </c>
      <c r="M304" s="18">
        <f>IF(E303=0,0,E303*(IFERROR(INDEX('Debt Payoff'!$D$4:$D$11,MATCH(4,'Debt Payoff'!$F$4:$F$11,0)),0))/12)</f>
        <v>0</v>
      </c>
      <c r="N304" s="18">
        <f>IF(F303=0,0,F303*(IFERROR(INDEX('Debt Payoff'!$D$4:$D$11,MATCH(5,'Debt Payoff'!$F$4:$F$11,0)),0))/12)</f>
        <v>0</v>
      </c>
      <c r="O304" s="18">
        <f>IF(G303=0,0,G303*(IFERROR(INDEX('Debt Payoff'!$D$4:$D$11,MATCH(6,'Debt Payoff'!$F$4:$F$11,0)),0))/12)</f>
        <v>0</v>
      </c>
      <c r="P304" s="18">
        <f>IF(H303=0,0,H303*(IFERROR(INDEX('Debt Payoff'!$D$4:$D$11,MATCH(7,'Debt Payoff'!$F$4:$F$11,0)),0))/12)</f>
        <v>0</v>
      </c>
      <c r="Q304" s="18">
        <f>IF(I303=0,0,I303*(IFERROR(INDEX('Debt Payoff'!$D$4:$D$11,MATCH(8,'Debt Payoff'!$F$4:$F$11,0)),0))/12)</f>
        <v>0</v>
      </c>
    </row>
    <row r="305" spans="1:17" x14ac:dyDescent="0.25">
      <c r="A305">
        <v>303</v>
      </c>
      <c r="B305" s="18">
        <f>IF(B304=0,0,MAX(0,B304*(1+(IFERROR(INDEX('Debt Payoff'!$D$4:$D$11,MATCH(1,'Debt Payoff'!$F$4:$F$11,0)),0))/12)-MIN(B304*(1+(IFERROR(INDEX('Debt Payoff'!$D$4:$D$11,MATCH(1,'Debt Payoff'!$F$4:$F$11,0)),0))/12),((IFERROR(INDEX('Debt Payoff'!$E$4:$E$11,MATCH(1,'Debt Payoff'!$F$4:$F$11,0)),0))+('Debt Payoff'!$C$2)))))</f>
        <v>0</v>
      </c>
      <c r="C305" s="18">
        <f>IF(C304=0,0,MAX(0,C304*(1+(IFERROR(INDEX('Debt Payoff'!$D$4:$D$11,MATCH(2,'Debt Payoff'!$F$4:$F$11,0)),0))/12)-MIN(C304*(1+(IFERROR(INDEX('Debt Payoff'!$D$4:$D$11,MATCH(2,'Debt Payoff'!$F$4:$F$11,0)),0))/12),(IF(COUNTIF(B304:B304,"&gt;0")=0,(IFERROR(INDEX('Debt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05" s="18">
        <f>IF(D304=0,0,MAX(0,D304*(1+(IFERROR(INDEX('Debt Payoff'!$D$4:$D$11,MATCH(3,'Debt Payoff'!$F$4:$F$11,0)),0))/12)-MIN(D304*(1+(IFERROR(INDEX('Debt Payoff'!$D$4:$D$11,MATCH(3,'Debt Payoff'!$F$4:$F$11,0)),0))/12),(IF(COUNTIF(B304:C304,"&gt;0")=0,(IFERROR(INDEX('Debt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05" s="18">
        <f>IF(E304=0,0,MAX(0,E304*(1+(IFERROR(INDEX('Debt Payoff'!$D$4:$D$11,MATCH(4,'Debt Payoff'!$F$4:$F$11,0)),0))/12)-MIN(E304*(1+(IFERROR(INDEX('Debt Payoff'!$D$4:$D$11,MATCH(4,'Debt Payoff'!$F$4:$F$11,0)),0))/12),(IF(COUNTIF(B304:D304,"&gt;0")=0,(IFERROR(INDEX('Debt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05" s="18">
        <f>IF(F304=0,0,MAX(0,F304*(1+(IFERROR(INDEX('Debt Payoff'!$D$4:$D$11,MATCH(5,'Debt Payoff'!$F$4:$F$11,0)),0))/12)-MIN(F304*(1+(IFERROR(INDEX('Debt Payoff'!$D$4:$D$11,MATCH(5,'Debt Payoff'!$F$4:$F$11,0)),0))/12),(IF(COUNTIF(B304:E304,"&gt;0")=0,(IFERROR(INDEX('Debt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05" s="18">
        <f>IF(G304=0,0,MAX(0,G304*(1+(IFERROR(INDEX('Debt Payoff'!$D$4:$D$11,MATCH(6,'Debt Payoff'!$F$4:$F$11,0)),0))/12)-MIN(G304*(1+(IFERROR(INDEX('Debt Payoff'!$D$4:$D$11,MATCH(6,'Debt Payoff'!$F$4:$F$11,0)),0))/12),(IF(COUNTIF(B304:F304,"&gt;0")=0,(IFERROR(INDEX('Debt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05" s="18">
        <f>IF(H304=0,0,MAX(0,H304*(1+(IFERROR(INDEX('Debt Payoff'!$D$4:$D$11,MATCH(7,'Debt Payoff'!$F$4:$F$11,0)),0))/12)-MIN(H304*(1+(IFERROR(INDEX('Debt Payoff'!$D$4:$D$11,MATCH(7,'Debt Payoff'!$F$4:$F$11,0)),0))/12),(IF(COUNTIF(B304:G304,"&gt;0")=0,(IFERROR(INDEX('Debt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05" s="18">
        <f>IF(I304=0,0,MAX(0,I304*(1+(IFERROR(INDEX('Debt Payoff'!$D$4:$D$11,MATCH(8,'Debt Payoff'!$F$4:$F$11,0)),0))/12)-MIN(I304*(1+(IFERROR(INDEX('Debt Payoff'!$D$4:$D$11,MATCH(8,'Debt Payoff'!$F$4:$F$11,0)),0))/12),(IF(COUNTIF(B304:H304,"&gt;0")=0,(IFERROR(INDEX('Debt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05" s="18">
        <f>IF(B304=0,0,B304*(IFERROR(INDEX('Debt Payoff'!$D$4:$D$11,MATCH(1,'Debt Payoff'!$F$4:$F$11,0)),0))/12)</f>
        <v>0</v>
      </c>
      <c r="K305" s="18">
        <f>IF(C304=0,0,C304*(IFERROR(INDEX('Debt Payoff'!$D$4:$D$11,MATCH(2,'Debt Payoff'!$F$4:$F$11,0)),0))/12)</f>
        <v>0</v>
      </c>
      <c r="L305" s="18">
        <f>IF(D304=0,0,D304*(IFERROR(INDEX('Debt Payoff'!$D$4:$D$11,MATCH(3,'Debt Payoff'!$F$4:$F$11,0)),0))/12)</f>
        <v>0</v>
      </c>
      <c r="M305" s="18">
        <f>IF(E304=0,0,E304*(IFERROR(INDEX('Debt Payoff'!$D$4:$D$11,MATCH(4,'Debt Payoff'!$F$4:$F$11,0)),0))/12)</f>
        <v>0</v>
      </c>
      <c r="N305" s="18">
        <f>IF(F304=0,0,F304*(IFERROR(INDEX('Debt Payoff'!$D$4:$D$11,MATCH(5,'Debt Payoff'!$F$4:$F$11,0)),0))/12)</f>
        <v>0</v>
      </c>
      <c r="O305" s="18">
        <f>IF(G304=0,0,G304*(IFERROR(INDEX('Debt Payoff'!$D$4:$D$11,MATCH(6,'Debt Payoff'!$F$4:$F$11,0)),0))/12)</f>
        <v>0</v>
      </c>
      <c r="P305" s="18">
        <f>IF(H304=0,0,H304*(IFERROR(INDEX('Debt Payoff'!$D$4:$D$11,MATCH(7,'Debt Payoff'!$F$4:$F$11,0)),0))/12)</f>
        <v>0</v>
      </c>
      <c r="Q305" s="18">
        <f>IF(I304=0,0,I304*(IFERROR(INDEX('Debt Payoff'!$D$4:$D$11,MATCH(8,'Debt Payoff'!$F$4:$F$11,0)),0))/12)</f>
        <v>0</v>
      </c>
    </row>
    <row r="306" spans="1:17" x14ac:dyDescent="0.25">
      <c r="A306">
        <v>304</v>
      </c>
      <c r="B306" s="18">
        <f>IF(B305=0,0,MAX(0,B305*(1+(IFERROR(INDEX('Debt Payoff'!$D$4:$D$11,MATCH(1,'Debt Payoff'!$F$4:$F$11,0)),0))/12)-MIN(B305*(1+(IFERROR(INDEX('Debt Payoff'!$D$4:$D$11,MATCH(1,'Debt Payoff'!$F$4:$F$11,0)),0))/12),((IFERROR(INDEX('Debt Payoff'!$E$4:$E$11,MATCH(1,'Debt Payoff'!$F$4:$F$11,0)),0))+('Debt Payoff'!$C$2)))))</f>
        <v>0</v>
      </c>
      <c r="C306" s="18">
        <f>IF(C305=0,0,MAX(0,C305*(1+(IFERROR(INDEX('Debt Payoff'!$D$4:$D$11,MATCH(2,'Debt Payoff'!$F$4:$F$11,0)),0))/12)-MIN(C305*(1+(IFERROR(INDEX('Debt Payoff'!$D$4:$D$11,MATCH(2,'Debt Payoff'!$F$4:$F$11,0)),0))/12),(IF(COUNTIF(B305:B305,"&gt;0")=0,(IFERROR(INDEX('Debt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06" s="18">
        <f>IF(D305=0,0,MAX(0,D305*(1+(IFERROR(INDEX('Debt Payoff'!$D$4:$D$11,MATCH(3,'Debt Payoff'!$F$4:$F$11,0)),0))/12)-MIN(D305*(1+(IFERROR(INDEX('Debt Payoff'!$D$4:$D$11,MATCH(3,'Debt Payoff'!$F$4:$F$11,0)),0))/12),(IF(COUNTIF(B305:C305,"&gt;0")=0,(IFERROR(INDEX('Debt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06" s="18">
        <f>IF(E305=0,0,MAX(0,E305*(1+(IFERROR(INDEX('Debt Payoff'!$D$4:$D$11,MATCH(4,'Debt Payoff'!$F$4:$F$11,0)),0))/12)-MIN(E305*(1+(IFERROR(INDEX('Debt Payoff'!$D$4:$D$11,MATCH(4,'Debt Payoff'!$F$4:$F$11,0)),0))/12),(IF(COUNTIF(B305:D305,"&gt;0")=0,(IFERROR(INDEX('Debt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06" s="18">
        <f>IF(F305=0,0,MAX(0,F305*(1+(IFERROR(INDEX('Debt Payoff'!$D$4:$D$11,MATCH(5,'Debt Payoff'!$F$4:$F$11,0)),0))/12)-MIN(F305*(1+(IFERROR(INDEX('Debt Payoff'!$D$4:$D$11,MATCH(5,'Debt Payoff'!$F$4:$F$11,0)),0))/12),(IF(COUNTIF(B305:E305,"&gt;0")=0,(IFERROR(INDEX('Debt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06" s="18">
        <f>IF(G305=0,0,MAX(0,G305*(1+(IFERROR(INDEX('Debt Payoff'!$D$4:$D$11,MATCH(6,'Debt Payoff'!$F$4:$F$11,0)),0))/12)-MIN(G305*(1+(IFERROR(INDEX('Debt Payoff'!$D$4:$D$11,MATCH(6,'Debt Payoff'!$F$4:$F$11,0)),0))/12),(IF(COUNTIF(B305:F305,"&gt;0")=0,(IFERROR(INDEX('Debt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06" s="18">
        <f>IF(H305=0,0,MAX(0,H305*(1+(IFERROR(INDEX('Debt Payoff'!$D$4:$D$11,MATCH(7,'Debt Payoff'!$F$4:$F$11,0)),0))/12)-MIN(H305*(1+(IFERROR(INDEX('Debt Payoff'!$D$4:$D$11,MATCH(7,'Debt Payoff'!$F$4:$F$11,0)),0))/12),(IF(COUNTIF(B305:G305,"&gt;0")=0,(IFERROR(INDEX('Debt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06" s="18">
        <f>IF(I305=0,0,MAX(0,I305*(1+(IFERROR(INDEX('Debt Payoff'!$D$4:$D$11,MATCH(8,'Debt Payoff'!$F$4:$F$11,0)),0))/12)-MIN(I305*(1+(IFERROR(INDEX('Debt Payoff'!$D$4:$D$11,MATCH(8,'Debt Payoff'!$F$4:$F$11,0)),0))/12),(IF(COUNTIF(B305:H305,"&gt;0")=0,(IFERROR(INDEX('Debt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06" s="18">
        <f>IF(B305=0,0,B305*(IFERROR(INDEX('Debt Payoff'!$D$4:$D$11,MATCH(1,'Debt Payoff'!$F$4:$F$11,0)),0))/12)</f>
        <v>0</v>
      </c>
      <c r="K306" s="18">
        <f>IF(C305=0,0,C305*(IFERROR(INDEX('Debt Payoff'!$D$4:$D$11,MATCH(2,'Debt Payoff'!$F$4:$F$11,0)),0))/12)</f>
        <v>0</v>
      </c>
      <c r="L306" s="18">
        <f>IF(D305=0,0,D305*(IFERROR(INDEX('Debt Payoff'!$D$4:$D$11,MATCH(3,'Debt Payoff'!$F$4:$F$11,0)),0))/12)</f>
        <v>0</v>
      </c>
      <c r="M306" s="18">
        <f>IF(E305=0,0,E305*(IFERROR(INDEX('Debt Payoff'!$D$4:$D$11,MATCH(4,'Debt Payoff'!$F$4:$F$11,0)),0))/12)</f>
        <v>0</v>
      </c>
      <c r="N306" s="18">
        <f>IF(F305=0,0,F305*(IFERROR(INDEX('Debt Payoff'!$D$4:$D$11,MATCH(5,'Debt Payoff'!$F$4:$F$11,0)),0))/12)</f>
        <v>0</v>
      </c>
      <c r="O306" s="18">
        <f>IF(G305=0,0,G305*(IFERROR(INDEX('Debt Payoff'!$D$4:$D$11,MATCH(6,'Debt Payoff'!$F$4:$F$11,0)),0))/12)</f>
        <v>0</v>
      </c>
      <c r="P306" s="18">
        <f>IF(H305=0,0,H305*(IFERROR(INDEX('Debt Payoff'!$D$4:$D$11,MATCH(7,'Debt Payoff'!$F$4:$F$11,0)),0))/12)</f>
        <v>0</v>
      </c>
      <c r="Q306" s="18">
        <f>IF(I305=0,0,I305*(IFERROR(INDEX('Debt Payoff'!$D$4:$D$11,MATCH(8,'Debt Payoff'!$F$4:$F$11,0)),0))/12)</f>
        <v>0</v>
      </c>
    </row>
    <row r="307" spans="1:17" x14ac:dyDescent="0.25">
      <c r="A307">
        <v>305</v>
      </c>
      <c r="B307" s="18">
        <f>IF(B306=0,0,MAX(0,B306*(1+(IFERROR(INDEX('Debt Payoff'!$D$4:$D$11,MATCH(1,'Debt Payoff'!$F$4:$F$11,0)),0))/12)-MIN(B306*(1+(IFERROR(INDEX('Debt Payoff'!$D$4:$D$11,MATCH(1,'Debt Payoff'!$F$4:$F$11,0)),0))/12),((IFERROR(INDEX('Debt Payoff'!$E$4:$E$11,MATCH(1,'Debt Payoff'!$F$4:$F$11,0)),0))+('Debt Payoff'!$C$2)))))</f>
        <v>0</v>
      </c>
      <c r="C307" s="18">
        <f>IF(C306=0,0,MAX(0,C306*(1+(IFERROR(INDEX('Debt Payoff'!$D$4:$D$11,MATCH(2,'Debt Payoff'!$F$4:$F$11,0)),0))/12)-MIN(C306*(1+(IFERROR(INDEX('Debt Payoff'!$D$4:$D$11,MATCH(2,'Debt Payoff'!$F$4:$F$11,0)),0))/12),(IF(COUNTIF(B306:B306,"&gt;0")=0,(IFERROR(INDEX('Debt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07" s="18">
        <f>IF(D306=0,0,MAX(0,D306*(1+(IFERROR(INDEX('Debt Payoff'!$D$4:$D$11,MATCH(3,'Debt Payoff'!$F$4:$F$11,0)),0))/12)-MIN(D306*(1+(IFERROR(INDEX('Debt Payoff'!$D$4:$D$11,MATCH(3,'Debt Payoff'!$F$4:$F$11,0)),0))/12),(IF(COUNTIF(B306:C306,"&gt;0")=0,(IFERROR(INDEX('Debt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07" s="18">
        <f>IF(E306=0,0,MAX(0,E306*(1+(IFERROR(INDEX('Debt Payoff'!$D$4:$D$11,MATCH(4,'Debt Payoff'!$F$4:$F$11,0)),0))/12)-MIN(E306*(1+(IFERROR(INDEX('Debt Payoff'!$D$4:$D$11,MATCH(4,'Debt Payoff'!$F$4:$F$11,0)),0))/12),(IF(COUNTIF(B306:D306,"&gt;0")=0,(IFERROR(INDEX('Debt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07" s="18">
        <f>IF(F306=0,0,MAX(0,F306*(1+(IFERROR(INDEX('Debt Payoff'!$D$4:$D$11,MATCH(5,'Debt Payoff'!$F$4:$F$11,0)),0))/12)-MIN(F306*(1+(IFERROR(INDEX('Debt Payoff'!$D$4:$D$11,MATCH(5,'Debt Payoff'!$F$4:$F$11,0)),0))/12),(IF(COUNTIF(B306:E306,"&gt;0")=0,(IFERROR(INDEX('Debt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07" s="18">
        <f>IF(G306=0,0,MAX(0,G306*(1+(IFERROR(INDEX('Debt Payoff'!$D$4:$D$11,MATCH(6,'Debt Payoff'!$F$4:$F$11,0)),0))/12)-MIN(G306*(1+(IFERROR(INDEX('Debt Payoff'!$D$4:$D$11,MATCH(6,'Debt Payoff'!$F$4:$F$11,0)),0))/12),(IF(COUNTIF(B306:F306,"&gt;0")=0,(IFERROR(INDEX('Debt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07" s="18">
        <f>IF(H306=0,0,MAX(0,H306*(1+(IFERROR(INDEX('Debt Payoff'!$D$4:$D$11,MATCH(7,'Debt Payoff'!$F$4:$F$11,0)),0))/12)-MIN(H306*(1+(IFERROR(INDEX('Debt Payoff'!$D$4:$D$11,MATCH(7,'Debt Payoff'!$F$4:$F$11,0)),0))/12),(IF(COUNTIF(B306:G306,"&gt;0")=0,(IFERROR(INDEX('Debt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07" s="18">
        <f>IF(I306=0,0,MAX(0,I306*(1+(IFERROR(INDEX('Debt Payoff'!$D$4:$D$11,MATCH(8,'Debt Payoff'!$F$4:$F$11,0)),0))/12)-MIN(I306*(1+(IFERROR(INDEX('Debt Payoff'!$D$4:$D$11,MATCH(8,'Debt Payoff'!$F$4:$F$11,0)),0))/12),(IF(COUNTIF(B306:H306,"&gt;0")=0,(IFERROR(INDEX('Debt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07" s="18">
        <f>IF(B306=0,0,B306*(IFERROR(INDEX('Debt Payoff'!$D$4:$D$11,MATCH(1,'Debt Payoff'!$F$4:$F$11,0)),0))/12)</f>
        <v>0</v>
      </c>
      <c r="K307" s="18">
        <f>IF(C306=0,0,C306*(IFERROR(INDEX('Debt Payoff'!$D$4:$D$11,MATCH(2,'Debt Payoff'!$F$4:$F$11,0)),0))/12)</f>
        <v>0</v>
      </c>
      <c r="L307" s="18">
        <f>IF(D306=0,0,D306*(IFERROR(INDEX('Debt Payoff'!$D$4:$D$11,MATCH(3,'Debt Payoff'!$F$4:$F$11,0)),0))/12)</f>
        <v>0</v>
      </c>
      <c r="M307" s="18">
        <f>IF(E306=0,0,E306*(IFERROR(INDEX('Debt Payoff'!$D$4:$D$11,MATCH(4,'Debt Payoff'!$F$4:$F$11,0)),0))/12)</f>
        <v>0</v>
      </c>
      <c r="N307" s="18">
        <f>IF(F306=0,0,F306*(IFERROR(INDEX('Debt Payoff'!$D$4:$D$11,MATCH(5,'Debt Payoff'!$F$4:$F$11,0)),0))/12)</f>
        <v>0</v>
      </c>
      <c r="O307" s="18">
        <f>IF(G306=0,0,G306*(IFERROR(INDEX('Debt Payoff'!$D$4:$D$11,MATCH(6,'Debt Payoff'!$F$4:$F$11,0)),0))/12)</f>
        <v>0</v>
      </c>
      <c r="P307" s="18">
        <f>IF(H306=0,0,H306*(IFERROR(INDEX('Debt Payoff'!$D$4:$D$11,MATCH(7,'Debt Payoff'!$F$4:$F$11,0)),0))/12)</f>
        <v>0</v>
      </c>
      <c r="Q307" s="18">
        <f>IF(I306=0,0,I306*(IFERROR(INDEX('Debt Payoff'!$D$4:$D$11,MATCH(8,'Debt Payoff'!$F$4:$F$11,0)),0))/12)</f>
        <v>0</v>
      </c>
    </row>
    <row r="308" spans="1:17" x14ac:dyDescent="0.25">
      <c r="A308">
        <v>306</v>
      </c>
      <c r="B308" s="18">
        <f>IF(B307=0,0,MAX(0,B307*(1+(IFERROR(INDEX('Debt Payoff'!$D$4:$D$11,MATCH(1,'Debt Payoff'!$F$4:$F$11,0)),0))/12)-MIN(B307*(1+(IFERROR(INDEX('Debt Payoff'!$D$4:$D$11,MATCH(1,'Debt Payoff'!$F$4:$F$11,0)),0))/12),((IFERROR(INDEX('Debt Payoff'!$E$4:$E$11,MATCH(1,'Debt Payoff'!$F$4:$F$11,0)),0))+('Debt Payoff'!$C$2)))))</f>
        <v>0</v>
      </c>
      <c r="C308" s="18">
        <f>IF(C307=0,0,MAX(0,C307*(1+(IFERROR(INDEX('Debt Payoff'!$D$4:$D$11,MATCH(2,'Debt Payoff'!$F$4:$F$11,0)),0))/12)-MIN(C307*(1+(IFERROR(INDEX('Debt Payoff'!$D$4:$D$11,MATCH(2,'Debt Payoff'!$F$4:$F$11,0)),0))/12),(IF(COUNTIF(B307:B307,"&gt;0")=0,(IFERROR(INDEX('Debt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08" s="18">
        <f>IF(D307=0,0,MAX(0,D307*(1+(IFERROR(INDEX('Debt Payoff'!$D$4:$D$11,MATCH(3,'Debt Payoff'!$F$4:$F$11,0)),0))/12)-MIN(D307*(1+(IFERROR(INDEX('Debt Payoff'!$D$4:$D$11,MATCH(3,'Debt Payoff'!$F$4:$F$11,0)),0))/12),(IF(COUNTIF(B307:C307,"&gt;0")=0,(IFERROR(INDEX('Debt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08" s="18">
        <f>IF(E307=0,0,MAX(0,E307*(1+(IFERROR(INDEX('Debt Payoff'!$D$4:$D$11,MATCH(4,'Debt Payoff'!$F$4:$F$11,0)),0))/12)-MIN(E307*(1+(IFERROR(INDEX('Debt Payoff'!$D$4:$D$11,MATCH(4,'Debt Payoff'!$F$4:$F$11,0)),0))/12),(IF(COUNTIF(B307:D307,"&gt;0")=0,(IFERROR(INDEX('Debt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08" s="18">
        <f>IF(F307=0,0,MAX(0,F307*(1+(IFERROR(INDEX('Debt Payoff'!$D$4:$D$11,MATCH(5,'Debt Payoff'!$F$4:$F$11,0)),0))/12)-MIN(F307*(1+(IFERROR(INDEX('Debt Payoff'!$D$4:$D$11,MATCH(5,'Debt Payoff'!$F$4:$F$11,0)),0))/12),(IF(COUNTIF(B307:E307,"&gt;0")=0,(IFERROR(INDEX('Debt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08" s="18">
        <f>IF(G307=0,0,MAX(0,G307*(1+(IFERROR(INDEX('Debt Payoff'!$D$4:$D$11,MATCH(6,'Debt Payoff'!$F$4:$F$11,0)),0))/12)-MIN(G307*(1+(IFERROR(INDEX('Debt Payoff'!$D$4:$D$11,MATCH(6,'Debt Payoff'!$F$4:$F$11,0)),0))/12),(IF(COUNTIF(B307:F307,"&gt;0")=0,(IFERROR(INDEX('Debt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08" s="18">
        <f>IF(H307=0,0,MAX(0,H307*(1+(IFERROR(INDEX('Debt Payoff'!$D$4:$D$11,MATCH(7,'Debt Payoff'!$F$4:$F$11,0)),0))/12)-MIN(H307*(1+(IFERROR(INDEX('Debt Payoff'!$D$4:$D$11,MATCH(7,'Debt Payoff'!$F$4:$F$11,0)),0))/12),(IF(COUNTIF(B307:G307,"&gt;0")=0,(IFERROR(INDEX('Debt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08" s="18">
        <f>IF(I307=0,0,MAX(0,I307*(1+(IFERROR(INDEX('Debt Payoff'!$D$4:$D$11,MATCH(8,'Debt Payoff'!$F$4:$F$11,0)),0))/12)-MIN(I307*(1+(IFERROR(INDEX('Debt Payoff'!$D$4:$D$11,MATCH(8,'Debt Payoff'!$F$4:$F$11,0)),0))/12),(IF(COUNTIF(B307:H307,"&gt;0")=0,(IFERROR(INDEX('Debt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08" s="18">
        <f>IF(B307=0,0,B307*(IFERROR(INDEX('Debt Payoff'!$D$4:$D$11,MATCH(1,'Debt Payoff'!$F$4:$F$11,0)),0))/12)</f>
        <v>0</v>
      </c>
      <c r="K308" s="18">
        <f>IF(C307=0,0,C307*(IFERROR(INDEX('Debt Payoff'!$D$4:$D$11,MATCH(2,'Debt Payoff'!$F$4:$F$11,0)),0))/12)</f>
        <v>0</v>
      </c>
      <c r="L308" s="18">
        <f>IF(D307=0,0,D307*(IFERROR(INDEX('Debt Payoff'!$D$4:$D$11,MATCH(3,'Debt Payoff'!$F$4:$F$11,0)),0))/12)</f>
        <v>0</v>
      </c>
      <c r="M308" s="18">
        <f>IF(E307=0,0,E307*(IFERROR(INDEX('Debt Payoff'!$D$4:$D$11,MATCH(4,'Debt Payoff'!$F$4:$F$11,0)),0))/12)</f>
        <v>0</v>
      </c>
      <c r="N308" s="18">
        <f>IF(F307=0,0,F307*(IFERROR(INDEX('Debt Payoff'!$D$4:$D$11,MATCH(5,'Debt Payoff'!$F$4:$F$11,0)),0))/12)</f>
        <v>0</v>
      </c>
      <c r="O308" s="18">
        <f>IF(G307=0,0,G307*(IFERROR(INDEX('Debt Payoff'!$D$4:$D$11,MATCH(6,'Debt Payoff'!$F$4:$F$11,0)),0))/12)</f>
        <v>0</v>
      </c>
      <c r="P308" s="18">
        <f>IF(H307=0,0,H307*(IFERROR(INDEX('Debt Payoff'!$D$4:$D$11,MATCH(7,'Debt Payoff'!$F$4:$F$11,0)),0))/12)</f>
        <v>0</v>
      </c>
      <c r="Q308" s="18">
        <f>IF(I307=0,0,I307*(IFERROR(INDEX('Debt Payoff'!$D$4:$D$11,MATCH(8,'Debt Payoff'!$F$4:$F$11,0)),0))/12)</f>
        <v>0</v>
      </c>
    </row>
    <row r="309" spans="1:17" x14ac:dyDescent="0.25">
      <c r="A309">
        <v>307</v>
      </c>
      <c r="B309" s="18">
        <f>IF(B308=0,0,MAX(0,B308*(1+(IFERROR(INDEX('Debt Payoff'!$D$4:$D$11,MATCH(1,'Debt Payoff'!$F$4:$F$11,0)),0))/12)-MIN(B308*(1+(IFERROR(INDEX('Debt Payoff'!$D$4:$D$11,MATCH(1,'Debt Payoff'!$F$4:$F$11,0)),0))/12),((IFERROR(INDEX('Debt Payoff'!$E$4:$E$11,MATCH(1,'Debt Payoff'!$F$4:$F$11,0)),0))+('Debt Payoff'!$C$2)))))</f>
        <v>0</v>
      </c>
      <c r="C309" s="18">
        <f>IF(C308=0,0,MAX(0,C308*(1+(IFERROR(INDEX('Debt Payoff'!$D$4:$D$11,MATCH(2,'Debt Payoff'!$F$4:$F$11,0)),0))/12)-MIN(C308*(1+(IFERROR(INDEX('Debt Payoff'!$D$4:$D$11,MATCH(2,'Debt Payoff'!$F$4:$F$11,0)),0))/12),(IF(COUNTIF(B308:B308,"&gt;0")=0,(IFERROR(INDEX('Debt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09" s="18">
        <f>IF(D308=0,0,MAX(0,D308*(1+(IFERROR(INDEX('Debt Payoff'!$D$4:$D$11,MATCH(3,'Debt Payoff'!$F$4:$F$11,0)),0))/12)-MIN(D308*(1+(IFERROR(INDEX('Debt Payoff'!$D$4:$D$11,MATCH(3,'Debt Payoff'!$F$4:$F$11,0)),0))/12),(IF(COUNTIF(B308:C308,"&gt;0")=0,(IFERROR(INDEX('Debt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09" s="18">
        <f>IF(E308=0,0,MAX(0,E308*(1+(IFERROR(INDEX('Debt Payoff'!$D$4:$D$11,MATCH(4,'Debt Payoff'!$F$4:$F$11,0)),0))/12)-MIN(E308*(1+(IFERROR(INDEX('Debt Payoff'!$D$4:$D$11,MATCH(4,'Debt Payoff'!$F$4:$F$11,0)),0))/12),(IF(COUNTIF(B308:D308,"&gt;0")=0,(IFERROR(INDEX('Debt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09" s="18">
        <f>IF(F308=0,0,MAX(0,F308*(1+(IFERROR(INDEX('Debt Payoff'!$D$4:$D$11,MATCH(5,'Debt Payoff'!$F$4:$F$11,0)),0))/12)-MIN(F308*(1+(IFERROR(INDEX('Debt Payoff'!$D$4:$D$11,MATCH(5,'Debt Payoff'!$F$4:$F$11,0)),0))/12),(IF(COUNTIF(B308:E308,"&gt;0")=0,(IFERROR(INDEX('Debt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09" s="18">
        <f>IF(G308=0,0,MAX(0,G308*(1+(IFERROR(INDEX('Debt Payoff'!$D$4:$D$11,MATCH(6,'Debt Payoff'!$F$4:$F$11,0)),0))/12)-MIN(G308*(1+(IFERROR(INDEX('Debt Payoff'!$D$4:$D$11,MATCH(6,'Debt Payoff'!$F$4:$F$11,0)),0))/12),(IF(COUNTIF(B308:F308,"&gt;0")=0,(IFERROR(INDEX('Debt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09" s="18">
        <f>IF(H308=0,0,MAX(0,H308*(1+(IFERROR(INDEX('Debt Payoff'!$D$4:$D$11,MATCH(7,'Debt Payoff'!$F$4:$F$11,0)),0))/12)-MIN(H308*(1+(IFERROR(INDEX('Debt Payoff'!$D$4:$D$11,MATCH(7,'Debt Payoff'!$F$4:$F$11,0)),0))/12),(IF(COUNTIF(B308:G308,"&gt;0")=0,(IFERROR(INDEX('Debt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09" s="18">
        <f>IF(I308=0,0,MAX(0,I308*(1+(IFERROR(INDEX('Debt Payoff'!$D$4:$D$11,MATCH(8,'Debt Payoff'!$F$4:$F$11,0)),0))/12)-MIN(I308*(1+(IFERROR(INDEX('Debt Payoff'!$D$4:$D$11,MATCH(8,'Debt Payoff'!$F$4:$F$11,0)),0))/12),(IF(COUNTIF(B308:H308,"&gt;0")=0,(IFERROR(INDEX('Debt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09" s="18">
        <f>IF(B308=0,0,B308*(IFERROR(INDEX('Debt Payoff'!$D$4:$D$11,MATCH(1,'Debt Payoff'!$F$4:$F$11,0)),0))/12)</f>
        <v>0</v>
      </c>
      <c r="K309" s="18">
        <f>IF(C308=0,0,C308*(IFERROR(INDEX('Debt Payoff'!$D$4:$D$11,MATCH(2,'Debt Payoff'!$F$4:$F$11,0)),0))/12)</f>
        <v>0</v>
      </c>
      <c r="L309" s="18">
        <f>IF(D308=0,0,D308*(IFERROR(INDEX('Debt Payoff'!$D$4:$D$11,MATCH(3,'Debt Payoff'!$F$4:$F$11,0)),0))/12)</f>
        <v>0</v>
      </c>
      <c r="M309" s="18">
        <f>IF(E308=0,0,E308*(IFERROR(INDEX('Debt Payoff'!$D$4:$D$11,MATCH(4,'Debt Payoff'!$F$4:$F$11,0)),0))/12)</f>
        <v>0</v>
      </c>
      <c r="N309" s="18">
        <f>IF(F308=0,0,F308*(IFERROR(INDEX('Debt Payoff'!$D$4:$D$11,MATCH(5,'Debt Payoff'!$F$4:$F$11,0)),0))/12)</f>
        <v>0</v>
      </c>
      <c r="O309" s="18">
        <f>IF(G308=0,0,G308*(IFERROR(INDEX('Debt Payoff'!$D$4:$D$11,MATCH(6,'Debt Payoff'!$F$4:$F$11,0)),0))/12)</f>
        <v>0</v>
      </c>
      <c r="P309" s="18">
        <f>IF(H308=0,0,H308*(IFERROR(INDEX('Debt Payoff'!$D$4:$D$11,MATCH(7,'Debt Payoff'!$F$4:$F$11,0)),0))/12)</f>
        <v>0</v>
      </c>
      <c r="Q309" s="18">
        <f>IF(I308=0,0,I308*(IFERROR(INDEX('Debt Payoff'!$D$4:$D$11,MATCH(8,'Debt Payoff'!$F$4:$F$11,0)),0))/12)</f>
        <v>0</v>
      </c>
    </row>
    <row r="310" spans="1:17" x14ac:dyDescent="0.25">
      <c r="A310">
        <v>308</v>
      </c>
      <c r="B310" s="18">
        <f>IF(B309=0,0,MAX(0,B309*(1+(IFERROR(INDEX('Debt Payoff'!$D$4:$D$11,MATCH(1,'Debt Payoff'!$F$4:$F$11,0)),0))/12)-MIN(B309*(1+(IFERROR(INDEX('Debt Payoff'!$D$4:$D$11,MATCH(1,'Debt Payoff'!$F$4:$F$11,0)),0))/12),((IFERROR(INDEX('Debt Payoff'!$E$4:$E$11,MATCH(1,'Debt Payoff'!$F$4:$F$11,0)),0))+('Debt Payoff'!$C$2)))))</f>
        <v>0</v>
      </c>
      <c r="C310" s="18">
        <f>IF(C309=0,0,MAX(0,C309*(1+(IFERROR(INDEX('Debt Payoff'!$D$4:$D$11,MATCH(2,'Debt Payoff'!$F$4:$F$11,0)),0))/12)-MIN(C309*(1+(IFERROR(INDEX('Debt Payoff'!$D$4:$D$11,MATCH(2,'Debt Payoff'!$F$4:$F$11,0)),0))/12),(IF(COUNTIF(B309:B309,"&gt;0")=0,(IFERROR(INDEX('Debt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10" s="18">
        <f>IF(D309=0,0,MAX(0,D309*(1+(IFERROR(INDEX('Debt Payoff'!$D$4:$D$11,MATCH(3,'Debt Payoff'!$F$4:$F$11,0)),0))/12)-MIN(D309*(1+(IFERROR(INDEX('Debt Payoff'!$D$4:$D$11,MATCH(3,'Debt Payoff'!$F$4:$F$11,0)),0))/12),(IF(COUNTIF(B309:C309,"&gt;0")=0,(IFERROR(INDEX('Debt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10" s="18">
        <f>IF(E309=0,0,MAX(0,E309*(1+(IFERROR(INDEX('Debt Payoff'!$D$4:$D$11,MATCH(4,'Debt Payoff'!$F$4:$F$11,0)),0))/12)-MIN(E309*(1+(IFERROR(INDEX('Debt Payoff'!$D$4:$D$11,MATCH(4,'Debt Payoff'!$F$4:$F$11,0)),0))/12),(IF(COUNTIF(B309:D309,"&gt;0")=0,(IFERROR(INDEX('Debt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10" s="18">
        <f>IF(F309=0,0,MAX(0,F309*(1+(IFERROR(INDEX('Debt Payoff'!$D$4:$D$11,MATCH(5,'Debt Payoff'!$F$4:$F$11,0)),0))/12)-MIN(F309*(1+(IFERROR(INDEX('Debt Payoff'!$D$4:$D$11,MATCH(5,'Debt Payoff'!$F$4:$F$11,0)),0))/12),(IF(COUNTIF(B309:E309,"&gt;0")=0,(IFERROR(INDEX('Debt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10" s="18">
        <f>IF(G309=0,0,MAX(0,G309*(1+(IFERROR(INDEX('Debt Payoff'!$D$4:$D$11,MATCH(6,'Debt Payoff'!$F$4:$F$11,0)),0))/12)-MIN(G309*(1+(IFERROR(INDEX('Debt Payoff'!$D$4:$D$11,MATCH(6,'Debt Payoff'!$F$4:$F$11,0)),0))/12),(IF(COUNTIF(B309:F309,"&gt;0")=0,(IFERROR(INDEX('Debt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10" s="18">
        <f>IF(H309=0,0,MAX(0,H309*(1+(IFERROR(INDEX('Debt Payoff'!$D$4:$D$11,MATCH(7,'Debt Payoff'!$F$4:$F$11,0)),0))/12)-MIN(H309*(1+(IFERROR(INDEX('Debt Payoff'!$D$4:$D$11,MATCH(7,'Debt Payoff'!$F$4:$F$11,0)),0))/12),(IF(COUNTIF(B309:G309,"&gt;0")=0,(IFERROR(INDEX('Debt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10" s="18">
        <f>IF(I309=0,0,MAX(0,I309*(1+(IFERROR(INDEX('Debt Payoff'!$D$4:$D$11,MATCH(8,'Debt Payoff'!$F$4:$F$11,0)),0))/12)-MIN(I309*(1+(IFERROR(INDEX('Debt Payoff'!$D$4:$D$11,MATCH(8,'Debt Payoff'!$F$4:$F$11,0)),0))/12),(IF(COUNTIF(B309:H309,"&gt;0")=0,(IFERROR(INDEX('Debt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10" s="18">
        <f>IF(B309=0,0,B309*(IFERROR(INDEX('Debt Payoff'!$D$4:$D$11,MATCH(1,'Debt Payoff'!$F$4:$F$11,0)),0))/12)</f>
        <v>0</v>
      </c>
      <c r="K310" s="18">
        <f>IF(C309=0,0,C309*(IFERROR(INDEX('Debt Payoff'!$D$4:$D$11,MATCH(2,'Debt Payoff'!$F$4:$F$11,0)),0))/12)</f>
        <v>0</v>
      </c>
      <c r="L310" s="18">
        <f>IF(D309=0,0,D309*(IFERROR(INDEX('Debt Payoff'!$D$4:$D$11,MATCH(3,'Debt Payoff'!$F$4:$F$11,0)),0))/12)</f>
        <v>0</v>
      </c>
      <c r="M310" s="18">
        <f>IF(E309=0,0,E309*(IFERROR(INDEX('Debt Payoff'!$D$4:$D$11,MATCH(4,'Debt Payoff'!$F$4:$F$11,0)),0))/12)</f>
        <v>0</v>
      </c>
      <c r="N310" s="18">
        <f>IF(F309=0,0,F309*(IFERROR(INDEX('Debt Payoff'!$D$4:$D$11,MATCH(5,'Debt Payoff'!$F$4:$F$11,0)),0))/12)</f>
        <v>0</v>
      </c>
      <c r="O310" s="18">
        <f>IF(G309=0,0,G309*(IFERROR(INDEX('Debt Payoff'!$D$4:$D$11,MATCH(6,'Debt Payoff'!$F$4:$F$11,0)),0))/12)</f>
        <v>0</v>
      </c>
      <c r="P310" s="18">
        <f>IF(H309=0,0,H309*(IFERROR(INDEX('Debt Payoff'!$D$4:$D$11,MATCH(7,'Debt Payoff'!$F$4:$F$11,0)),0))/12)</f>
        <v>0</v>
      </c>
      <c r="Q310" s="18">
        <f>IF(I309=0,0,I309*(IFERROR(INDEX('Debt Payoff'!$D$4:$D$11,MATCH(8,'Debt Payoff'!$F$4:$F$11,0)),0))/12)</f>
        <v>0</v>
      </c>
    </row>
    <row r="311" spans="1:17" x14ac:dyDescent="0.25">
      <c r="A311">
        <v>309</v>
      </c>
      <c r="B311" s="18">
        <f>IF(B310=0,0,MAX(0,B310*(1+(IFERROR(INDEX('Debt Payoff'!$D$4:$D$11,MATCH(1,'Debt Payoff'!$F$4:$F$11,0)),0))/12)-MIN(B310*(1+(IFERROR(INDEX('Debt Payoff'!$D$4:$D$11,MATCH(1,'Debt Payoff'!$F$4:$F$11,0)),0))/12),((IFERROR(INDEX('Debt Payoff'!$E$4:$E$11,MATCH(1,'Debt Payoff'!$F$4:$F$11,0)),0))+('Debt Payoff'!$C$2)))))</f>
        <v>0</v>
      </c>
      <c r="C311" s="18">
        <f>IF(C310=0,0,MAX(0,C310*(1+(IFERROR(INDEX('Debt Payoff'!$D$4:$D$11,MATCH(2,'Debt Payoff'!$F$4:$F$11,0)),0))/12)-MIN(C310*(1+(IFERROR(INDEX('Debt Payoff'!$D$4:$D$11,MATCH(2,'Debt Payoff'!$F$4:$F$11,0)),0))/12),(IF(COUNTIF(B310:B310,"&gt;0")=0,(IFERROR(INDEX('Debt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11" s="18">
        <f>IF(D310=0,0,MAX(0,D310*(1+(IFERROR(INDEX('Debt Payoff'!$D$4:$D$11,MATCH(3,'Debt Payoff'!$F$4:$F$11,0)),0))/12)-MIN(D310*(1+(IFERROR(INDEX('Debt Payoff'!$D$4:$D$11,MATCH(3,'Debt Payoff'!$F$4:$F$11,0)),0))/12),(IF(COUNTIF(B310:C310,"&gt;0")=0,(IFERROR(INDEX('Debt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11" s="18">
        <f>IF(E310=0,0,MAX(0,E310*(1+(IFERROR(INDEX('Debt Payoff'!$D$4:$D$11,MATCH(4,'Debt Payoff'!$F$4:$F$11,0)),0))/12)-MIN(E310*(1+(IFERROR(INDEX('Debt Payoff'!$D$4:$D$11,MATCH(4,'Debt Payoff'!$F$4:$F$11,0)),0))/12),(IF(COUNTIF(B310:D310,"&gt;0")=0,(IFERROR(INDEX('Debt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11" s="18">
        <f>IF(F310=0,0,MAX(0,F310*(1+(IFERROR(INDEX('Debt Payoff'!$D$4:$D$11,MATCH(5,'Debt Payoff'!$F$4:$F$11,0)),0))/12)-MIN(F310*(1+(IFERROR(INDEX('Debt Payoff'!$D$4:$D$11,MATCH(5,'Debt Payoff'!$F$4:$F$11,0)),0))/12),(IF(COUNTIF(B310:E310,"&gt;0")=0,(IFERROR(INDEX('Debt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11" s="18">
        <f>IF(G310=0,0,MAX(0,G310*(1+(IFERROR(INDEX('Debt Payoff'!$D$4:$D$11,MATCH(6,'Debt Payoff'!$F$4:$F$11,0)),0))/12)-MIN(G310*(1+(IFERROR(INDEX('Debt Payoff'!$D$4:$D$11,MATCH(6,'Debt Payoff'!$F$4:$F$11,0)),0))/12),(IF(COUNTIF(B310:F310,"&gt;0")=0,(IFERROR(INDEX('Debt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11" s="18">
        <f>IF(H310=0,0,MAX(0,H310*(1+(IFERROR(INDEX('Debt Payoff'!$D$4:$D$11,MATCH(7,'Debt Payoff'!$F$4:$F$11,0)),0))/12)-MIN(H310*(1+(IFERROR(INDEX('Debt Payoff'!$D$4:$D$11,MATCH(7,'Debt Payoff'!$F$4:$F$11,0)),0))/12),(IF(COUNTIF(B310:G310,"&gt;0")=0,(IFERROR(INDEX('Debt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11" s="18">
        <f>IF(I310=0,0,MAX(0,I310*(1+(IFERROR(INDEX('Debt Payoff'!$D$4:$D$11,MATCH(8,'Debt Payoff'!$F$4:$F$11,0)),0))/12)-MIN(I310*(1+(IFERROR(INDEX('Debt Payoff'!$D$4:$D$11,MATCH(8,'Debt Payoff'!$F$4:$F$11,0)),0))/12),(IF(COUNTIF(B310:H310,"&gt;0")=0,(IFERROR(INDEX('Debt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11" s="18">
        <f>IF(B310=0,0,B310*(IFERROR(INDEX('Debt Payoff'!$D$4:$D$11,MATCH(1,'Debt Payoff'!$F$4:$F$11,0)),0))/12)</f>
        <v>0</v>
      </c>
      <c r="K311" s="18">
        <f>IF(C310=0,0,C310*(IFERROR(INDEX('Debt Payoff'!$D$4:$D$11,MATCH(2,'Debt Payoff'!$F$4:$F$11,0)),0))/12)</f>
        <v>0</v>
      </c>
      <c r="L311" s="18">
        <f>IF(D310=0,0,D310*(IFERROR(INDEX('Debt Payoff'!$D$4:$D$11,MATCH(3,'Debt Payoff'!$F$4:$F$11,0)),0))/12)</f>
        <v>0</v>
      </c>
      <c r="M311" s="18">
        <f>IF(E310=0,0,E310*(IFERROR(INDEX('Debt Payoff'!$D$4:$D$11,MATCH(4,'Debt Payoff'!$F$4:$F$11,0)),0))/12)</f>
        <v>0</v>
      </c>
      <c r="N311" s="18">
        <f>IF(F310=0,0,F310*(IFERROR(INDEX('Debt Payoff'!$D$4:$D$11,MATCH(5,'Debt Payoff'!$F$4:$F$11,0)),0))/12)</f>
        <v>0</v>
      </c>
      <c r="O311" s="18">
        <f>IF(G310=0,0,G310*(IFERROR(INDEX('Debt Payoff'!$D$4:$D$11,MATCH(6,'Debt Payoff'!$F$4:$F$11,0)),0))/12)</f>
        <v>0</v>
      </c>
      <c r="P311" s="18">
        <f>IF(H310=0,0,H310*(IFERROR(INDEX('Debt Payoff'!$D$4:$D$11,MATCH(7,'Debt Payoff'!$F$4:$F$11,0)),0))/12)</f>
        <v>0</v>
      </c>
      <c r="Q311" s="18">
        <f>IF(I310=0,0,I310*(IFERROR(INDEX('Debt Payoff'!$D$4:$D$11,MATCH(8,'Debt Payoff'!$F$4:$F$11,0)),0))/12)</f>
        <v>0</v>
      </c>
    </row>
    <row r="312" spans="1:17" x14ac:dyDescent="0.25">
      <c r="A312">
        <v>310</v>
      </c>
      <c r="B312" s="18">
        <f>IF(B311=0,0,MAX(0,B311*(1+(IFERROR(INDEX('Debt Payoff'!$D$4:$D$11,MATCH(1,'Debt Payoff'!$F$4:$F$11,0)),0))/12)-MIN(B311*(1+(IFERROR(INDEX('Debt Payoff'!$D$4:$D$11,MATCH(1,'Debt Payoff'!$F$4:$F$11,0)),0))/12),((IFERROR(INDEX('Debt Payoff'!$E$4:$E$11,MATCH(1,'Debt Payoff'!$F$4:$F$11,0)),0))+('Debt Payoff'!$C$2)))))</f>
        <v>0</v>
      </c>
      <c r="C312" s="18">
        <f>IF(C311=0,0,MAX(0,C311*(1+(IFERROR(INDEX('Debt Payoff'!$D$4:$D$11,MATCH(2,'Debt Payoff'!$F$4:$F$11,0)),0))/12)-MIN(C311*(1+(IFERROR(INDEX('Debt Payoff'!$D$4:$D$11,MATCH(2,'Debt Payoff'!$F$4:$F$11,0)),0))/12),(IF(COUNTIF(B311:B311,"&gt;0")=0,(IFERROR(INDEX('Debt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12" s="18">
        <f>IF(D311=0,0,MAX(0,D311*(1+(IFERROR(INDEX('Debt Payoff'!$D$4:$D$11,MATCH(3,'Debt Payoff'!$F$4:$F$11,0)),0))/12)-MIN(D311*(1+(IFERROR(INDEX('Debt Payoff'!$D$4:$D$11,MATCH(3,'Debt Payoff'!$F$4:$F$11,0)),0))/12),(IF(COUNTIF(B311:C311,"&gt;0")=0,(IFERROR(INDEX('Debt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12" s="18">
        <f>IF(E311=0,0,MAX(0,E311*(1+(IFERROR(INDEX('Debt Payoff'!$D$4:$D$11,MATCH(4,'Debt Payoff'!$F$4:$F$11,0)),0))/12)-MIN(E311*(1+(IFERROR(INDEX('Debt Payoff'!$D$4:$D$11,MATCH(4,'Debt Payoff'!$F$4:$F$11,0)),0))/12),(IF(COUNTIF(B311:D311,"&gt;0")=0,(IFERROR(INDEX('Debt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12" s="18">
        <f>IF(F311=0,0,MAX(0,F311*(1+(IFERROR(INDEX('Debt Payoff'!$D$4:$D$11,MATCH(5,'Debt Payoff'!$F$4:$F$11,0)),0))/12)-MIN(F311*(1+(IFERROR(INDEX('Debt Payoff'!$D$4:$D$11,MATCH(5,'Debt Payoff'!$F$4:$F$11,0)),0))/12),(IF(COUNTIF(B311:E311,"&gt;0")=0,(IFERROR(INDEX('Debt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12" s="18">
        <f>IF(G311=0,0,MAX(0,G311*(1+(IFERROR(INDEX('Debt Payoff'!$D$4:$D$11,MATCH(6,'Debt Payoff'!$F$4:$F$11,0)),0))/12)-MIN(G311*(1+(IFERROR(INDEX('Debt Payoff'!$D$4:$D$11,MATCH(6,'Debt Payoff'!$F$4:$F$11,0)),0))/12),(IF(COUNTIF(B311:F311,"&gt;0")=0,(IFERROR(INDEX('Debt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12" s="18">
        <f>IF(H311=0,0,MAX(0,H311*(1+(IFERROR(INDEX('Debt Payoff'!$D$4:$D$11,MATCH(7,'Debt Payoff'!$F$4:$F$11,0)),0))/12)-MIN(H311*(1+(IFERROR(INDEX('Debt Payoff'!$D$4:$D$11,MATCH(7,'Debt Payoff'!$F$4:$F$11,0)),0))/12),(IF(COUNTIF(B311:G311,"&gt;0")=0,(IFERROR(INDEX('Debt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12" s="18">
        <f>IF(I311=0,0,MAX(0,I311*(1+(IFERROR(INDEX('Debt Payoff'!$D$4:$D$11,MATCH(8,'Debt Payoff'!$F$4:$F$11,0)),0))/12)-MIN(I311*(1+(IFERROR(INDEX('Debt Payoff'!$D$4:$D$11,MATCH(8,'Debt Payoff'!$F$4:$F$11,0)),0))/12),(IF(COUNTIF(B311:H311,"&gt;0")=0,(IFERROR(INDEX('Debt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12" s="18">
        <f>IF(B311=0,0,B311*(IFERROR(INDEX('Debt Payoff'!$D$4:$D$11,MATCH(1,'Debt Payoff'!$F$4:$F$11,0)),0))/12)</f>
        <v>0</v>
      </c>
      <c r="K312" s="18">
        <f>IF(C311=0,0,C311*(IFERROR(INDEX('Debt Payoff'!$D$4:$D$11,MATCH(2,'Debt Payoff'!$F$4:$F$11,0)),0))/12)</f>
        <v>0</v>
      </c>
      <c r="L312" s="18">
        <f>IF(D311=0,0,D311*(IFERROR(INDEX('Debt Payoff'!$D$4:$D$11,MATCH(3,'Debt Payoff'!$F$4:$F$11,0)),0))/12)</f>
        <v>0</v>
      </c>
      <c r="M312" s="18">
        <f>IF(E311=0,0,E311*(IFERROR(INDEX('Debt Payoff'!$D$4:$D$11,MATCH(4,'Debt Payoff'!$F$4:$F$11,0)),0))/12)</f>
        <v>0</v>
      </c>
      <c r="N312" s="18">
        <f>IF(F311=0,0,F311*(IFERROR(INDEX('Debt Payoff'!$D$4:$D$11,MATCH(5,'Debt Payoff'!$F$4:$F$11,0)),0))/12)</f>
        <v>0</v>
      </c>
      <c r="O312" s="18">
        <f>IF(G311=0,0,G311*(IFERROR(INDEX('Debt Payoff'!$D$4:$D$11,MATCH(6,'Debt Payoff'!$F$4:$F$11,0)),0))/12)</f>
        <v>0</v>
      </c>
      <c r="P312" s="18">
        <f>IF(H311=0,0,H311*(IFERROR(INDEX('Debt Payoff'!$D$4:$D$11,MATCH(7,'Debt Payoff'!$F$4:$F$11,0)),0))/12)</f>
        <v>0</v>
      </c>
      <c r="Q312" s="18">
        <f>IF(I311=0,0,I311*(IFERROR(INDEX('Debt Payoff'!$D$4:$D$11,MATCH(8,'Debt Payoff'!$F$4:$F$11,0)),0))/12)</f>
        <v>0</v>
      </c>
    </row>
    <row r="313" spans="1:17" x14ac:dyDescent="0.25">
      <c r="A313">
        <v>311</v>
      </c>
      <c r="B313" s="18">
        <f>IF(B312=0,0,MAX(0,B312*(1+(IFERROR(INDEX('Debt Payoff'!$D$4:$D$11,MATCH(1,'Debt Payoff'!$F$4:$F$11,0)),0))/12)-MIN(B312*(1+(IFERROR(INDEX('Debt Payoff'!$D$4:$D$11,MATCH(1,'Debt Payoff'!$F$4:$F$11,0)),0))/12),((IFERROR(INDEX('Debt Payoff'!$E$4:$E$11,MATCH(1,'Debt Payoff'!$F$4:$F$11,0)),0))+('Debt Payoff'!$C$2)))))</f>
        <v>0</v>
      </c>
      <c r="C313" s="18">
        <f>IF(C312=0,0,MAX(0,C312*(1+(IFERROR(INDEX('Debt Payoff'!$D$4:$D$11,MATCH(2,'Debt Payoff'!$F$4:$F$11,0)),0))/12)-MIN(C312*(1+(IFERROR(INDEX('Debt Payoff'!$D$4:$D$11,MATCH(2,'Debt Payoff'!$F$4:$F$11,0)),0))/12),(IF(COUNTIF(B312:B312,"&gt;0")=0,(IFERROR(INDEX('Debt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13" s="18">
        <f>IF(D312=0,0,MAX(0,D312*(1+(IFERROR(INDEX('Debt Payoff'!$D$4:$D$11,MATCH(3,'Debt Payoff'!$F$4:$F$11,0)),0))/12)-MIN(D312*(1+(IFERROR(INDEX('Debt Payoff'!$D$4:$D$11,MATCH(3,'Debt Payoff'!$F$4:$F$11,0)),0))/12),(IF(COUNTIF(B312:C312,"&gt;0")=0,(IFERROR(INDEX('Debt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13" s="18">
        <f>IF(E312=0,0,MAX(0,E312*(1+(IFERROR(INDEX('Debt Payoff'!$D$4:$D$11,MATCH(4,'Debt Payoff'!$F$4:$F$11,0)),0))/12)-MIN(E312*(1+(IFERROR(INDEX('Debt Payoff'!$D$4:$D$11,MATCH(4,'Debt Payoff'!$F$4:$F$11,0)),0))/12),(IF(COUNTIF(B312:D312,"&gt;0")=0,(IFERROR(INDEX('Debt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13" s="18">
        <f>IF(F312=0,0,MAX(0,F312*(1+(IFERROR(INDEX('Debt Payoff'!$D$4:$D$11,MATCH(5,'Debt Payoff'!$F$4:$F$11,0)),0))/12)-MIN(F312*(1+(IFERROR(INDEX('Debt Payoff'!$D$4:$D$11,MATCH(5,'Debt Payoff'!$F$4:$F$11,0)),0))/12),(IF(COUNTIF(B312:E312,"&gt;0")=0,(IFERROR(INDEX('Debt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13" s="18">
        <f>IF(G312=0,0,MAX(0,G312*(1+(IFERROR(INDEX('Debt Payoff'!$D$4:$D$11,MATCH(6,'Debt Payoff'!$F$4:$F$11,0)),0))/12)-MIN(G312*(1+(IFERROR(INDEX('Debt Payoff'!$D$4:$D$11,MATCH(6,'Debt Payoff'!$F$4:$F$11,0)),0))/12),(IF(COUNTIF(B312:F312,"&gt;0")=0,(IFERROR(INDEX('Debt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13" s="18">
        <f>IF(H312=0,0,MAX(0,H312*(1+(IFERROR(INDEX('Debt Payoff'!$D$4:$D$11,MATCH(7,'Debt Payoff'!$F$4:$F$11,0)),0))/12)-MIN(H312*(1+(IFERROR(INDEX('Debt Payoff'!$D$4:$D$11,MATCH(7,'Debt Payoff'!$F$4:$F$11,0)),0))/12),(IF(COUNTIF(B312:G312,"&gt;0")=0,(IFERROR(INDEX('Debt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13" s="18">
        <f>IF(I312=0,0,MAX(0,I312*(1+(IFERROR(INDEX('Debt Payoff'!$D$4:$D$11,MATCH(8,'Debt Payoff'!$F$4:$F$11,0)),0))/12)-MIN(I312*(1+(IFERROR(INDEX('Debt Payoff'!$D$4:$D$11,MATCH(8,'Debt Payoff'!$F$4:$F$11,0)),0))/12),(IF(COUNTIF(B312:H312,"&gt;0")=0,(IFERROR(INDEX('Debt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13" s="18">
        <f>IF(B312=0,0,B312*(IFERROR(INDEX('Debt Payoff'!$D$4:$D$11,MATCH(1,'Debt Payoff'!$F$4:$F$11,0)),0))/12)</f>
        <v>0</v>
      </c>
      <c r="K313" s="18">
        <f>IF(C312=0,0,C312*(IFERROR(INDEX('Debt Payoff'!$D$4:$D$11,MATCH(2,'Debt Payoff'!$F$4:$F$11,0)),0))/12)</f>
        <v>0</v>
      </c>
      <c r="L313" s="18">
        <f>IF(D312=0,0,D312*(IFERROR(INDEX('Debt Payoff'!$D$4:$D$11,MATCH(3,'Debt Payoff'!$F$4:$F$11,0)),0))/12)</f>
        <v>0</v>
      </c>
      <c r="M313" s="18">
        <f>IF(E312=0,0,E312*(IFERROR(INDEX('Debt Payoff'!$D$4:$D$11,MATCH(4,'Debt Payoff'!$F$4:$F$11,0)),0))/12)</f>
        <v>0</v>
      </c>
      <c r="N313" s="18">
        <f>IF(F312=0,0,F312*(IFERROR(INDEX('Debt Payoff'!$D$4:$D$11,MATCH(5,'Debt Payoff'!$F$4:$F$11,0)),0))/12)</f>
        <v>0</v>
      </c>
      <c r="O313" s="18">
        <f>IF(G312=0,0,G312*(IFERROR(INDEX('Debt Payoff'!$D$4:$D$11,MATCH(6,'Debt Payoff'!$F$4:$F$11,0)),0))/12)</f>
        <v>0</v>
      </c>
      <c r="P313" s="18">
        <f>IF(H312=0,0,H312*(IFERROR(INDEX('Debt Payoff'!$D$4:$D$11,MATCH(7,'Debt Payoff'!$F$4:$F$11,0)),0))/12)</f>
        <v>0</v>
      </c>
      <c r="Q313" s="18">
        <f>IF(I312=0,0,I312*(IFERROR(INDEX('Debt Payoff'!$D$4:$D$11,MATCH(8,'Debt Payoff'!$F$4:$F$11,0)),0))/12)</f>
        <v>0</v>
      </c>
    </row>
    <row r="314" spans="1:17" x14ac:dyDescent="0.25">
      <c r="A314">
        <v>312</v>
      </c>
      <c r="B314" s="18">
        <f>IF(B313=0,0,MAX(0,B313*(1+(IFERROR(INDEX('Debt Payoff'!$D$4:$D$11,MATCH(1,'Debt Payoff'!$F$4:$F$11,0)),0))/12)-MIN(B313*(1+(IFERROR(INDEX('Debt Payoff'!$D$4:$D$11,MATCH(1,'Debt Payoff'!$F$4:$F$11,0)),0))/12),((IFERROR(INDEX('Debt Payoff'!$E$4:$E$11,MATCH(1,'Debt Payoff'!$F$4:$F$11,0)),0))+('Debt Payoff'!$C$2)))))</f>
        <v>0</v>
      </c>
      <c r="C314" s="18">
        <f>IF(C313=0,0,MAX(0,C313*(1+(IFERROR(INDEX('Debt Payoff'!$D$4:$D$11,MATCH(2,'Debt Payoff'!$F$4:$F$11,0)),0))/12)-MIN(C313*(1+(IFERROR(INDEX('Debt Payoff'!$D$4:$D$11,MATCH(2,'Debt Payoff'!$F$4:$F$11,0)),0))/12),(IF(COUNTIF(B313:B313,"&gt;0")=0,(IFERROR(INDEX('Debt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14" s="18">
        <f>IF(D313=0,0,MAX(0,D313*(1+(IFERROR(INDEX('Debt Payoff'!$D$4:$D$11,MATCH(3,'Debt Payoff'!$F$4:$F$11,0)),0))/12)-MIN(D313*(1+(IFERROR(INDEX('Debt Payoff'!$D$4:$D$11,MATCH(3,'Debt Payoff'!$F$4:$F$11,0)),0))/12),(IF(COUNTIF(B313:C313,"&gt;0")=0,(IFERROR(INDEX('Debt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14" s="18">
        <f>IF(E313=0,0,MAX(0,E313*(1+(IFERROR(INDEX('Debt Payoff'!$D$4:$D$11,MATCH(4,'Debt Payoff'!$F$4:$F$11,0)),0))/12)-MIN(E313*(1+(IFERROR(INDEX('Debt Payoff'!$D$4:$D$11,MATCH(4,'Debt Payoff'!$F$4:$F$11,0)),0))/12),(IF(COUNTIF(B313:D313,"&gt;0")=0,(IFERROR(INDEX('Debt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14" s="18">
        <f>IF(F313=0,0,MAX(0,F313*(1+(IFERROR(INDEX('Debt Payoff'!$D$4:$D$11,MATCH(5,'Debt Payoff'!$F$4:$F$11,0)),0))/12)-MIN(F313*(1+(IFERROR(INDEX('Debt Payoff'!$D$4:$D$11,MATCH(5,'Debt Payoff'!$F$4:$F$11,0)),0))/12),(IF(COUNTIF(B313:E313,"&gt;0")=0,(IFERROR(INDEX('Debt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14" s="18">
        <f>IF(G313=0,0,MAX(0,G313*(1+(IFERROR(INDEX('Debt Payoff'!$D$4:$D$11,MATCH(6,'Debt Payoff'!$F$4:$F$11,0)),0))/12)-MIN(G313*(1+(IFERROR(INDEX('Debt Payoff'!$D$4:$D$11,MATCH(6,'Debt Payoff'!$F$4:$F$11,0)),0))/12),(IF(COUNTIF(B313:F313,"&gt;0")=0,(IFERROR(INDEX('Debt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14" s="18">
        <f>IF(H313=0,0,MAX(0,H313*(1+(IFERROR(INDEX('Debt Payoff'!$D$4:$D$11,MATCH(7,'Debt Payoff'!$F$4:$F$11,0)),0))/12)-MIN(H313*(1+(IFERROR(INDEX('Debt Payoff'!$D$4:$D$11,MATCH(7,'Debt Payoff'!$F$4:$F$11,0)),0))/12),(IF(COUNTIF(B313:G313,"&gt;0")=0,(IFERROR(INDEX('Debt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14" s="18">
        <f>IF(I313=0,0,MAX(0,I313*(1+(IFERROR(INDEX('Debt Payoff'!$D$4:$D$11,MATCH(8,'Debt Payoff'!$F$4:$F$11,0)),0))/12)-MIN(I313*(1+(IFERROR(INDEX('Debt Payoff'!$D$4:$D$11,MATCH(8,'Debt Payoff'!$F$4:$F$11,0)),0))/12),(IF(COUNTIF(B313:H313,"&gt;0")=0,(IFERROR(INDEX('Debt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14" s="18">
        <f>IF(B313=0,0,B313*(IFERROR(INDEX('Debt Payoff'!$D$4:$D$11,MATCH(1,'Debt Payoff'!$F$4:$F$11,0)),0))/12)</f>
        <v>0</v>
      </c>
      <c r="K314" s="18">
        <f>IF(C313=0,0,C313*(IFERROR(INDEX('Debt Payoff'!$D$4:$D$11,MATCH(2,'Debt Payoff'!$F$4:$F$11,0)),0))/12)</f>
        <v>0</v>
      </c>
      <c r="L314" s="18">
        <f>IF(D313=0,0,D313*(IFERROR(INDEX('Debt Payoff'!$D$4:$D$11,MATCH(3,'Debt Payoff'!$F$4:$F$11,0)),0))/12)</f>
        <v>0</v>
      </c>
      <c r="M314" s="18">
        <f>IF(E313=0,0,E313*(IFERROR(INDEX('Debt Payoff'!$D$4:$D$11,MATCH(4,'Debt Payoff'!$F$4:$F$11,0)),0))/12)</f>
        <v>0</v>
      </c>
      <c r="N314" s="18">
        <f>IF(F313=0,0,F313*(IFERROR(INDEX('Debt Payoff'!$D$4:$D$11,MATCH(5,'Debt Payoff'!$F$4:$F$11,0)),0))/12)</f>
        <v>0</v>
      </c>
      <c r="O314" s="18">
        <f>IF(G313=0,0,G313*(IFERROR(INDEX('Debt Payoff'!$D$4:$D$11,MATCH(6,'Debt Payoff'!$F$4:$F$11,0)),0))/12)</f>
        <v>0</v>
      </c>
      <c r="P314" s="18">
        <f>IF(H313=0,0,H313*(IFERROR(INDEX('Debt Payoff'!$D$4:$D$11,MATCH(7,'Debt Payoff'!$F$4:$F$11,0)),0))/12)</f>
        <v>0</v>
      </c>
      <c r="Q314" s="18">
        <f>IF(I313=0,0,I313*(IFERROR(INDEX('Debt Payoff'!$D$4:$D$11,MATCH(8,'Debt Payoff'!$F$4:$F$11,0)),0))/12)</f>
        <v>0</v>
      </c>
    </row>
    <row r="315" spans="1:17" x14ac:dyDescent="0.25">
      <c r="A315">
        <v>313</v>
      </c>
      <c r="B315" s="18">
        <f>IF(B314=0,0,MAX(0,B314*(1+(IFERROR(INDEX('Debt Payoff'!$D$4:$D$11,MATCH(1,'Debt Payoff'!$F$4:$F$11,0)),0))/12)-MIN(B314*(1+(IFERROR(INDEX('Debt Payoff'!$D$4:$D$11,MATCH(1,'Debt Payoff'!$F$4:$F$11,0)),0))/12),((IFERROR(INDEX('Debt Payoff'!$E$4:$E$11,MATCH(1,'Debt Payoff'!$F$4:$F$11,0)),0))+('Debt Payoff'!$C$2)))))</f>
        <v>0</v>
      </c>
      <c r="C315" s="18">
        <f>IF(C314=0,0,MAX(0,C314*(1+(IFERROR(INDEX('Debt Payoff'!$D$4:$D$11,MATCH(2,'Debt Payoff'!$F$4:$F$11,0)),0))/12)-MIN(C314*(1+(IFERROR(INDEX('Debt Payoff'!$D$4:$D$11,MATCH(2,'Debt Payoff'!$F$4:$F$11,0)),0))/12),(IF(COUNTIF(B314:B314,"&gt;0")=0,(IFERROR(INDEX('Debt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15" s="18">
        <f>IF(D314=0,0,MAX(0,D314*(1+(IFERROR(INDEX('Debt Payoff'!$D$4:$D$11,MATCH(3,'Debt Payoff'!$F$4:$F$11,0)),0))/12)-MIN(D314*(1+(IFERROR(INDEX('Debt Payoff'!$D$4:$D$11,MATCH(3,'Debt Payoff'!$F$4:$F$11,0)),0))/12),(IF(COUNTIF(B314:C314,"&gt;0")=0,(IFERROR(INDEX('Debt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15" s="18">
        <f>IF(E314=0,0,MAX(0,E314*(1+(IFERROR(INDEX('Debt Payoff'!$D$4:$D$11,MATCH(4,'Debt Payoff'!$F$4:$F$11,0)),0))/12)-MIN(E314*(1+(IFERROR(INDEX('Debt Payoff'!$D$4:$D$11,MATCH(4,'Debt Payoff'!$F$4:$F$11,0)),0))/12),(IF(COUNTIF(B314:D314,"&gt;0")=0,(IFERROR(INDEX('Debt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15" s="18">
        <f>IF(F314=0,0,MAX(0,F314*(1+(IFERROR(INDEX('Debt Payoff'!$D$4:$D$11,MATCH(5,'Debt Payoff'!$F$4:$F$11,0)),0))/12)-MIN(F314*(1+(IFERROR(INDEX('Debt Payoff'!$D$4:$D$11,MATCH(5,'Debt Payoff'!$F$4:$F$11,0)),0))/12),(IF(COUNTIF(B314:E314,"&gt;0")=0,(IFERROR(INDEX('Debt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15" s="18">
        <f>IF(G314=0,0,MAX(0,G314*(1+(IFERROR(INDEX('Debt Payoff'!$D$4:$D$11,MATCH(6,'Debt Payoff'!$F$4:$F$11,0)),0))/12)-MIN(G314*(1+(IFERROR(INDEX('Debt Payoff'!$D$4:$D$11,MATCH(6,'Debt Payoff'!$F$4:$F$11,0)),0))/12),(IF(COUNTIF(B314:F314,"&gt;0")=0,(IFERROR(INDEX('Debt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15" s="18">
        <f>IF(H314=0,0,MAX(0,H314*(1+(IFERROR(INDEX('Debt Payoff'!$D$4:$D$11,MATCH(7,'Debt Payoff'!$F$4:$F$11,0)),0))/12)-MIN(H314*(1+(IFERROR(INDEX('Debt Payoff'!$D$4:$D$11,MATCH(7,'Debt Payoff'!$F$4:$F$11,0)),0))/12),(IF(COUNTIF(B314:G314,"&gt;0")=0,(IFERROR(INDEX('Debt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15" s="18">
        <f>IF(I314=0,0,MAX(0,I314*(1+(IFERROR(INDEX('Debt Payoff'!$D$4:$D$11,MATCH(8,'Debt Payoff'!$F$4:$F$11,0)),0))/12)-MIN(I314*(1+(IFERROR(INDEX('Debt Payoff'!$D$4:$D$11,MATCH(8,'Debt Payoff'!$F$4:$F$11,0)),0))/12),(IF(COUNTIF(B314:H314,"&gt;0")=0,(IFERROR(INDEX('Debt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15" s="18">
        <f>IF(B314=0,0,B314*(IFERROR(INDEX('Debt Payoff'!$D$4:$D$11,MATCH(1,'Debt Payoff'!$F$4:$F$11,0)),0))/12)</f>
        <v>0</v>
      </c>
      <c r="K315" s="18">
        <f>IF(C314=0,0,C314*(IFERROR(INDEX('Debt Payoff'!$D$4:$D$11,MATCH(2,'Debt Payoff'!$F$4:$F$11,0)),0))/12)</f>
        <v>0</v>
      </c>
      <c r="L315" s="18">
        <f>IF(D314=0,0,D314*(IFERROR(INDEX('Debt Payoff'!$D$4:$D$11,MATCH(3,'Debt Payoff'!$F$4:$F$11,0)),0))/12)</f>
        <v>0</v>
      </c>
      <c r="M315" s="18">
        <f>IF(E314=0,0,E314*(IFERROR(INDEX('Debt Payoff'!$D$4:$D$11,MATCH(4,'Debt Payoff'!$F$4:$F$11,0)),0))/12)</f>
        <v>0</v>
      </c>
      <c r="N315" s="18">
        <f>IF(F314=0,0,F314*(IFERROR(INDEX('Debt Payoff'!$D$4:$D$11,MATCH(5,'Debt Payoff'!$F$4:$F$11,0)),0))/12)</f>
        <v>0</v>
      </c>
      <c r="O315" s="18">
        <f>IF(G314=0,0,G314*(IFERROR(INDEX('Debt Payoff'!$D$4:$D$11,MATCH(6,'Debt Payoff'!$F$4:$F$11,0)),0))/12)</f>
        <v>0</v>
      </c>
      <c r="P315" s="18">
        <f>IF(H314=0,0,H314*(IFERROR(INDEX('Debt Payoff'!$D$4:$D$11,MATCH(7,'Debt Payoff'!$F$4:$F$11,0)),0))/12)</f>
        <v>0</v>
      </c>
      <c r="Q315" s="18">
        <f>IF(I314=0,0,I314*(IFERROR(INDEX('Debt Payoff'!$D$4:$D$11,MATCH(8,'Debt Payoff'!$F$4:$F$11,0)),0))/12)</f>
        <v>0</v>
      </c>
    </row>
    <row r="316" spans="1:17" x14ac:dyDescent="0.25">
      <c r="A316">
        <v>314</v>
      </c>
      <c r="B316" s="18">
        <f>IF(B315=0,0,MAX(0,B315*(1+(IFERROR(INDEX('Debt Payoff'!$D$4:$D$11,MATCH(1,'Debt Payoff'!$F$4:$F$11,0)),0))/12)-MIN(B315*(1+(IFERROR(INDEX('Debt Payoff'!$D$4:$D$11,MATCH(1,'Debt Payoff'!$F$4:$F$11,0)),0))/12),((IFERROR(INDEX('Debt Payoff'!$E$4:$E$11,MATCH(1,'Debt Payoff'!$F$4:$F$11,0)),0))+('Debt Payoff'!$C$2)))))</f>
        <v>0</v>
      </c>
      <c r="C316" s="18">
        <f>IF(C315=0,0,MAX(0,C315*(1+(IFERROR(INDEX('Debt Payoff'!$D$4:$D$11,MATCH(2,'Debt Payoff'!$F$4:$F$11,0)),0))/12)-MIN(C315*(1+(IFERROR(INDEX('Debt Payoff'!$D$4:$D$11,MATCH(2,'Debt Payoff'!$F$4:$F$11,0)),0))/12),(IF(COUNTIF(B315:B315,"&gt;0")=0,(IFERROR(INDEX('Debt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16" s="18">
        <f>IF(D315=0,0,MAX(0,D315*(1+(IFERROR(INDEX('Debt Payoff'!$D$4:$D$11,MATCH(3,'Debt Payoff'!$F$4:$F$11,0)),0))/12)-MIN(D315*(1+(IFERROR(INDEX('Debt Payoff'!$D$4:$D$11,MATCH(3,'Debt Payoff'!$F$4:$F$11,0)),0))/12),(IF(COUNTIF(B315:C315,"&gt;0")=0,(IFERROR(INDEX('Debt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16" s="18">
        <f>IF(E315=0,0,MAX(0,E315*(1+(IFERROR(INDEX('Debt Payoff'!$D$4:$D$11,MATCH(4,'Debt Payoff'!$F$4:$F$11,0)),0))/12)-MIN(E315*(1+(IFERROR(INDEX('Debt Payoff'!$D$4:$D$11,MATCH(4,'Debt Payoff'!$F$4:$F$11,0)),0))/12),(IF(COUNTIF(B315:D315,"&gt;0")=0,(IFERROR(INDEX('Debt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16" s="18">
        <f>IF(F315=0,0,MAX(0,F315*(1+(IFERROR(INDEX('Debt Payoff'!$D$4:$D$11,MATCH(5,'Debt Payoff'!$F$4:$F$11,0)),0))/12)-MIN(F315*(1+(IFERROR(INDEX('Debt Payoff'!$D$4:$D$11,MATCH(5,'Debt Payoff'!$F$4:$F$11,0)),0))/12),(IF(COUNTIF(B315:E315,"&gt;0")=0,(IFERROR(INDEX('Debt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16" s="18">
        <f>IF(G315=0,0,MAX(0,G315*(1+(IFERROR(INDEX('Debt Payoff'!$D$4:$D$11,MATCH(6,'Debt Payoff'!$F$4:$F$11,0)),0))/12)-MIN(G315*(1+(IFERROR(INDEX('Debt Payoff'!$D$4:$D$11,MATCH(6,'Debt Payoff'!$F$4:$F$11,0)),0))/12),(IF(COUNTIF(B315:F315,"&gt;0")=0,(IFERROR(INDEX('Debt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16" s="18">
        <f>IF(H315=0,0,MAX(0,H315*(1+(IFERROR(INDEX('Debt Payoff'!$D$4:$D$11,MATCH(7,'Debt Payoff'!$F$4:$F$11,0)),0))/12)-MIN(H315*(1+(IFERROR(INDEX('Debt Payoff'!$D$4:$D$11,MATCH(7,'Debt Payoff'!$F$4:$F$11,0)),0))/12),(IF(COUNTIF(B315:G315,"&gt;0")=0,(IFERROR(INDEX('Debt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16" s="18">
        <f>IF(I315=0,0,MAX(0,I315*(1+(IFERROR(INDEX('Debt Payoff'!$D$4:$D$11,MATCH(8,'Debt Payoff'!$F$4:$F$11,0)),0))/12)-MIN(I315*(1+(IFERROR(INDEX('Debt Payoff'!$D$4:$D$11,MATCH(8,'Debt Payoff'!$F$4:$F$11,0)),0))/12),(IF(COUNTIF(B315:H315,"&gt;0")=0,(IFERROR(INDEX('Debt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16" s="18">
        <f>IF(B315=0,0,B315*(IFERROR(INDEX('Debt Payoff'!$D$4:$D$11,MATCH(1,'Debt Payoff'!$F$4:$F$11,0)),0))/12)</f>
        <v>0</v>
      </c>
      <c r="K316" s="18">
        <f>IF(C315=0,0,C315*(IFERROR(INDEX('Debt Payoff'!$D$4:$D$11,MATCH(2,'Debt Payoff'!$F$4:$F$11,0)),0))/12)</f>
        <v>0</v>
      </c>
      <c r="L316" s="18">
        <f>IF(D315=0,0,D315*(IFERROR(INDEX('Debt Payoff'!$D$4:$D$11,MATCH(3,'Debt Payoff'!$F$4:$F$11,0)),0))/12)</f>
        <v>0</v>
      </c>
      <c r="M316" s="18">
        <f>IF(E315=0,0,E315*(IFERROR(INDEX('Debt Payoff'!$D$4:$D$11,MATCH(4,'Debt Payoff'!$F$4:$F$11,0)),0))/12)</f>
        <v>0</v>
      </c>
      <c r="N316" s="18">
        <f>IF(F315=0,0,F315*(IFERROR(INDEX('Debt Payoff'!$D$4:$D$11,MATCH(5,'Debt Payoff'!$F$4:$F$11,0)),0))/12)</f>
        <v>0</v>
      </c>
      <c r="O316" s="18">
        <f>IF(G315=0,0,G315*(IFERROR(INDEX('Debt Payoff'!$D$4:$D$11,MATCH(6,'Debt Payoff'!$F$4:$F$11,0)),0))/12)</f>
        <v>0</v>
      </c>
      <c r="P316" s="18">
        <f>IF(H315=0,0,H315*(IFERROR(INDEX('Debt Payoff'!$D$4:$D$11,MATCH(7,'Debt Payoff'!$F$4:$F$11,0)),0))/12)</f>
        <v>0</v>
      </c>
      <c r="Q316" s="18">
        <f>IF(I315=0,0,I315*(IFERROR(INDEX('Debt Payoff'!$D$4:$D$11,MATCH(8,'Debt Payoff'!$F$4:$F$11,0)),0))/12)</f>
        <v>0</v>
      </c>
    </row>
    <row r="317" spans="1:17" x14ac:dyDescent="0.25">
      <c r="A317">
        <v>315</v>
      </c>
      <c r="B317" s="18">
        <f>IF(B316=0,0,MAX(0,B316*(1+(IFERROR(INDEX('Debt Payoff'!$D$4:$D$11,MATCH(1,'Debt Payoff'!$F$4:$F$11,0)),0))/12)-MIN(B316*(1+(IFERROR(INDEX('Debt Payoff'!$D$4:$D$11,MATCH(1,'Debt Payoff'!$F$4:$F$11,0)),0))/12),((IFERROR(INDEX('Debt Payoff'!$E$4:$E$11,MATCH(1,'Debt Payoff'!$F$4:$F$11,0)),0))+('Debt Payoff'!$C$2)))))</f>
        <v>0</v>
      </c>
      <c r="C317" s="18">
        <f>IF(C316=0,0,MAX(0,C316*(1+(IFERROR(INDEX('Debt Payoff'!$D$4:$D$11,MATCH(2,'Debt Payoff'!$F$4:$F$11,0)),0))/12)-MIN(C316*(1+(IFERROR(INDEX('Debt Payoff'!$D$4:$D$11,MATCH(2,'Debt Payoff'!$F$4:$F$11,0)),0))/12),(IF(COUNTIF(B316:B316,"&gt;0")=0,(IFERROR(INDEX('Debt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17" s="18">
        <f>IF(D316=0,0,MAX(0,D316*(1+(IFERROR(INDEX('Debt Payoff'!$D$4:$D$11,MATCH(3,'Debt Payoff'!$F$4:$F$11,0)),0))/12)-MIN(D316*(1+(IFERROR(INDEX('Debt Payoff'!$D$4:$D$11,MATCH(3,'Debt Payoff'!$F$4:$F$11,0)),0))/12),(IF(COUNTIF(B316:C316,"&gt;0")=0,(IFERROR(INDEX('Debt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17" s="18">
        <f>IF(E316=0,0,MAX(0,E316*(1+(IFERROR(INDEX('Debt Payoff'!$D$4:$D$11,MATCH(4,'Debt Payoff'!$F$4:$F$11,0)),0))/12)-MIN(E316*(1+(IFERROR(INDEX('Debt Payoff'!$D$4:$D$11,MATCH(4,'Debt Payoff'!$F$4:$F$11,0)),0))/12),(IF(COUNTIF(B316:D316,"&gt;0")=0,(IFERROR(INDEX('Debt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17" s="18">
        <f>IF(F316=0,0,MAX(0,F316*(1+(IFERROR(INDEX('Debt Payoff'!$D$4:$D$11,MATCH(5,'Debt Payoff'!$F$4:$F$11,0)),0))/12)-MIN(F316*(1+(IFERROR(INDEX('Debt Payoff'!$D$4:$D$11,MATCH(5,'Debt Payoff'!$F$4:$F$11,0)),0))/12),(IF(COUNTIF(B316:E316,"&gt;0")=0,(IFERROR(INDEX('Debt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17" s="18">
        <f>IF(G316=0,0,MAX(0,G316*(1+(IFERROR(INDEX('Debt Payoff'!$D$4:$D$11,MATCH(6,'Debt Payoff'!$F$4:$F$11,0)),0))/12)-MIN(G316*(1+(IFERROR(INDEX('Debt Payoff'!$D$4:$D$11,MATCH(6,'Debt Payoff'!$F$4:$F$11,0)),0))/12),(IF(COUNTIF(B316:F316,"&gt;0")=0,(IFERROR(INDEX('Debt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17" s="18">
        <f>IF(H316=0,0,MAX(0,H316*(1+(IFERROR(INDEX('Debt Payoff'!$D$4:$D$11,MATCH(7,'Debt Payoff'!$F$4:$F$11,0)),0))/12)-MIN(H316*(1+(IFERROR(INDEX('Debt Payoff'!$D$4:$D$11,MATCH(7,'Debt Payoff'!$F$4:$F$11,0)),0))/12),(IF(COUNTIF(B316:G316,"&gt;0")=0,(IFERROR(INDEX('Debt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17" s="18">
        <f>IF(I316=0,0,MAX(0,I316*(1+(IFERROR(INDEX('Debt Payoff'!$D$4:$D$11,MATCH(8,'Debt Payoff'!$F$4:$F$11,0)),0))/12)-MIN(I316*(1+(IFERROR(INDEX('Debt Payoff'!$D$4:$D$11,MATCH(8,'Debt Payoff'!$F$4:$F$11,0)),0))/12),(IF(COUNTIF(B316:H316,"&gt;0")=0,(IFERROR(INDEX('Debt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17" s="18">
        <f>IF(B316=0,0,B316*(IFERROR(INDEX('Debt Payoff'!$D$4:$D$11,MATCH(1,'Debt Payoff'!$F$4:$F$11,0)),0))/12)</f>
        <v>0</v>
      </c>
      <c r="K317" s="18">
        <f>IF(C316=0,0,C316*(IFERROR(INDEX('Debt Payoff'!$D$4:$D$11,MATCH(2,'Debt Payoff'!$F$4:$F$11,0)),0))/12)</f>
        <v>0</v>
      </c>
      <c r="L317" s="18">
        <f>IF(D316=0,0,D316*(IFERROR(INDEX('Debt Payoff'!$D$4:$D$11,MATCH(3,'Debt Payoff'!$F$4:$F$11,0)),0))/12)</f>
        <v>0</v>
      </c>
      <c r="M317" s="18">
        <f>IF(E316=0,0,E316*(IFERROR(INDEX('Debt Payoff'!$D$4:$D$11,MATCH(4,'Debt Payoff'!$F$4:$F$11,0)),0))/12)</f>
        <v>0</v>
      </c>
      <c r="N317" s="18">
        <f>IF(F316=0,0,F316*(IFERROR(INDEX('Debt Payoff'!$D$4:$D$11,MATCH(5,'Debt Payoff'!$F$4:$F$11,0)),0))/12)</f>
        <v>0</v>
      </c>
      <c r="O317" s="18">
        <f>IF(G316=0,0,G316*(IFERROR(INDEX('Debt Payoff'!$D$4:$D$11,MATCH(6,'Debt Payoff'!$F$4:$F$11,0)),0))/12)</f>
        <v>0</v>
      </c>
      <c r="P317" s="18">
        <f>IF(H316=0,0,H316*(IFERROR(INDEX('Debt Payoff'!$D$4:$D$11,MATCH(7,'Debt Payoff'!$F$4:$F$11,0)),0))/12)</f>
        <v>0</v>
      </c>
      <c r="Q317" s="18">
        <f>IF(I316=0,0,I316*(IFERROR(INDEX('Debt Payoff'!$D$4:$D$11,MATCH(8,'Debt Payoff'!$F$4:$F$11,0)),0))/12)</f>
        <v>0</v>
      </c>
    </row>
    <row r="318" spans="1:17" x14ac:dyDescent="0.25">
      <c r="A318">
        <v>316</v>
      </c>
      <c r="B318" s="18">
        <f>IF(B317=0,0,MAX(0,B317*(1+(IFERROR(INDEX('Debt Payoff'!$D$4:$D$11,MATCH(1,'Debt Payoff'!$F$4:$F$11,0)),0))/12)-MIN(B317*(1+(IFERROR(INDEX('Debt Payoff'!$D$4:$D$11,MATCH(1,'Debt Payoff'!$F$4:$F$11,0)),0))/12),((IFERROR(INDEX('Debt Payoff'!$E$4:$E$11,MATCH(1,'Debt Payoff'!$F$4:$F$11,0)),0))+('Debt Payoff'!$C$2)))))</f>
        <v>0</v>
      </c>
      <c r="C318" s="18">
        <f>IF(C317=0,0,MAX(0,C317*(1+(IFERROR(INDEX('Debt Payoff'!$D$4:$D$11,MATCH(2,'Debt Payoff'!$F$4:$F$11,0)),0))/12)-MIN(C317*(1+(IFERROR(INDEX('Debt Payoff'!$D$4:$D$11,MATCH(2,'Debt Payoff'!$F$4:$F$11,0)),0))/12),(IF(COUNTIF(B317:B317,"&gt;0")=0,(IFERROR(INDEX('Debt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18" s="18">
        <f>IF(D317=0,0,MAX(0,D317*(1+(IFERROR(INDEX('Debt Payoff'!$D$4:$D$11,MATCH(3,'Debt Payoff'!$F$4:$F$11,0)),0))/12)-MIN(D317*(1+(IFERROR(INDEX('Debt Payoff'!$D$4:$D$11,MATCH(3,'Debt Payoff'!$F$4:$F$11,0)),0))/12),(IF(COUNTIF(B317:C317,"&gt;0")=0,(IFERROR(INDEX('Debt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18" s="18">
        <f>IF(E317=0,0,MAX(0,E317*(1+(IFERROR(INDEX('Debt Payoff'!$D$4:$D$11,MATCH(4,'Debt Payoff'!$F$4:$F$11,0)),0))/12)-MIN(E317*(1+(IFERROR(INDEX('Debt Payoff'!$D$4:$D$11,MATCH(4,'Debt Payoff'!$F$4:$F$11,0)),0))/12),(IF(COUNTIF(B317:D317,"&gt;0")=0,(IFERROR(INDEX('Debt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18" s="18">
        <f>IF(F317=0,0,MAX(0,F317*(1+(IFERROR(INDEX('Debt Payoff'!$D$4:$D$11,MATCH(5,'Debt Payoff'!$F$4:$F$11,0)),0))/12)-MIN(F317*(1+(IFERROR(INDEX('Debt Payoff'!$D$4:$D$11,MATCH(5,'Debt Payoff'!$F$4:$F$11,0)),0))/12),(IF(COUNTIF(B317:E317,"&gt;0")=0,(IFERROR(INDEX('Debt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18" s="18">
        <f>IF(G317=0,0,MAX(0,G317*(1+(IFERROR(INDEX('Debt Payoff'!$D$4:$D$11,MATCH(6,'Debt Payoff'!$F$4:$F$11,0)),0))/12)-MIN(G317*(1+(IFERROR(INDEX('Debt Payoff'!$D$4:$D$11,MATCH(6,'Debt Payoff'!$F$4:$F$11,0)),0))/12),(IF(COUNTIF(B317:F317,"&gt;0")=0,(IFERROR(INDEX('Debt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18" s="18">
        <f>IF(H317=0,0,MAX(0,H317*(1+(IFERROR(INDEX('Debt Payoff'!$D$4:$D$11,MATCH(7,'Debt Payoff'!$F$4:$F$11,0)),0))/12)-MIN(H317*(1+(IFERROR(INDEX('Debt Payoff'!$D$4:$D$11,MATCH(7,'Debt Payoff'!$F$4:$F$11,0)),0))/12),(IF(COUNTIF(B317:G317,"&gt;0")=0,(IFERROR(INDEX('Debt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18" s="18">
        <f>IF(I317=0,0,MAX(0,I317*(1+(IFERROR(INDEX('Debt Payoff'!$D$4:$D$11,MATCH(8,'Debt Payoff'!$F$4:$F$11,0)),0))/12)-MIN(I317*(1+(IFERROR(INDEX('Debt Payoff'!$D$4:$D$11,MATCH(8,'Debt Payoff'!$F$4:$F$11,0)),0))/12),(IF(COUNTIF(B317:H317,"&gt;0")=0,(IFERROR(INDEX('Debt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18" s="18">
        <f>IF(B317=0,0,B317*(IFERROR(INDEX('Debt Payoff'!$D$4:$D$11,MATCH(1,'Debt Payoff'!$F$4:$F$11,0)),0))/12)</f>
        <v>0</v>
      </c>
      <c r="K318" s="18">
        <f>IF(C317=0,0,C317*(IFERROR(INDEX('Debt Payoff'!$D$4:$D$11,MATCH(2,'Debt Payoff'!$F$4:$F$11,0)),0))/12)</f>
        <v>0</v>
      </c>
      <c r="L318" s="18">
        <f>IF(D317=0,0,D317*(IFERROR(INDEX('Debt Payoff'!$D$4:$D$11,MATCH(3,'Debt Payoff'!$F$4:$F$11,0)),0))/12)</f>
        <v>0</v>
      </c>
      <c r="M318" s="18">
        <f>IF(E317=0,0,E317*(IFERROR(INDEX('Debt Payoff'!$D$4:$D$11,MATCH(4,'Debt Payoff'!$F$4:$F$11,0)),0))/12)</f>
        <v>0</v>
      </c>
      <c r="N318" s="18">
        <f>IF(F317=0,0,F317*(IFERROR(INDEX('Debt Payoff'!$D$4:$D$11,MATCH(5,'Debt Payoff'!$F$4:$F$11,0)),0))/12)</f>
        <v>0</v>
      </c>
      <c r="O318" s="18">
        <f>IF(G317=0,0,G317*(IFERROR(INDEX('Debt Payoff'!$D$4:$D$11,MATCH(6,'Debt Payoff'!$F$4:$F$11,0)),0))/12)</f>
        <v>0</v>
      </c>
      <c r="P318" s="18">
        <f>IF(H317=0,0,H317*(IFERROR(INDEX('Debt Payoff'!$D$4:$D$11,MATCH(7,'Debt Payoff'!$F$4:$F$11,0)),0))/12)</f>
        <v>0</v>
      </c>
      <c r="Q318" s="18">
        <f>IF(I317=0,0,I317*(IFERROR(INDEX('Debt Payoff'!$D$4:$D$11,MATCH(8,'Debt Payoff'!$F$4:$F$11,0)),0))/12)</f>
        <v>0</v>
      </c>
    </row>
    <row r="319" spans="1:17" x14ac:dyDescent="0.25">
      <c r="A319">
        <v>317</v>
      </c>
      <c r="B319" s="18">
        <f>IF(B318=0,0,MAX(0,B318*(1+(IFERROR(INDEX('Debt Payoff'!$D$4:$D$11,MATCH(1,'Debt Payoff'!$F$4:$F$11,0)),0))/12)-MIN(B318*(1+(IFERROR(INDEX('Debt Payoff'!$D$4:$D$11,MATCH(1,'Debt Payoff'!$F$4:$F$11,0)),0))/12),((IFERROR(INDEX('Debt Payoff'!$E$4:$E$11,MATCH(1,'Debt Payoff'!$F$4:$F$11,0)),0))+('Debt Payoff'!$C$2)))))</f>
        <v>0</v>
      </c>
      <c r="C319" s="18">
        <f>IF(C318=0,0,MAX(0,C318*(1+(IFERROR(INDEX('Debt Payoff'!$D$4:$D$11,MATCH(2,'Debt Payoff'!$F$4:$F$11,0)),0))/12)-MIN(C318*(1+(IFERROR(INDEX('Debt Payoff'!$D$4:$D$11,MATCH(2,'Debt Payoff'!$F$4:$F$11,0)),0))/12),(IF(COUNTIF(B318:B318,"&gt;0")=0,(IFERROR(INDEX('Debt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19" s="18">
        <f>IF(D318=0,0,MAX(0,D318*(1+(IFERROR(INDEX('Debt Payoff'!$D$4:$D$11,MATCH(3,'Debt Payoff'!$F$4:$F$11,0)),0))/12)-MIN(D318*(1+(IFERROR(INDEX('Debt Payoff'!$D$4:$D$11,MATCH(3,'Debt Payoff'!$F$4:$F$11,0)),0))/12),(IF(COUNTIF(B318:C318,"&gt;0")=0,(IFERROR(INDEX('Debt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19" s="18">
        <f>IF(E318=0,0,MAX(0,E318*(1+(IFERROR(INDEX('Debt Payoff'!$D$4:$D$11,MATCH(4,'Debt Payoff'!$F$4:$F$11,0)),0))/12)-MIN(E318*(1+(IFERROR(INDEX('Debt Payoff'!$D$4:$D$11,MATCH(4,'Debt Payoff'!$F$4:$F$11,0)),0))/12),(IF(COUNTIF(B318:D318,"&gt;0")=0,(IFERROR(INDEX('Debt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19" s="18">
        <f>IF(F318=0,0,MAX(0,F318*(1+(IFERROR(INDEX('Debt Payoff'!$D$4:$D$11,MATCH(5,'Debt Payoff'!$F$4:$F$11,0)),0))/12)-MIN(F318*(1+(IFERROR(INDEX('Debt Payoff'!$D$4:$D$11,MATCH(5,'Debt Payoff'!$F$4:$F$11,0)),0))/12),(IF(COUNTIF(B318:E318,"&gt;0")=0,(IFERROR(INDEX('Debt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19" s="18">
        <f>IF(G318=0,0,MAX(0,G318*(1+(IFERROR(INDEX('Debt Payoff'!$D$4:$D$11,MATCH(6,'Debt Payoff'!$F$4:$F$11,0)),0))/12)-MIN(G318*(1+(IFERROR(INDEX('Debt Payoff'!$D$4:$D$11,MATCH(6,'Debt Payoff'!$F$4:$F$11,0)),0))/12),(IF(COUNTIF(B318:F318,"&gt;0")=0,(IFERROR(INDEX('Debt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19" s="18">
        <f>IF(H318=0,0,MAX(0,H318*(1+(IFERROR(INDEX('Debt Payoff'!$D$4:$D$11,MATCH(7,'Debt Payoff'!$F$4:$F$11,0)),0))/12)-MIN(H318*(1+(IFERROR(INDEX('Debt Payoff'!$D$4:$D$11,MATCH(7,'Debt Payoff'!$F$4:$F$11,0)),0))/12),(IF(COUNTIF(B318:G318,"&gt;0")=0,(IFERROR(INDEX('Debt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19" s="18">
        <f>IF(I318=0,0,MAX(0,I318*(1+(IFERROR(INDEX('Debt Payoff'!$D$4:$D$11,MATCH(8,'Debt Payoff'!$F$4:$F$11,0)),0))/12)-MIN(I318*(1+(IFERROR(INDEX('Debt Payoff'!$D$4:$D$11,MATCH(8,'Debt Payoff'!$F$4:$F$11,0)),0))/12),(IF(COUNTIF(B318:H318,"&gt;0")=0,(IFERROR(INDEX('Debt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19" s="18">
        <f>IF(B318=0,0,B318*(IFERROR(INDEX('Debt Payoff'!$D$4:$D$11,MATCH(1,'Debt Payoff'!$F$4:$F$11,0)),0))/12)</f>
        <v>0</v>
      </c>
      <c r="K319" s="18">
        <f>IF(C318=0,0,C318*(IFERROR(INDEX('Debt Payoff'!$D$4:$D$11,MATCH(2,'Debt Payoff'!$F$4:$F$11,0)),0))/12)</f>
        <v>0</v>
      </c>
      <c r="L319" s="18">
        <f>IF(D318=0,0,D318*(IFERROR(INDEX('Debt Payoff'!$D$4:$D$11,MATCH(3,'Debt Payoff'!$F$4:$F$11,0)),0))/12)</f>
        <v>0</v>
      </c>
      <c r="M319" s="18">
        <f>IF(E318=0,0,E318*(IFERROR(INDEX('Debt Payoff'!$D$4:$D$11,MATCH(4,'Debt Payoff'!$F$4:$F$11,0)),0))/12)</f>
        <v>0</v>
      </c>
      <c r="N319" s="18">
        <f>IF(F318=0,0,F318*(IFERROR(INDEX('Debt Payoff'!$D$4:$D$11,MATCH(5,'Debt Payoff'!$F$4:$F$11,0)),0))/12)</f>
        <v>0</v>
      </c>
      <c r="O319" s="18">
        <f>IF(G318=0,0,G318*(IFERROR(INDEX('Debt Payoff'!$D$4:$D$11,MATCH(6,'Debt Payoff'!$F$4:$F$11,0)),0))/12)</f>
        <v>0</v>
      </c>
      <c r="P319" s="18">
        <f>IF(H318=0,0,H318*(IFERROR(INDEX('Debt Payoff'!$D$4:$D$11,MATCH(7,'Debt Payoff'!$F$4:$F$11,0)),0))/12)</f>
        <v>0</v>
      </c>
      <c r="Q319" s="18">
        <f>IF(I318=0,0,I318*(IFERROR(INDEX('Debt Payoff'!$D$4:$D$11,MATCH(8,'Debt Payoff'!$F$4:$F$11,0)),0))/12)</f>
        <v>0</v>
      </c>
    </row>
    <row r="320" spans="1:17" x14ac:dyDescent="0.25">
      <c r="A320">
        <v>318</v>
      </c>
      <c r="B320" s="18">
        <f>IF(B319=0,0,MAX(0,B319*(1+(IFERROR(INDEX('Debt Payoff'!$D$4:$D$11,MATCH(1,'Debt Payoff'!$F$4:$F$11,0)),0))/12)-MIN(B319*(1+(IFERROR(INDEX('Debt Payoff'!$D$4:$D$11,MATCH(1,'Debt Payoff'!$F$4:$F$11,0)),0))/12),((IFERROR(INDEX('Debt Payoff'!$E$4:$E$11,MATCH(1,'Debt Payoff'!$F$4:$F$11,0)),0))+('Debt Payoff'!$C$2)))))</f>
        <v>0</v>
      </c>
      <c r="C320" s="18">
        <f>IF(C319=0,0,MAX(0,C319*(1+(IFERROR(INDEX('Debt Payoff'!$D$4:$D$11,MATCH(2,'Debt Payoff'!$F$4:$F$11,0)),0))/12)-MIN(C319*(1+(IFERROR(INDEX('Debt Payoff'!$D$4:$D$11,MATCH(2,'Debt Payoff'!$F$4:$F$11,0)),0))/12),(IF(COUNTIF(B319:B319,"&gt;0")=0,(IFERROR(INDEX('Debt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20" s="18">
        <f>IF(D319=0,0,MAX(0,D319*(1+(IFERROR(INDEX('Debt Payoff'!$D$4:$D$11,MATCH(3,'Debt Payoff'!$F$4:$F$11,0)),0))/12)-MIN(D319*(1+(IFERROR(INDEX('Debt Payoff'!$D$4:$D$11,MATCH(3,'Debt Payoff'!$F$4:$F$11,0)),0))/12),(IF(COUNTIF(B319:C319,"&gt;0")=0,(IFERROR(INDEX('Debt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20" s="18">
        <f>IF(E319=0,0,MAX(0,E319*(1+(IFERROR(INDEX('Debt Payoff'!$D$4:$D$11,MATCH(4,'Debt Payoff'!$F$4:$F$11,0)),0))/12)-MIN(E319*(1+(IFERROR(INDEX('Debt Payoff'!$D$4:$D$11,MATCH(4,'Debt Payoff'!$F$4:$F$11,0)),0))/12),(IF(COUNTIF(B319:D319,"&gt;0")=0,(IFERROR(INDEX('Debt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20" s="18">
        <f>IF(F319=0,0,MAX(0,F319*(1+(IFERROR(INDEX('Debt Payoff'!$D$4:$D$11,MATCH(5,'Debt Payoff'!$F$4:$F$11,0)),0))/12)-MIN(F319*(1+(IFERROR(INDEX('Debt Payoff'!$D$4:$D$11,MATCH(5,'Debt Payoff'!$F$4:$F$11,0)),0))/12),(IF(COUNTIF(B319:E319,"&gt;0")=0,(IFERROR(INDEX('Debt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20" s="18">
        <f>IF(G319=0,0,MAX(0,G319*(1+(IFERROR(INDEX('Debt Payoff'!$D$4:$D$11,MATCH(6,'Debt Payoff'!$F$4:$F$11,0)),0))/12)-MIN(G319*(1+(IFERROR(INDEX('Debt Payoff'!$D$4:$D$11,MATCH(6,'Debt Payoff'!$F$4:$F$11,0)),0))/12),(IF(COUNTIF(B319:F319,"&gt;0")=0,(IFERROR(INDEX('Debt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20" s="18">
        <f>IF(H319=0,0,MAX(0,H319*(1+(IFERROR(INDEX('Debt Payoff'!$D$4:$D$11,MATCH(7,'Debt Payoff'!$F$4:$F$11,0)),0))/12)-MIN(H319*(1+(IFERROR(INDEX('Debt Payoff'!$D$4:$D$11,MATCH(7,'Debt Payoff'!$F$4:$F$11,0)),0))/12),(IF(COUNTIF(B319:G319,"&gt;0")=0,(IFERROR(INDEX('Debt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20" s="18">
        <f>IF(I319=0,0,MAX(0,I319*(1+(IFERROR(INDEX('Debt Payoff'!$D$4:$D$11,MATCH(8,'Debt Payoff'!$F$4:$F$11,0)),0))/12)-MIN(I319*(1+(IFERROR(INDEX('Debt Payoff'!$D$4:$D$11,MATCH(8,'Debt Payoff'!$F$4:$F$11,0)),0))/12),(IF(COUNTIF(B319:H319,"&gt;0")=0,(IFERROR(INDEX('Debt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20" s="18">
        <f>IF(B319=0,0,B319*(IFERROR(INDEX('Debt Payoff'!$D$4:$D$11,MATCH(1,'Debt Payoff'!$F$4:$F$11,0)),0))/12)</f>
        <v>0</v>
      </c>
      <c r="K320" s="18">
        <f>IF(C319=0,0,C319*(IFERROR(INDEX('Debt Payoff'!$D$4:$D$11,MATCH(2,'Debt Payoff'!$F$4:$F$11,0)),0))/12)</f>
        <v>0</v>
      </c>
      <c r="L320" s="18">
        <f>IF(D319=0,0,D319*(IFERROR(INDEX('Debt Payoff'!$D$4:$D$11,MATCH(3,'Debt Payoff'!$F$4:$F$11,0)),0))/12)</f>
        <v>0</v>
      </c>
      <c r="M320" s="18">
        <f>IF(E319=0,0,E319*(IFERROR(INDEX('Debt Payoff'!$D$4:$D$11,MATCH(4,'Debt Payoff'!$F$4:$F$11,0)),0))/12)</f>
        <v>0</v>
      </c>
      <c r="N320" s="18">
        <f>IF(F319=0,0,F319*(IFERROR(INDEX('Debt Payoff'!$D$4:$D$11,MATCH(5,'Debt Payoff'!$F$4:$F$11,0)),0))/12)</f>
        <v>0</v>
      </c>
      <c r="O320" s="18">
        <f>IF(G319=0,0,G319*(IFERROR(INDEX('Debt Payoff'!$D$4:$D$11,MATCH(6,'Debt Payoff'!$F$4:$F$11,0)),0))/12)</f>
        <v>0</v>
      </c>
      <c r="P320" s="18">
        <f>IF(H319=0,0,H319*(IFERROR(INDEX('Debt Payoff'!$D$4:$D$11,MATCH(7,'Debt Payoff'!$F$4:$F$11,0)),0))/12)</f>
        <v>0</v>
      </c>
      <c r="Q320" s="18">
        <f>IF(I319=0,0,I319*(IFERROR(INDEX('Debt Payoff'!$D$4:$D$11,MATCH(8,'Debt Payoff'!$F$4:$F$11,0)),0))/12)</f>
        <v>0</v>
      </c>
    </row>
    <row r="321" spans="1:17" x14ac:dyDescent="0.25">
      <c r="A321">
        <v>319</v>
      </c>
      <c r="B321" s="18">
        <f>IF(B320=0,0,MAX(0,B320*(1+(IFERROR(INDEX('Debt Payoff'!$D$4:$D$11,MATCH(1,'Debt Payoff'!$F$4:$F$11,0)),0))/12)-MIN(B320*(1+(IFERROR(INDEX('Debt Payoff'!$D$4:$D$11,MATCH(1,'Debt Payoff'!$F$4:$F$11,0)),0))/12),((IFERROR(INDEX('Debt Payoff'!$E$4:$E$11,MATCH(1,'Debt Payoff'!$F$4:$F$11,0)),0))+('Debt Payoff'!$C$2)))))</f>
        <v>0</v>
      </c>
      <c r="C321" s="18">
        <f>IF(C320=0,0,MAX(0,C320*(1+(IFERROR(INDEX('Debt Payoff'!$D$4:$D$11,MATCH(2,'Debt Payoff'!$F$4:$F$11,0)),0))/12)-MIN(C320*(1+(IFERROR(INDEX('Debt Payoff'!$D$4:$D$11,MATCH(2,'Debt Payoff'!$F$4:$F$11,0)),0))/12),(IF(COUNTIF(B320:B320,"&gt;0")=0,(IFERROR(INDEX('Debt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21" s="18">
        <f>IF(D320=0,0,MAX(0,D320*(1+(IFERROR(INDEX('Debt Payoff'!$D$4:$D$11,MATCH(3,'Debt Payoff'!$F$4:$F$11,0)),0))/12)-MIN(D320*(1+(IFERROR(INDEX('Debt Payoff'!$D$4:$D$11,MATCH(3,'Debt Payoff'!$F$4:$F$11,0)),0))/12),(IF(COUNTIF(B320:C320,"&gt;0")=0,(IFERROR(INDEX('Debt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21" s="18">
        <f>IF(E320=0,0,MAX(0,E320*(1+(IFERROR(INDEX('Debt Payoff'!$D$4:$D$11,MATCH(4,'Debt Payoff'!$F$4:$F$11,0)),0))/12)-MIN(E320*(1+(IFERROR(INDEX('Debt Payoff'!$D$4:$D$11,MATCH(4,'Debt Payoff'!$F$4:$F$11,0)),0))/12),(IF(COUNTIF(B320:D320,"&gt;0")=0,(IFERROR(INDEX('Debt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21" s="18">
        <f>IF(F320=0,0,MAX(0,F320*(1+(IFERROR(INDEX('Debt Payoff'!$D$4:$D$11,MATCH(5,'Debt Payoff'!$F$4:$F$11,0)),0))/12)-MIN(F320*(1+(IFERROR(INDEX('Debt Payoff'!$D$4:$D$11,MATCH(5,'Debt Payoff'!$F$4:$F$11,0)),0))/12),(IF(COUNTIF(B320:E320,"&gt;0")=0,(IFERROR(INDEX('Debt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21" s="18">
        <f>IF(G320=0,0,MAX(0,G320*(1+(IFERROR(INDEX('Debt Payoff'!$D$4:$D$11,MATCH(6,'Debt Payoff'!$F$4:$F$11,0)),0))/12)-MIN(G320*(1+(IFERROR(INDEX('Debt Payoff'!$D$4:$D$11,MATCH(6,'Debt Payoff'!$F$4:$F$11,0)),0))/12),(IF(COUNTIF(B320:F320,"&gt;0")=0,(IFERROR(INDEX('Debt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21" s="18">
        <f>IF(H320=0,0,MAX(0,H320*(1+(IFERROR(INDEX('Debt Payoff'!$D$4:$D$11,MATCH(7,'Debt Payoff'!$F$4:$F$11,0)),0))/12)-MIN(H320*(1+(IFERROR(INDEX('Debt Payoff'!$D$4:$D$11,MATCH(7,'Debt Payoff'!$F$4:$F$11,0)),0))/12),(IF(COUNTIF(B320:G320,"&gt;0")=0,(IFERROR(INDEX('Debt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21" s="18">
        <f>IF(I320=0,0,MAX(0,I320*(1+(IFERROR(INDEX('Debt Payoff'!$D$4:$D$11,MATCH(8,'Debt Payoff'!$F$4:$F$11,0)),0))/12)-MIN(I320*(1+(IFERROR(INDEX('Debt Payoff'!$D$4:$D$11,MATCH(8,'Debt Payoff'!$F$4:$F$11,0)),0))/12),(IF(COUNTIF(B320:H320,"&gt;0")=0,(IFERROR(INDEX('Debt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21" s="18">
        <f>IF(B320=0,0,B320*(IFERROR(INDEX('Debt Payoff'!$D$4:$D$11,MATCH(1,'Debt Payoff'!$F$4:$F$11,0)),0))/12)</f>
        <v>0</v>
      </c>
      <c r="K321" s="18">
        <f>IF(C320=0,0,C320*(IFERROR(INDEX('Debt Payoff'!$D$4:$D$11,MATCH(2,'Debt Payoff'!$F$4:$F$11,0)),0))/12)</f>
        <v>0</v>
      </c>
      <c r="L321" s="18">
        <f>IF(D320=0,0,D320*(IFERROR(INDEX('Debt Payoff'!$D$4:$D$11,MATCH(3,'Debt Payoff'!$F$4:$F$11,0)),0))/12)</f>
        <v>0</v>
      </c>
      <c r="M321" s="18">
        <f>IF(E320=0,0,E320*(IFERROR(INDEX('Debt Payoff'!$D$4:$D$11,MATCH(4,'Debt Payoff'!$F$4:$F$11,0)),0))/12)</f>
        <v>0</v>
      </c>
      <c r="N321" s="18">
        <f>IF(F320=0,0,F320*(IFERROR(INDEX('Debt Payoff'!$D$4:$D$11,MATCH(5,'Debt Payoff'!$F$4:$F$11,0)),0))/12)</f>
        <v>0</v>
      </c>
      <c r="O321" s="18">
        <f>IF(G320=0,0,G320*(IFERROR(INDEX('Debt Payoff'!$D$4:$D$11,MATCH(6,'Debt Payoff'!$F$4:$F$11,0)),0))/12)</f>
        <v>0</v>
      </c>
      <c r="P321" s="18">
        <f>IF(H320=0,0,H320*(IFERROR(INDEX('Debt Payoff'!$D$4:$D$11,MATCH(7,'Debt Payoff'!$F$4:$F$11,0)),0))/12)</f>
        <v>0</v>
      </c>
      <c r="Q321" s="18">
        <f>IF(I320=0,0,I320*(IFERROR(INDEX('Debt Payoff'!$D$4:$D$11,MATCH(8,'Debt Payoff'!$F$4:$F$11,0)),0))/12)</f>
        <v>0</v>
      </c>
    </row>
    <row r="322" spans="1:17" x14ac:dyDescent="0.25">
      <c r="A322">
        <v>320</v>
      </c>
      <c r="B322" s="18">
        <f>IF(B321=0,0,MAX(0,B321*(1+(IFERROR(INDEX('Debt Payoff'!$D$4:$D$11,MATCH(1,'Debt Payoff'!$F$4:$F$11,0)),0))/12)-MIN(B321*(1+(IFERROR(INDEX('Debt Payoff'!$D$4:$D$11,MATCH(1,'Debt Payoff'!$F$4:$F$11,0)),0))/12),((IFERROR(INDEX('Debt Payoff'!$E$4:$E$11,MATCH(1,'Debt Payoff'!$F$4:$F$11,0)),0))+('Debt Payoff'!$C$2)))))</f>
        <v>0</v>
      </c>
      <c r="C322" s="18">
        <f>IF(C321=0,0,MAX(0,C321*(1+(IFERROR(INDEX('Debt Payoff'!$D$4:$D$11,MATCH(2,'Debt Payoff'!$F$4:$F$11,0)),0))/12)-MIN(C321*(1+(IFERROR(INDEX('Debt Payoff'!$D$4:$D$11,MATCH(2,'Debt Payoff'!$F$4:$F$11,0)),0))/12),(IF(COUNTIF(B321:B321,"&gt;0")=0,(IFERROR(INDEX('Debt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22" s="18">
        <f>IF(D321=0,0,MAX(0,D321*(1+(IFERROR(INDEX('Debt Payoff'!$D$4:$D$11,MATCH(3,'Debt Payoff'!$F$4:$F$11,0)),0))/12)-MIN(D321*(1+(IFERROR(INDEX('Debt Payoff'!$D$4:$D$11,MATCH(3,'Debt Payoff'!$F$4:$F$11,0)),0))/12),(IF(COUNTIF(B321:C321,"&gt;0")=0,(IFERROR(INDEX('Debt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22" s="18">
        <f>IF(E321=0,0,MAX(0,E321*(1+(IFERROR(INDEX('Debt Payoff'!$D$4:$D$11,MATCH(4,'Debt Payoff'!$F$4:$F$11,0)),0))/12)-MIN(E321*(1+(IFERROR(INDEX('Debt Payoff'!$D$4:$D$11,MATCH(4,'Debt Payoff'!$F$4:$F$11,0)),0))/12),(IF(COUNTIF(B321:D321,"&gt;0")=0,(IFERROR(INDEX('Debt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22" s="18">
        <f>IF(F321=0,0,MAX(0,F321*(1+(IFERROR(INDEX('Debt Payoff'!$D$4:$D$11,MATCH(5,'Debt Payoff'!$F$4:$F$11,0)),0))/12)-MIN(F321*(1+(IFERROR(INDEX('Debt Payoff'!$D$4:$D$11,MATCH(5,'Debt Payoff'!$F$4:$F$11,0)),0))/12),(IF(COUNTIF(B321:E321,"&gt;0")=0,(IFERROR(INDEX('Debt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22" s="18">
        <f>IF(G321=0,0,MAX(0,G321*(1+(IFERROR(INDEX('Debt Payoff'!$D$4:$D$11,MATCH(6,'Debt Payoff'!$F$4:$F$11,0)),0))/12)-MIN(G321*(1+(IFERROR(INDEX('Debt Payoff'!$D$4:$D$11,MATCH(6,'Debt Payoff'!$F$4:$F$11,0)),0))/12),(IF(COUNTIF(B321:F321,"&gt;0")=0,(IFERROR(INDEX('Debt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22" s="18">
        <f>IF(H321=0,0,MAX(0,H321*(1+(IFERROR(INDEX('Debt Payoff'!$D$4:$D$11,MATCH(7,'Debt Payoff'!$F$4:$F$11,0)),0))/12)-MIN(H321*(1+(IFERROR(INDEX('Debt Payoff'!$D$4:$D$11,MATCH(7,'Debt Payoff'!$F$4:$F$11,0)),0))/12),(IF(COUNTIF(B321:G321,"&gt;0")=0,(IFERROR(INDEX('Debt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22" s="18">
        <f>IF(I321=0,0,MAX(0,I321*(1+(IFERROR(INDEX('Debt Payoff'!$D$4:$D$11,MATCH(8,'Debt Payoff'!$F$4:$F$11,0)),0))/12)-MIN(I321*(1+(IFERROR(INDEX('Debt Payoff'!$D$4:$D$11,MATCH(8,'Debt Payoff'!$F$4:$F$11,0)),0))/12),(IF(COUNTIF(B321:H321,"&gt;0")=0,(IFERROR(INDEX('Debt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22" s="18">
        <f>IF(B321=0,0,B321*(IFERROR(INDEX('Debt Payoff'!$D$4:$D$11,MATCH(1,'Debt Payoff'!$F$4:$F$11,0)),0))/12)</f>
        <v>0</v>
      </c>
      <c r="K322" s="18">
        <f>IF(C321=0,0,C321*(IFERROR(INDEX('Debt Payoff'!$D$4:$D$11,MATCH(2,'Debt Payoff'!$F$4:$F$11,0)),0))/12)</f>
        <v>0</v>
      </c>
      <c r="L322" s="18">
        <f>IF(D321=0,0,D321*(IFERROR(INDEX('Debt Payoff'!$D$4:$D$11,MATCH(3,'Debt Payoff'!$F$4:$F$11,0)),0))/12)</f>
        <v>0</v>
      </c>
      <c r="M322" s="18">
        <f>IF(E321=0,0,E321*(IFERROR(INDEX('Debt Payoff'!$D$4:$D$11,MATCH(4,'Debt Payoff'!$F$4:$F$11,0)),0))/12)</f>
        <v>0</v>
      </c>
      <c r="N322" s="18">
        <f>IF(F321=0,0,F321*(IFERROR(INDEX('Debt Payoff'!$D$4:$D$11,MATCH(5,'Debt Payoff'!$F$4:$F$11,0)),0))/12)</f>
        <v>0</v>
      </c>
      <c r="O322" s="18">
        <f>IF(G321=0,0,G321*(IFERROR(INDEX('Debt Payoff'!$D$4:$D$11,MATCH(6,'Debt Payoff'!$F$4:$F$11,0)),0))/12)</f>
        <v>0</v>
      </c>
      <c r="P322" s="18">
        <f>IF(H321=0,0,H321*(IFERROR(INDEX('Debt Payoff'!$D$4:$D$11,MATCH(7,'Debt Payoff'!$F$4:$F$11,0)),0))/12)</f>
        <v>0</v>
      </c>
      <c r="Q322" s="18">
        <f>IF(I321=0,0,I321*(IFERROR(INDEX('Debt Payoff'!$D$4:$D$11,MATCH(8,'Debt Payoff'!$F$4:$F$11,0)),0))/12)</f>
        <v>0</v>
      </c>
    </row>
    <row r="323" spans="1:17" x14ac:dyDescent="0.25">
      <c r="A323">
        <v>321</v>
      </c>
      <c r="B323" s="18">
        <f>IF(B322=0,0,MAX(0,B322*(1+(IFERROR(INDEX('Debt Payoff'!$D$4:$D$11,MATCH(1,'Debt Payoff'!$F$4:$F$11,0)),0))/12)-MIN(B322*(1+(IFERROR(INDEX('Debt Payoff'!$D$4:$D$11,MATCH(1,'Debt Payoff'!$F$4:$F$11,0)),0))/12),((IFERROR(INDEX('Debt Payoff'!$E$4:$E$11,MATCH(1,'Debt Payoff'!$F$4:$F$11,0)),0))+('Debt Payoff'!$C$2)))))</f>
        <v>0</v>
      </c>
      <c r="C323" s="18">
        <f>IF(C322=0,0,MAX(0,C322*(1+(IFERROR(INDEX('Debt Payoff'!$D$4:$D$11,MATCH(2,'Debt Payoff'!$F$4:$F$11,0)),0))/12)-MIN(C322*(1+(IFERROR(INDEX('Debt Payoff'!$D$4:$D$11,MATCH(2,'Debt Payoff'!$F$4:$F$11,0)),0))/12),(IF(COUNTIF(B322:B322,"&gt;0")=0,(IFERROR(INDEX('Debt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23" s="18">
        <f>IF(D322=0,0,MAX(0,D322*(1+(IFERROR(INDEX('Debt Payoff'!$D$4:$D$11,MATCH(3,'Debt Payoff'!$F$4:$F$11,0)),0))/12)-MIN(D322*(1+(IFERROR(INDEX('Debt Payoff'!$D$4:$D$11,MATCH(3,'Debt Payoff'!$F$4:$F$11,0)),0))/12),(IF(COUNTIF(B322:C322,"&gt;0")=0,(IFERROR(INDEX('Debt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23" s="18">
        <f>IF(E322=0,0,MAX(0,E322*(1+(IFERROR(INDEX('Debt Payoff'!$D$4:$D$11,MATCH(4,'Debt Payoff'!$F$4:$F$11,0)),0))/12)-MIN(E322*(1+(IFERROR(INDEX('Debt Payoff'!$D$4:$D$11,MATCH(4,'Debt Payoff'!$F$4:$F$11,0)),0))/12),(IF(COUNTIF(B322:D322,"&gt;0")=0,(IFERROR(INDEX('Debt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23" s="18">
        <f>IF(F322=0,0,MAX(0,F322*(1+(IFERROR(INDEX('Debt Payoff'!$D$4:$D$11,MATCH(5,'Debt Payoff'!$F$4:$F$11,0)),0))/12)-MIN(F322*(1+(IFERROR(INDEX('Debt Payoff'!$D$4:$D$11,MATCH(5,'Debt Payoff'!$F$4:$F$11,0)),0))/12),(IF(COUNTIF(B322:E322,"&gt;0")=0,(IFERROR(INDEX('Debt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23" s="18">
        <f>IF(G322=0,0,MAX(0,G322*(1+(IFERROR(INDEX('Debt Payoff'!$D$4:$D$11,MATCH(6,'Debt Payoff'!$F$4:$F$11,0)),0))/12)-MIN(G322*(1+(IFERROR(INDEX('Debt Payoff'!$D$4:$D$11,MATCH(6,'Debt Payoff'!$F$4:$F$11,0)),0))/12),(IF(COUNTIF(B322:F322,"&gt;0")=0,(IFERROR(INDEX('Debt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23" s="18">
        <f>IF(H322=0,0,MAX(0,H322*(1+(IFERROR(INDEX('Debt Payoff'!$D$4:$D$11,MATCH(7,'Debt Payoff'!$F$4:$F$11,0)),0))/12)-MIN(H322*(1+(IFERROR(INDEX('Debt Payoff'!$D$4:$D$11,MATCH(7,'Debt Payoff'!$F$4:$F$11,0)),0))/12),(IF(COUNTIF(B322:G322,"&gt;0")=0,(IFERROR(INDEX('Debt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23" s="18">
        <f>IF(I322=0,0,MAX(0,I322*(1+(IFERROR(INDEX('Debt Payoff'!$D$4:$D$11,MATCH(8,'Debt Payoff'!$F$4:$F$11,0)),0))/12)-MIN(I322*(1+(IFERROR(INDEX('Debt Payoff'!$D$4:$D$11,MATCH(8,'Debt Payoff'!$F$4:$F$11,0)),0))/12),(IF(COUNTIF(B322:H322,"&gt;0")=0,(IFERROR(INDEX('Debt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23" s="18">
        <f>IF(B322=0,0,B322*(IFERROR(INDEX('Debt Payoff'!$D$4:$D$11,MATCH(1,'Debt Payoff'!$F$4:$F$11,0)),0))/12)</f>
        <v>0</v>
      </c>
      <c r="K323" s="18">
        <f>IF(C322=0,0,C322*(IFERROR(INDEX('Debt Payoff'!$D$4:$D$11,MATCH(2,'Debt Payoff'!$F$4:$F$11,0)),0))/12)</f>
        <v>0</v>
      </c>
      <c r="L323" s="18">
        <f>IF(D322=0,0,D322*(IFERROR(INDEX('Debt Payoff'!$D$4:$D$11,MATCH(3,'Debt Payoff'!$F$4:$F$11,0)),0))/12)</f>
        <v>0</v>
      </c>
      <c r="M323" s="18">
        <f>IF(E322=0,0,E322*(IFERROR(INDEX('Debt Payoff'!$D$4:$D$11,MATCH(4,'Debt Payoff'!$F$4:$F$11,0)),0))/12)</f>
        <v>0</v>
      </c>
      <c r="N323" s="18">
        <f>IF(F322=0,0,F322*(IFERROR(INDEX('Debt Payoff'!$D$4:$D$11,MATCH(5,'Debt Payoff'!$F$4:$F$11,0)),0))/12)</f>
        <v>0</v>
      </c>
      <c r="O323" s="18">
        <f>IF(G322=0,0,G322*(IFERROR(INDEX('Debt Payoff'!$D$4:$D$11,MATCH(6,'Debt Payoff'!$F$4:$F$11,0)),0))/12)</f>
        <v>0</v>
      </c>
      <c r="P323" s="18">
        <f>IF(H322=0,0,H322*(IFERROR(INDEX('Debt Payoff'!$D$4:$D$11,MATCH(7,'Debt Payoff'!$F$4:$F$11,0)),0))/12)</f>
        <v>0</v>
      </c>
      <c r="Q323" s="18">
        <f>IF(I322=0,0,I322*(IFERROR(INDEX('Debt Payoff'!$D$4:$D$11,MATCH(8,'Debt Payoff'!$F$4:$F$11,0)),0))/12)</f>
        <v>0</v>
      </c>
    </row>
    <row r="324" spans="1:17" x14ac:dyDescent="0.25">
      <c r="A324">
        <v>322</v>
      </c>
      <c r="B324" s="18">
        <f>IF(B323=0,0,MAX(0,B323*(1+(IFERROR(INDEX('Debt Payoff'!$D$4:$D$11,MATCH(1,'Debt Payoff'!$F$4:$F$11,0)),0))/12)-MIN(B323*(1+(IFERROR(INDEX('Debt Payoff'!$D$4:$D$11,MATCH(1,'Debt Payoff'!$F$4:$F$11,0)),0))/12),((IFERROR(INDEX('Debt Payoff'!$E$4:$E$11,MATCH(1,'Debt Payoff'!$F$4:$F$11,0)),0))+('Debt Payoff'!$C$2)))))</f>
        <v>0</v>
      </c>
      <c r="C324" s="18">
        <f>IF(C323=0,0,MAX(0,C323*(1+(IFERROR(INDEX('Debt Payoff'!$D$4:$D$11,MATCH(2,'Debt Payoff'!$F$4:$F$11,0)),0))/12)-MIN(C323*(1+(IFERROR(INDEX('Debt Payoff'!$D$4:$D$11,MATCH(2,'Debt Payoff'!$F$4:$F$11,0)),0))/12),(IF(COUNTIF(B323:B323,"&gt;0")=0,(IFERROR(INDEX('Debt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24" s="18">
        <f>IF(D323=0,0,MAX(0,D323*(1+(IFERROR(INDEX('Debt Payoff'!$D$4:$D$11,MATCH(3,'Debt Payoff'!$F$4:$F$11,0)),0))/12)-MIN(D323*(1+(IFERROR(INDEX('Debt Payoff'!$D$4:$D$11,MATCH(3,'Debt Payoff'!$F$4:$F$11,0)),0))/12),(IF(COUNTIF(B323:C323,"&gt;0")=0,(IFERROR(INDEX('Debt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24" s="18">
        <f>IF(E323=0,0,MAX(0,E323*(1+(IFERROR(INDEX('Debt Payoff'!$D$4:$D$11,MATCH(4,'Debt Payoff'!$F$4:$F$11,0)),0))/12)-MIN(E323*(1+(IFERROR(INDEX('Debt Payoff'!$D$4:$D$11,MATCH(4,'Debt Payoff'!$F$4:$F$11,0)),0))/12),(IF(COUNTIF(B323:D323,"&gt;0")=0,(IFERROR(INDEX('Debt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24" s="18">
        <f>IF(F323=0,0,MAX(0,F323*(1+(IFERROR(INDEX('Debt Payoff'!$D$4:$D$11,MATCH(5,'Debt Payoff'!$F$4:$F$11,0)),0))/12)-MIN(F323*(1+(IFERROR(INDEX('Debt Payoff'!$D$4:$D$11,MATCH(5,'Debt Payoff'!$F$4:$F$11,0)),0))/12),(IF(COUNTIF(B323:E323,"&gt;0")=0,(IFERROR(INDEX('Debt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24" s="18">
        <f>IF(G323=0,0,MAX(0,G323*(1+(IFERROR(INDEX('Debt Payoff'!$D$4:$D$11,MATCH(6,'Debt Payoff'!$F$4:$F$11,0)),0))/12)-MIN(G323*(1+(IFERROR(INDEX('Debt Payoff'!$D$4:$D$11,MATCH(6,'Debt Payoff'!$F$4:$F$11,0)),0))/12),(IF(COUNTIF(B323:F323,"&gt;0")=0,(IFERROR(INDEX('Debt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24" s="18">
        <f>IF(H323=0,0,MAX(0,H323*(1+(IFERROR(INDEX('Debt Payoff'!$D$4:$D$11,MATCH(7,'Debt Payoff'!$F$4:$F$11,0)),0))/12)-MIN(H323*(1+(IFERROR(INDEX('Debt Payoff'!$D$4:$D$11,MATCH(7,'Debt Payoff'!$F$4:$F$11,0)),0))/12),(IF(COUNTIF(B323:G323,"&gt;0")=0,(IFERROR(INDEX('Debt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24" s="18">
        <f>IF(I323=0,0,MAX(0,I323*(1+(IFERROR(INDEX('Debt Payoff'!$D$4:$D$11,MATCH(8,'Debt Payoff'!$F$4:$F$11,0)),0))/12)-MIN(I323*(1+(IFERROR(INDEX('Debt Payoff'!$D$4:$D$11,MATCH(8,'Debt Payoff'!$F$4:$F$11,0)),0))/12),(IF(COUNTIF(B323:H323,"&gt;0")=0,(IFERROR(INDEX('Debt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24" s="18">
        <f>IF(B323=0,0,B323*(IFERROR(INDEX('Debt Payoff'!$D$4:$D$11,MATCH(1,'Debt Payoff'!$F$4:$F$11,0)),0))/12)</f>
        <v>0</v>
      </c>
      <c r="K324" s="18">
        <f>IF(C323=0,0,C323*(IFERROR(INDEX('Debt Payoff'!$D$4:$D$11,MATCH(2,'Debt Payoff'!$F$4:$F$11,0)),0))/12)</f>
        <v>0</v>
      </c>
      <c r="L324" s="18">
        <f>IF(D323=0,0,D323*(IFERROR(INDEX('Debt Payoff'!$D$4:$D$11,MATCH(3,'Debt Payoff'!$F$4:$F$11,0)),0))/12)</f>
        <v>0</v>
      </c>
      <c r="M324" s="18">
        <f>IF(E323=0,0,E323*(IFERROR(INDEX('Debt Payoff'!$D$4:$D$11,MATCH(4,'Debt Payoff'!$F$4:$F$11,0)),0))/12)</f>
        <v>0</v>
      </c>
      <c r="N324" s="18">
        <f>IF(F323=0,0,F323*(IFERROR(INDEX('Debt Payoff'!$D$4:$D$11,MATCH(5,'Debt Payoff'!$F$4:$F$11,0)),0))/12)</f>
        <v>0</v>
      </c>
      <c r="O324" s="18">
        <f>IF(G323=0,0,G323*(IFERROR(INDEX('Debt Payoff'!$D$4:$D$11,MATCH(6,'Debt Payoff'!$F$4:$F$11,0)),0))/12)</f>
        <v>0</v>
      </c>
      <c r="P324" s="18">
        <f>IF(H323=0,0,H323*(IFERROR(INDEX('Debt Payoff'!$D$4:$D$11,MATCH(7,'Debt Payoff'!$F$4:$F$11,0)),0))/12)</f>
        <v>0</v>
      </c>
      <c r="Q324" s="18">
        <f>IF(I323=0,0,I323*(IFERROR(INDEX('Debt Payoff'!$D$4:$D$11,MATCH(8,'Debt Payoff'!$F$4:$F$11,0)),0))/12)</f>
        <v>0</v>
      </c>
    </row>
    <row r="325" spans="1:17" x14ac:dyDescent="0.25">
      <c r="A325">
        <v>323</v>
      </c>
      <c r="B325" s="18">
        <f>IF(B324=0,0,MAX(0,B324*(1+(IFERROR(INDEX('Debt Payoff'!$D$4:$D$11,MATCH(1,'Debt Payoff'!$F$4:$F$11,0)),0))/12)-MIN(B324*(1+(IFERROR(INDEX('Debt Payoff'!$D$4:$D$11,MATCH(1,'Debt Payoff'!$F$4:$F$11,0)),0))/12),((IFERROR(INDEX('Debt Payoff'!$E$4:$E$11,MATCH(1,'Debt Payoff'!$F$4:$F$11,0)),0))+('Debt Payoff'!$C$2)))))</f>
        <v>0</v>
      </c>
      <c r="C325" s="18">
        <f>IF(C324=0,0,MAX(0,C324*(1+(IFERROR(INDEX('Debt Payoff'!$D$4:$D$11,MATCH(2,'Debt Payoff'!$F$4:$F$11,0)),0))/12)-MIN(C324*(1+(IFERROR(INDEX('Debt Payoff'!$D$4:$D$11,MATCH(2,'Debt Payoff'!$F$4:$F$11,0)),0))/12),(IF(COUNTIF(B324:B324,"&gt;0")=0,(IFERROR(INDEX('Debt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25" s="18">
        <f>IF(D324=0,0,MAX(0,D324*(1+(IFERROR(INDEX('Debt Payoff'!$D$4:$D$11,MATCH(3,'Debt Payoff'!$F$4:$F$11,0)),0))/12)-MIN(D324*(1+(IFERROR(INDEX('Debt Payoff'!$D$4:$D$11,MATCH(3,'Debt Payoff'!$F$4:$F$11,0)),0))/12),(IF(COUNTIF(B324:C324,"&gt;0")=0,(IFERROR(INDEX('Debt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25" s="18">
        <f>IF(E324=0,0,MAX(0,E324*(1+(IFERROR(INDEX('Debt Payoff'!$D$4:$D$11,MATCH(4,'Debt Payoff'!$F$4:$F$11,0)),0))/12)-MIN(E324*(1+(IFERROR(INDEX('Debt Payoff'!$D$4:$D$11,MATCH(4,'Debt Payoff'!$F$4:$F$11,0)),0))/12),(IF(COUNTIF(B324:D324,"&gt;0")=0,(IFERROR(INDEX('Debt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25" s="18">
        <f>IF(F324=0,0,MAX(0,F324*(1+(IFERROR(INDEX('Debt Payoff'!$D$4:$D$11,MATCH(5,'Debt Payoff'!$F$4:$F$11,0)),0))/12)-MIN(F324*(1+(IFERROR(INDEX('Debt Payoff'!$D$4:$D$11,MATCH(5,'Debt Payoff'!$F$4:$F$11,0)),0))/12),(IF(COUNTIF(B324:E324,"&gt;0")=0,(IFERROR(INDEX('Debt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25" s="18">
        <f>IF(G324=0,0,MAX(0,G324*(1+(IFERROR(INDEX('Debt Payoff'!$D$4:$D$11,MATCH(6,'Debt Payoff'!$F$4:$F$11,0)),0))/12)-MIN(G324*(1+(IFERROR(INDEX('Debt Payoff'!$D$4:$D$11,MATCH(6,'Debt Payoff'!$F$4:$F$11,0)),0))/12),(IF(COUNTIF(B324:F324,"&gt;0")=0,(IFERROR(INDEX('Debt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25" s="18">
        <f>IF(H324=0,0,MAX(0,H324*(1+(IFERROR(INDEX('Debt Payoff'!$D$4:$D$11,MATCH(7,'Debt Payoff'!$F$4:$F$11,0)),0))/12)-MIN(H324*(1+(IFERROR(INDEX('Debt Payoff'!$D$4:$D$11,MATCH(7,'Debt Payoff'!$F$4:$F$11,0)),0))/12),(IF(COUNTIF(B324:G324,"&gt;0")=0,(IFERROR(INDEX('Debt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25" s="18">
        <f>IF(I324=0,0,MAX(0,I324*(1+(IFERROR(INDEX('Debt Payoff'!$D$4:$D$11,MATCH(8,'Debt Payoff'!$F$4:$F$11,0)),0))/12)-MIN(I324*(1+(IFERROR(INDEX('Debt Payoff'!$D$4:$D$11,MATCH(8,'Debt Payoff'!$F$4:$F$11,0)),0))/12),(IF(COUNTIF(B324:H324,"&gt;0")=0,(IFERROR(INDEX('Debt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25" s="18">
        <f>IF(B324=0,0,B324*(IFERROR(INDEX('Debt Payoff'!$D$4:$D$11,MATCH(1,'Debt Payoff'!$F$4:$F$11,0)),0))/12)</f>
        <v>0</v>
      </c>
      <c r="K325" s="18">
        <f>IF(C324=0,0,C324*(IFERROR(INDEX('Debt Payoff'!$D$4:$D$11,MATCH(2,'Debt Payoff'!$F$4:$F$11,0)),0))/12)</f>
        <v>0</v>
      </c>
      <c r="L325" s="18">
        <f>IF(D324=0,0,D324*(IFERROR(INDEX('Debt Payoff'!$D$4:$D$11,MATCH(3,'Debt Payoff'!$F$4:$F$11,0)),0))/12)</f>
        <v>0</v>
      </c>
      <c r="M325" s="18">
        <f>IF(E324=0,0,E324*(IFERROR(INDEX('Debt Payoff'!$D$4:$D$11,MATCH(4,'Debt Payoff'!$F$4:$F$11,0)),0))/12)</f>
        <v>0</v>
      </c>
      <c r="N325" s="18">
        <f>IF(F324=0,0,F324*(IFERROR(INDEX('Debt Payoff'!$D$4:$D$11,MATCH(5,'Debt Payoff'!$F$4:$F$11,0)),0))/12)</f>
        <v>0</v>
      </c>
      <c r="O325" s="18">
        <f>IF(G324=0,0,G324*(IFERROR(INDEX('Debt Payoff'!$D$4:$D$11,MATCH(6,'Debt Payoff'!$F$4:$F$11,0)),0))/12)</f>
        <v>0</v>
      </c>
      <c r="P325" s="18">
        <f>IF(H324=0,0,H324*(IFERROR(INDEX('Debt Payoff'!$D$4:$D$11,MATCH(7,'Debt Payoff'!$F$4:$F$11,0)),0))/12)</f>
        <v>0</v>
      </c>
      <c r="Q325" s="18">
        <f>IF(I324=0,0,I324*(IFERROR(INDEX('Debt Payoff'!$D$4:$D$11,MATCH(8,'Debt Payoff'!$F$4:$F$11,0)),0))/12)</f>
        <v>0</v>
      </c>
    </row>
    <row r="326" spans="1:17" x14ac:dyDescent="0.25">
      <c r="A326">
        <v>324</v>
      </c>
      <c r="B326" s="18">
        <f>IF(B325=0,0,MAX(0,B325*(1+(IFERROR(INDEX('Debt Payoff'!$D$4:$D$11,MATCH(1,'Debt Payoff'!$F$4:$F$11,0)),0))/12)-MIN(B325*(1+(IFERROR(INDEX('Debt Payoff'!$D$4:$D$11,MATCH(1,'Debt Payoff'!$F$4:$F$11,0)),0))/12),((IFERROR(INDEX('Debt Payoff'!$E$4:$E$11,MATCH(1,'Debt Payoff'!$F$4:$F$11,0)),0))+('Debt Payoff'!$C$2)))))</f>
        <v>0</v>
      </c>
      <c r="C326" s="18">
        <f>IF(C325=0,0,MAX(0,C325*(1+(IFERROR(INDEX('Debt Payoff'!$D$4:$D$11,MATCH(2,'Debt Payoff'!$F$4:$F$11,0)),0))/12)-MIN(C325*(1+(IFERROR(INDEX('Debt Payoff'!$D$4:$D$11,MATCH(2,'Debt Payoff'!$F$4:$F$11,0)),0))/12),(IF(COUNTIF(B325:B325,"&gt;0")=0,(IFERROR(INDEX('Debt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26" s="18">
        <f>IF(D325=0,0,MAX(0,D325*(1+(IFERROR(INDEX('Debt Payoff'!$D$4:$D$11,MATCH(3,'Debt Payoff'!$F$4:$F$11,0)),0))/12)-MIN(D325*(1+(IFERROR(INDEX('Debt Payoff'!$D$4:$D$11,MATCH(3,'Debt Payoff'!$F$4:$F$11,0)),0))/12),(IF(COUNTIF(B325:C325,"&gt;0")=0,(IFERROR(INDEX('Debt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26" s="18">
        <f>IF(E325=0,0,MAX(0,E325*(1+(IFERROR(INDEX('Debt Payoff'!$D$4:$D$11,MATCH(4,'Debt Payoff'!$F$4:$F$11,0)),0))/12)-MIN(E325*(1+(IFERROR(INDEX('Debt Payoff'!$D$4:$D$11,MATCH(4,'Debt Payoff'!$F$4:$F$11,0)),0))/12),(IF(COUNTIF(B325:D325,"&gt;0")=0,(IFERROR(INDEX('Debt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26" s="18">
        <f>IF(F325=0,0,MAX(0,F325*(1+(IFERROR(INDEX('Debt Payoff'!$D$4:$D$11,MATCH(5,'Debt Payoff'!$F$4:$F$11,0)),0))/12)-MIN(F325*(1+(IFERROR(INDEX('Debt Payoff'!$D$4:$D$11,MATCH(5,'Debt Payoff'!$F$4:$F$11,0)),0))/12),(IF(COUNTIF(B325:E325,"&gt;0")=0,(IFERROR(INDEX('Debt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26" s="18">
        <f>IF(G325=0,0,MAX(0,G325*(1+(IFERROR(INDEX('Debt Payoff'!$D$4:$D$11,MATCH(6,'Debt Payoff'!$F$4:$F$11,0)),0))/12)-MIN(G325*(1+(IFERROR(INDEX('Debt Payoff'!$D$4:$D$11,MATCH(6,'Debt Payoff'!$F$4:$F$11,0)),0))/12),(IF(COUNTIF(B325:F325,"&gt;0")=0,(IFERROR(INDEX('Debt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26" s="18">
        <f>IF(H325=0,0,MAX(0,H325*(1+(IFERROR(INDEX('Debt Payoff'!$D$4:$D$11,MATCH(7,'Debt Payoff'!$F$4:$F$11,0)),0))/12)-MIN(H325*(1+(IFERROR(INDEX('Debt Payoff'!$D$4:$D$11,MATCH(7,'Debt Payoff'!$F$4:$F$11,0)),0))/12),(IF(COUNTIF(B325:G325,"&gt;0")=0,(IFERROR(INDEX('Debt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26" s="18">
        <f>IF(I325=0,0,MAX(0,I325*(1+(IFERROR(INDEX('Debt Payoff'!$D$4:$D$11,MATCH(8,'Debt Payoff'!$F$4:$F$11,0)),0))/12)-MIN(I325*(1+(IFERROR(INDEX('Debt Payoff'!$D$4:$D$11,MATCH(8,'Debt Payoff'!$F$4:$F$11,0)),0))/12),(IF(COUNTIF(B325:H325,"&gt;0")=0,(IFERROR(INDEX('Debt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26" s="18">
        <f>IF(B325=0,0,B325*(IFERROR(INDEX('Debt Payoff'!$D$4:$D$11,MATCH(1,'Debt Payoff'!$F$4:$F$11,0)),0))/12)</f>
        <v>0</v>
      </c>
      <c r="K326" s="18">
        <f>IF(C325=0,0,C325*(IFERROR(INDEX('Debt Payoff'!$D$4:$D$11,MATCH(2,'Debt Payoff'!$F$4:$F$11,0)),0))/12)</f>
        <v>0</v>
      </c>
      <c r="L326" s="18">
        <f>IF(D325=0,0,D325*(IFERROR(INDEX('Debt Payoff'!$D$4:$D$11,MATCH(3,'Debt Payoff'!$F$4:$F$11,0)),0))/12)</f>
        <v>0</v>
      </c>
      <c r="M326" s="18">
        <f>IF(E325=0,0,E325*(IFERROR(INDEX('Debt Payoff'!$D$4:$D$11,MATCH(4,'Debt Payoff'!$F$4:$F$11,0)),0))/12)</f>
        <v>0</v>
      </c>
      <c r="N326" s="18">
        <f>IF(F325=0,0,F325*(IFERROR(INDEX('Debt Payoff'!$D$4:$D$11,MATCH(5,'Debt Payoff'!$F$4:$F$11,0)),0))/12)</f>
        <v>0</v>
      </c>
      <c r="O326" s="18">
        <f>IF(G325=0,0,G325*(IFERROR(INDEX('Debt Payoff'!$D$4:$D$11,MATCH(6,'Debt Payoff'!$F$4:$F$11,0)),0))/12)</f>
        <v>0</v>
      </c>
      <c r="P326" s="18">
        <f>IF(H325=0,0,H325*(IFERROR(INDEX('Debt Payoff'!$D$4:$D$11,MATCH(7,'Debt Payoff'!$F$4:$F$11,0)),0))/12)</f>
        <v>0</v>
      </c>
      <c r="Q326" s="18">
        <f>IF(I325=0,0,I325*(IFERROR(INDEX('Debt Payoff'!$D$4:$D$11,MATCH(8,'Debt Payoff'!$F$4:$F$11,0)),0))/12)</f>
        <v>0</v>
      </c>
    </row>
    <row r="327" spans="1:17" x14ac:dyDescent="0.25">
      <c r="A327">
        <v>325</v>
      </c>
      <c r="B327" s="18">
        <f>IF(B326=0,0,MAX(0,B326*(1+(IFERROR(INDEX('Debt Payoff'!$D$4:$D$11,MATCH(1,'Debt Payoff'!$F$4:$F$11,0)),0))/12)-MIN(B326*(1+(IFERROR(INDEX('Debt Payoff'!$D$4:$D$11,MATCH(1,'Debt Payoff'!$F$4:$F$11,0)),0))/12),((IFERROR(INDEX('Debt Payoff'!$E$4:$E$11,MATCH(1,'Debt Payoff'!$F$4:$F$11,0)),0))+('Debt Payoff'!$C$2)))))</f>
        <v>0</v>
      </c>
      <c r="C327" s="18">
        <f>IF(C326=0,0,MAX(0,C326*(1+(IFERROR(INDEX('Debt Payoff'!$D$4:$D$11,MATCH(2,'Debt Payoff'!$F$4:$F$11,0)),0))/12)-MIN(C326*(1+(IFERROR(INDEX('Debt Payoff'!$D$4:$D$11,MATCH(2,'Debt Payoff'!$F$4:$F$11,0)),0))/12),(IF(COUNTIF(B326:B326,"&gt;0")=0,(IFERROR(INDEX('Debt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27" s="18">
        <f>IF(D326=0,0,MAX(0,D326*(1+(IFERROR(INDEX('Debt Payoff'!$D$4:$D$11,MATCH(3,'Debt Payoff'!$F$4:$F$11,0)),0))/12)-MIN(D326*(1+(IFERROR(INDEX('Debt Payoff'!$D$4:$D$11,MATCH(3,'Debt Payoff'!$F$4:$F$11,0)),0))/12),(IF(COUNTIF(B326:C326,"&gt;0")=0,(IFERROR(INDEX('Debt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27" s="18">
        <f>IF(E326=0,0,MAX(0,E326*(1+(IFERROR(INDEX('Debt Payoff'!$D$4:$D$11,MATCH(4,'Debt Payoff'!$F$4:$F$11,0)),0))/12)-MIN(E326*(1+(IFERROR(INDEX('Debt Payoff'!$D$4:$D$11,MATCH(4,'Debt Payoff'!$F$4:$F$11,0)),0))/12),(IF(COUNTIF(B326:D326,"&gt;0")=0,(IFERROR(INDEX('Debt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27" s="18">
        <f>IF(F326=0,0,MAX(0,F326*(1+(IFERROR(INDEX('Debt Payoff'!$D$4:$D$11,MATCH(5,'Debt Payoff'!$F$4:$F$11,0)),0))/12)-MIN(F326*(1+(IFERROR(INDEX('Debt Payoff'!$D$4:$D$11,MATCH(5,'Debt Payoff'!$F$4:$F$11,0)),0))/12),(IF(COUNTIF(B326:E326,"&gt;0")=0,(IFERROR(INDEX('Debt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27" s="18">
        <f>IF(G326=0,0,MAX(0,G326*(1+(IFERROR(INDEX('Debt Payoff'!$D$4:$D$11,MATCH(6,'Debt Payoff'!$F$4:$F$11,0)),0))/12)-MIN(G326*(1+(IFERROR(INDEX('Debt Payoff'!$D$4:$D$11,MATCH(6,'Debt Payoff'!$F$4:$F$11,0)),0))/12),(IF(COUNTIF(B326:F326,"&gt;0")=0,(IFERROR(INDEX('Debt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27" s="18">
        <f>IF(H326=0,0,MAX(0,H326*(1+(IFERROR(INDEX('Debt Payoff'!$D$4:$D$11,MATCH(7,'Debt Payoff'!$F$4:$F$11,0)),0))/12)-MIN(H326*(1+(IFERROR(INDEX('Debt Payoff'!$D$4:$D$11,MATCH(7,'Debt Payoff'!$F$4:$F$11,0)),0))/12),(IF(COUNTIF(B326:G326,"&gt;0")=0,(IFERROR(INDEX('Debt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27" s="18">
        <f>IF(I326=0,0,MAX(0,I326*(1+(IFERROR(INDEX('Debt Payoff'!$D$4:$D$11,MATCH(8,'Debt Payoff'!$F$4:$F$11,0)),0))/12)-MIN(I326*(1+(IFERROR(INDEX('Debt Payoff'!$D$4:$D$11,MATCH(8,'Debt Payoff'!$F$4:$F$11,0)),0))/12),(IF(COUNTIF(B326:H326,"&gt;0")=0,(IFERROR(INDEX('Debt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27" s="18">
        <f>IF(B326=0,0,B326*(IFERROR(INDEX('Debt Payoff'!$D$4:$D$11,MATCH(1,'Debt Payoff'!$F$4:$F$11,0)),0))/12)</f>
        <v>0</v>
      </c>
      <c r="K327" s="18">
        <f>IF(C326=0,0,C326*(IFERROR(INDEX('Debt Payoff'!$D$4:$D$11,MATCH(2,'Debt Payoff'!$F$4:$F$11,0)),0))/12)</f>
        <v>0</v>
      </c>
      <c r="L327" s="18">
        <f>IF(D326=0,0,D326*(IFERROR(INDEX('Debt Payoff'!$D$4:$D$11,MATCH(3,'Debt Payoff'!$F$4:$F$11,0)),0))/12)</f>
        <v>0</v>
      </c>
      <c r="M327" s="18">
        <f>IF(E326=0,0,E326*(IFERROR(INDEX('Debt Payoff'!$D$4:$D$11,MATCH(4,'Debt Payoff'!$F$4:$F$11,0)),0))/12)</f>
        <v>0</v>
      </c>
      <c r="N327" s="18">
        <f>IF(F326=0,0,F326*(IFERROR(INDEX('Debt Payoff'!$D$4:$D$11,MATCH(5,'Debt Payoff'!$F$4:$F$11,0)),0))/12)</f>
        <v>0</v>
      </c>
      <c r="O327" s="18">
        <f>IF(G326=0,0,G326*(IFERROR(INDEX('Debt Payoff'!$D$4:$D$11,MATCH(6,'Debt Payoff'!$F$4:$F$11,0)),0))/12)</f>
        <v>0</v>
      </c>
      <c r="P327" s="18">
        <f>IF(H326=0,0,H326*(IFERROR(INDEX('Debt Payoff'!$D$4:$D$11,MATCH(7,'Debt Payoff'!$F$4:$F$11,0)),0))/12)</f>
        <v>0</v>
      </c>
      <c r="Q327" s="18">
        <f>IF(I326=0,0,I326*(IFERROR(INDEX('Debt Payoff'!$D$4:$D$11,MATCH(8,'Debt Payoff'!$F$4:$F$11,0)),0))/12)</f>
        <v>0</v>
      </c>
    </row>
    <row r="328" spans="1:17" x14ac:dyDescent="0.25">
      <c r="A328">
        <v>326</v>
      </c>
      <c r="B328" s="18">
        <f>IF(B327=0,0,MAX(0,B327*(1+(IFERROR(INDEX('Debt Payoff'!$D$4:$D$11,MATCH(1,'Debt Payoff'!$F$4:$F$11,0)),0))/12)-MIN(B327*(1+(IFERROR(INDEX('Debt Payoff'!$D$4:$D$11,MATCH(1,'Debt Payoff'!$F$4:$F$11,0)),0))/12),((IFERROR(INDEX('Debt Payoff'!$E$4:$E$11,MATCH(1,'Debt Payoff'!$F$4:$F$11,0)),0))+('Debt Payoff'!$C$2)))))</f>
        <v>0</v>
      </c>
      <c r="C328" s="18">
        <f>IF(C327=0,0,MAX(0,C327*(1+(IFERROR(INDEX('Debt Payoff'!$D$4:$D$11,MATCH(2,'Debt Payoff'!$F$4:$F$11,0)),0))/12)-MIN(C327*(1+(IFERROR(INDEX('Debt Payoff'!$D$4:$D$11,MATCH(2,'Debt Payoff'!$F$4:$F$11,0)),0))/12),(IF(COUNTIF(B327:B327,"&gt;0")=0,(IFERROR(INDEX('Debt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28" s="18">
        <f>IF(D327=0,0,MAX(0,D327*(1+(IFERROR(INDEX('Debt Payoff'!$D$4:$D$11,MATCH(3,'Debt Payoff'!$F$4:$F$11,0)),0))/12)-MIN(D327*(1+(IFERROR(INDEX('Debt Payoff'!$D$4:$D$11,MATCH(3,'Debt Payoff'!$F$4:$F$11,0)),0))/12),(IF(COUNTIF(B327:C327,"&gt;0")=0,(IFERROR(INDEX('Debt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28" s="18">
        <f>IF(E327=0,0,MAX(0,E327*(1+(IFERROR(INDEX('Debt Payoff'!$D$4:$D$11,MATCH(4,'Debt Payoff'!$F$4:$F$11,0)),0))/12)-MIN(E327*(1+(IFERROR(INDEX('Debt Payoff'!$D$4:$D$11,MATCH(4,'Debt Payoff'!$F$4:$F$11,0)),0))/12),(IF(COUNTIF(B327:D327,"&gt;0")=0,(IFERROR(INDEX('Debt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28" s="18">
        <f>IF(F327=0,0,MAX(0,F327*(1+(IFERROR(INDEX('Debt Payoff'!$D$4:$D$11,MATCH(5,'Debt Payoff'!$F$4:$F$11,0)),0))/12)-MIN(F327*(1+(IFERROR(INDEX('Debt Payoff'!$D$4:$D$11,MATCH(5,'Debt Payoff'!$F$4:$F$11,0)),0))/12),(IF(COUNTIF(B327:E327,"&gt;0")=0,(IFERROR(INDEX('Debt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28" s="18">
        <f>IF(G327=0,0,MAX(0,G327*(1+(IFERROR(INDEX('Debt Payoff'!$D$4:$D$11,MATCH(6,'Debt Payoff'!$F$4:$F$11,0)),0))/12)-MIN(G327*(1+(IFERROR(INDEX('Debt Payoff'!$D$4:$D$11,MATCH(6,'Debt Payoff'!$F$4:$F$11,0)),0))/12),(IF(COUNTIF(B327:F327,"&gt;0")=0,(IFERROR(INDEX('Debt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28" s="18">
        <f>IF(H327=0,0,MAX(0,H327*(1+(IFERROR(INDEX('Debt Payoff'!$D$4:$D$11,MATCH(7,'Debt Payoff'!$F$4:$F$11,0)),0))/12)-MIN(H327*(1+(IFERROR(INDEX('Debt Payoff'!$D$4:$D$11,MATCH(7,'Debt Payoff'!$F$4:$F$11,0)),0))/12),(IF(COUNTIF(B327:G327,"&gt;0")=0,(IFERROR(INDEX('Debt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28" s="18">
        <f>IF(I327=0,0,MAX(0,I327*(1+(IFERROR(INDEX('Debt Payoff'!$D$4:$D$11,MATCH(8,'Debt Payoff'!$F$4:$F$11,0)),0))/12)-MIN(I327*(1+(IFERROR(INDEX('Debt Payoff'!$D$4:$D$11,MATCH(8,'Debt Payoff'!$F$4:$F$11,0)),0))/12),(IF(COUNTIF(B327:H327,"&gt;0")=0,(IFERROR(INDEX('Debt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28" s="18">
        <f>IF(B327=0,0,B327*(IFERROR(INDEX('Debt Payoff'!$D$4:$D$11,MATCH(1,'Debt Payoff'!$F$4:$F$11,0)),0))/12)</f>
        <v>0</v>
      </c>
      <c r="K328" s="18">
        <f>IF(C327=0,0,C327*(IFERROR(INDEX('Debt Payoff'!$D$4:$D$11,MATCH(2,'Debt Payoff'!$F$4:$F$11,0)),0))/12)</f>
        <v>0</v>
      </c>
      <c r="L328" s="18">
        <f>IF(D327=0,0,D327*(IFERROR(INDEX('Debt Payoff'!$D$4:$D$11,MATCH(3,'Debt Payoff'!$F$4:$F$11,0)),0))/12)</f>
        <v>0</v>
      </c>
      <c r="M328" s="18">
        <f>IF(E327=0,0,E327*(IFERROR(INDEX('Debt Payoff'!$D$4:$D$11,MATCH(4,'Debt Payoff'!$F$4:$F$11,0)),0))/12)</f>
        <v>0</v>
      </c>
      <c r="N328" s="18">
        <f>IF(F327=0,0,F327*(IFERROR(INDEX('Debt Payoff'!$D$4:$D$11,MATCH(5,'Debt Payoff'!$F$4:$F$11,0)),0))/12)</f>
        <v>0</v>
      </c>
      <c r="O328" s="18">
        <f>IF(G327=0,0,G327*(IFERROR(INDEX('Debt Payoff'!$D$4:$D$11,MATCH(6,'Debt Payoff'!$F$4:$F$11,0)),0))/12)</f>
        <v>0</v>
      </c>
      <c r="P328" s="18">
        <f>IF(H327=0,0,H327*(IFERROR(INDEX('Debt Payoff'!$D$4:$D$11,MATCH(7,'Debt Payoff'!$F$4:$F$11,0)),0))/12)</f>
        <v>0</v>
      </c>
      <c r="Q328" s="18">
        <f>IF(I327=0,0,I327*(IFERROR(INDEX('Debt Payoff'!$D$4:$D$11,MATCH(8,'Debt Payoff'!$F$4:$F$11,0)),0))/12)</f>
        <v>0</v>
      </c>
    </row>
    <row r="329" spans="1:17" x14ac:dyDescent="0.25">
      <c r="A329">
        <v>327</v>
      </c>
      <c r="B329" s="18">
        <f>IF(B328=0,0,MAX(0,B328*(1+(IFERROR(INDEX('Debt Payoff'!$D$4:$D$11,MATCH(1,'Debt Payoff'!$F$4:$F$11,0)),0))/12)-MIN(B328*(1+(IFERROR(INDEX('Debt Payoff'!$D$4:$D$11,MATCH(1,'Debt Payoff'!$F$4:$F$11,0)),0))/12),((IFERROR(INDEX('Debt Payoff'!$E$4:$E$11,MATCH(1,'Debt Payoff'!$F$4:$F$11,0)),0))+('Debt Payoff'!$C$2)))))</f>
        <v>0</v>
      </c>
      <c r="C329" s="18">
        <f>IF(C328=0,0,MAX(0,C328*(1+(IFERROR(INDEX('Debt Payoff'!$D$4:$D$11,MATCH(2,'Debt Payoff'!$F$4:$F$11,0)),0))/12)-MIN(C328*(1+(IFERROR(INDEX('Debt Payoff'!$D$4:$D$11,MATCH(2,'Debt Payoff'!$F$4:$F$11,0)),0))/12),(IF(COUNTIF(B328:B328,"&gt;0")=0,(IFERROR(INDEX('Debt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29" s="18">
        <f>IF(D328=0,0,MAX(0,D328*(1+(IFERROR(INDEX('Debt Payoff'!$D$4:$D$11,MATCH(3,'Debt Payoff'!$F$4:$F$11,0)),0))/12)-MIN(D328*(1+(IFERROR(INDEX('Debt Payoff'!$D$4:$D$11,MATCH(3,'Debt Payoff'!$F$4:$F$11,0)),0))/12),(IF(COUNTIF(B328:C328,"&gt;0")=0,(IFERROR(INDEX('Debt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29" s="18">
        <f>IF(E328=0,0,MAX(0,E328*(1+(IFERROR(INDEX('Debt Payoff'!$D$4:$D$11,MATCH(4,'Debt Payoff'!$F$4:$F$11,0)),0))/12)-MIN(E328*(1+(IFERROR(INDEX('Debt Payoff'!$D$4:$D$11,MATCH(4,'Debt Payoff'!$F$4:$F$11,0)),0))/12),(IF(COUNTIF(B328:D328,"&gt;0")=0,(IFERROR(INDEX('Debt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29" s="18">
        <f>IF(F328=0,0,MAX(0,F328*(1+(IFERROR(INDEX('Debt Payoff'!$D$4:$D$11,MATCH(5,'Debt Payoff'!$F$4:$F$11,0)),0))/12)-MIN(F328*(1+(IFERROR(INDEX('Debt Payoff'!$D$4:$D$11,MATCH(5,'Debt Payoff'!$F$4:$F$11,0)),0))/12),(IF(COUNTIF(B328:E328,"&gt;0")=0,(IFERROR(INDEX('Debt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29" s="18">
        <f>IF(G328=0,0,MAX(0,G328*(1+(IFERROR(INDEX('Debt Payoff'!$D$4:$D$11,MATCH(6,'Debt Payoff'!$F$4:$F$11,0)),0))/12)-MIN(G328*(1+(IFERROR(INDEX('Debt Payoff'!$D$4:$D$11,MATCH(6,'Debt Payoff'!$F$4:$F$11,0)),0))/12),(IF(COUNTIF(B328:F328,"&gt;0")=0,(IFERROR(INDEX('Debt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29" s="18">
        <f>IF(H328=0,0,MAX(0,H328*(1+(IFERROR(INDEX('Debt Payoff'!$D$4:$D$11,MATCH(7,'Debt Payoff'!$F$4:$F$11,0)),0))/12)-MIN(H328*(1+(IFERROR(INDEX('Debt Payoff'!$D$4:$D$11,MATCH(7,'Debt Payoff'!$F$4:$F$11,0)),0))/12),(IF(COUNTIF(B328:G328,"&gt;0")=0,(IFERROR(INDEX('Debt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29" s="18">
        <f>IF(I328=0,0,MAX(0,I328*(1+(IFERROR(INDEX('Debt Payoff'!$D$4:$D$11,MATCH(8,'Debt Payoff'!$F$4:$F$11,0)),0))/12)-MIN(I328*(1+(IFERROR(INDEX('Debt Payoff'!$D$4:$D$11,MATCH(8,'Debt Payoff'!$F$4:$F$11,0)),0))/12),(IF(COUNTIF(B328:H328,"&gt;0")=0,(IFERROR(INDEX('Debt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29" s="18">
        <f>IF(B328=0,0,B328*(IFERROR(INDEX('Debt Payoff'!$D$4:$D$11,MATCH(1,'Debt Payoff'!$F$4:$F$11,0)),0))/12)</f>
        <v>0</v>
      </c>
      <c r="K329" s="18">
        <f>IF(C328=0,0,C328*(IFERROR(INDEX('Debt Payoff'!$D$4:$D$11,MATCH(2,'Debt Payoff'!$F$4:$F$11,0)),0))/12)</f>
        <v>0</v>
      </c>
      <c r="L329" s="18">
        <f>IF(D328=0,0,D328*(IFERROR(INDEX('Debt Payoff'!$D$4:$D$11,MATCH(3,'Debt Payoff'!$F$4:$F$11,0)),0))/12)</f>
        <v>0</v>
      </c>
      <c r="M329" s="18">
        <f>IF(E328=0,0,E328*(IFERROR(INDEX('Debt Payoff'!$D$4:$D$11,MATCH(4,'Debt Payoff'!$F$4:$F$11,0)),0))/12)</f>
        <v>0</v>
      </c>
      <c r="N329" s="18">
        <f>IF(F328=0,0,F328*(IFERROR(INDEX('Debt Payoff'!$D$4:$D$11,MATCH(5,'Debt Payoff'!$F$4:$F$11,0)),0))/12)</f>
        <v>0</v>
      </c>
      <c r="O329" s="18">
        <f>IF(G328=0,0,G328*(IFERROR(INDEX('Debt Payoff'!$D$4:$D$11,MATCH(6,'Debt Payoff'!$F$4:$F$11,0)),0))/12)</f>
        <v>0</v>
      </c>
      <c r="P329" s="18">
        <f>IF(H328=0,0,H328*(IFERROR(INDEX('Debt Payoff'!$D$4:$D$11,MATCH(7,'Debt Payoff'!$F$4:$F$11,0)),0))/12)</f>
        <v>0</v>
      </c>
      <c r="Q329" s="18">
        <f>IF(I328=0,0,I328*(IFERROR(INDEX('Debt Payoff'!$D$4:$D$11,MATCH(8,'Debt Payoff'!$F$4:$F$11,0)),0))/12)</f>
        <v>0</v>
      </c>
    </row>
    <row r="330" spans="1:17" x14ac:dyDescent="0.25">
      <c r="A330">
        <v>328</v>
      </c>
      <c r="B330" s="18">
        <f>IF(B329=0,0,MAX(0,B329*(1+(IFERROR(INDEX('Debt Payoff'!$D$4:$D$11,MATCH(1,'Debt Payoff'!$F$4:$F$11,0)),0))/12)-MIN(B329*(1+(IFERROR(INDEX('Debt Payoff'!$D$4:$D$11,MATCH(1,'Debt Payoff'!$F$4:$F$11,0)),0))/12),((IFERROR(INDEX('Debt Payoff'!$E$4:$E$11,MATCH(1,'Debt Payoff'!$F$4:$F$11,0)),0))+('Debt Payoff'!$C$2)))))</f>
        <v>0</v>
      </c>
      <c r="C330" s="18">
        <f>IF(C329=0,0,MAX(0,C329*(1+(IFERROR(INDEX('Debt Payoff'!$D$4:$D$11,MATCH(2,'Debt Payoff'!$F$4:$F$11,0)),0))/12)-MIN(C329*(1+(IFERROR(INDEX('Debt Payoff'!$D$4:$D$11,MATCH(2,'Debt Payoff'!$F$4:$F$11,0)),0))/12),(IF(COUNTIF(B329:B329,"&gt;0")=0,(IFERROR(INDEX('Debt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30" s="18">
        <f>IF(D329=0,0,MAX(0,D329*(1+(IFERROR(INDEX('Debt Payoff'!$D$4:$D$11,MATCH(3,'Debt Payoff'!$F$4:$F$11,0)),0))/12)-MIN(D329*(1+(IFERROR(INDEX('Debt Payoff'!$D$4:$D$11,MATCH(3,'Debt Payoff'!$F$4:$F$11,0)),0))/12),(IF(COUNTIF(B329:C329,"&gt;0")=0,(IFERROR(INDEX('Debt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30" s="18">
        <f>IF(E329=0,0,MAX(0,E329*(1+(IFERROR(INDEX('Debt Payoff'!$D$4:$D$11,MATCH(4,'Debt Payoff'!$F$4:$F$11,0)),0))/12)-MIN(E329*(1+(IFERROR(INDEX('Debt Payoff'!$D$4:$D$11,MATCH(4,'Debt Payoff'!$F$4:$F$11,0)),0))/12),(IF(COUNTIF(B329:D329,"&gt;0")=0,(IFERROR(INDEX('Debt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30" s="18">
        <f>IF(F329=0,0,MAX(0,F329*(1+(IFERROR(INDEX('Debt Payoff'!$D$4:$D$11,MATCH(5,'Debt Payoff'!$F$4:$F$11,0)),0))/12)-MIN(F329*(1+(IFERROR(INDEX('Debt Payoff'!$D$4:$D$11,MATCH(5,'Debt Payoff'!$F$4:$F$11,0)),0))/12),(IF(COUNTIF(B329:E329,"&gt;0")=0,(IFERROR(INDEX('Debt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30" s="18">
        <f>IF(G329=0,0,MAX(0,G329*(1+(IFERROR(INDEX('Debt Payoff'!$D$4:$D$11,MATCH(6,'Debt Payoff'!$F$4:$F$11,0)),0))/12)-MIN(G329*(1+(IFERROR(INDEX('Debt Payoff'!$D$4:$D$11,MATCH(6,'Debt Payoff'!$F$4:$F$11,0)),0))/12),(IF(COUNTIF(B329:F329,"&gt;0")=0,(IFERROR(INDEX('Debt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30" s="18">
        <f>IF(H329=0,0,MAX(0,H329*(1+(IFERROR(INDEX('Debt Payoff'!$D$4:$D$11,MATCH(7,'Debt Payoff'!$F$4:$F$11,0)),0))/12)-MIN(H329*(1+(IFERROR(INDEX('Debt Payoff'!$D$4:$D$11,MATCH(7,'Debt Payoff'!$F$4:$F$11,0)),0))/12),(IF(COUNTIF(B329:G329,"&gt;0")=0,(IFERROR(INDEX('Debt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30" s="18">
        <f>IF(I329=0,0,MAX(0,I329*(1+(IFERROR(INDEX('Debt Payoff'!$D$4:$D$11,MATCH(8,'Debt Payoff'!$F$4:$F$11,0)),0))/12)-MIN(I329*(1+(IFERROR(INDEX('Debt Payoff'!$D$4:$D$11,MATCH(8,'Debt Payoff'!$F$4:$F$11,0)),0))/12),(IF(COUNTIF(B329:H329,"&gt;0")=0,(IFERROR(INDEX('Debt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30" s="18">
        <f>IF(B329=0,0,B329*(IFERROR(INDEX('Debt Payoff'!$D$4:$D$11,MATCH(1,'Debt Payoff'!$F$4:$F$11,0)),0))/12)</f>
        <v>0</v>
      </c>
      <c r="K330" s="18">
        <f>IF(C329=0,0,C329*(IFERROR(INDEX('Debt Payoff'!$D$4:$D$11,MATCH(2,'Debt Payoff'!$F$4:$F$11,0)),0))/12)</f>
        <v>0</v>
      </c>
      <c r="L330" s="18">
        <f>IF(D329=0,0,D329*(IFERROR(INDEX('Debt Payoff'!$D$4:$D$11,MATCH(3,'Debt Payoff'!$F$4:$F$11,0)),0))/12)</f>
        <v>0</v>
      </c>
      <c r="M330" s="18">
        <f>IF(E329=0,0,E329*(IFERROR(INDEX('Debt Payoff'!$D$4:$D$11,MATCH(4,'Debt Payoff'!$F$4:$F$11,0)),0))/12)</f>
        <v>0</v>
      </c>
      <c r="N330" s="18">
        <f>IF(F329=0,0,F329*(IFERROR(INDEX('Debt Payoff'!$D$4:$D$11,MATCH(5,'Debt Payoff'!$F$4:$F$11,0)),0))/12)</f>
        <v>0</v>
      </c>
      <c r="O330" s="18">
        <f>IF(G329=0,0,G329*(IFERROR(INDEX('Debt Payoff'!$D$4:$D$11,MATCH(6,'Debt Payoff'!$F$4:$F$11,0)),0))/12)</f>
        <v>0</v>
      </c>
      <c r="P330" s="18">
        <f>IF(H329=0,0,H329*(IFERROR(INDEX('Debt Payoff'!$D$4:$D$11,MATCH(7,'Debt Payoff'!$F$4:$F$11,0)),0))/12)</f>
        <v>0</v>
      </c>
      <c r="Q330" s="18">
        <f>IF(I329=0,0,I329*(IFERROR(INDEX('Debt Payoff'!$D$4:$D$11,MATCH(8,'Debt Payoff'!$F$4:$F$11,0)),0))/12)</f>
        <v>0</v>
      </c>
    </row>
    <row r="331" spans="1:17" x14ac:dyDescent="0.25">
      <c r="A331">
        <v>329</v>
      </c>
      <c r="B331" s="18">
        <f>IF(B330=0,0,MAX(0,B330*(1+(IFERROR(INDEX('Debt Payoff'!$D$4:$D$11,MATCH(1,'Debt Payoff'!$F$4:$F$11,0)),0))/12)-MIN(B330*(1+(IFERROR(INDEX('Debt Payoff'!$D$4:$D$11,MATCH(1,'Debt Payoff'!$F$4:$F$11,0)),0))/12),((IFERROR(INDEX('Debt Payoff'!$E$4:$E$11,MATCH(1,'Debt Payoff'!$F$4:$F$11,0)),0))+('Debt Payoff'!$C$2)))))</f>
        <v>0</v>
      </c>
      <c r="C331" s="18">
        <f>IF(C330=0,0,MAX(0,C330*(1+(IFERROR(INDEX('Debt Payoff'!$D$4:$D$11,MATCH(2,'Debt Payoff'!$F$4:$F$11,0)),0))/12)-MIN(C330*(1+(IFERROR(INDEX('Debt Payoff'!$D$4:$D$11,MATCH(2,'Debt Payoff'!$F$4:$F$11,0)),0))/12),(IF(COUNTIF(B330:B330,"&gt;0")=0,(IFERROR(INDEX('Debt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31" s="18">
        <f>IF(D330=0,0,MAX(0,D330*(1+(IFERROR(INDEX('Debt Payoff'!$D$4:$D$11,MATCH(3,'Debt Payoff'!$F$4:$F$11,0)),0))/12)-MIN(D330*(1+(IFERROR(INDEX('Debt Payoff'!$D$4:$D$11,MATCH(3,'Debt Payoff'!$F$4:$F$11,0)),0))/12),(IF(COUNTIF(B330:C330,"&gt;0")=0,(IFERROR(INDEX('Debt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31" s="18">
        <f>IF(E330=0,0,MAX(0,E330*(1+(IFERROR(INDEX('Debt Payoff'!$D$4:$D$11,MATCH(4,'Debt Payoff'!$F$4:$F$11,0)),0))/12)-MIN(E330*(1+(IFERROR(INDEX('Debt Payoff'!$D$4:$D$11,MATCH(4,'Debt Payoff'!$F$4:$F$11,0)),0))/12),(IF(COUNTIF(B330:D330,"&gt;0")=0,(IFERROR(INDEX('Debt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31" s="18">
        <f>IF(F330=0,0,MAX(0,F330*(1+(IFERROR(INDEX('Debt Payoff'!$D$4:$D$11,MATCH(5,'Debt Payoff'!$F$4:$F$11,0)),0))/12)-MIN(F330*(1+(IFERROR(INDEX('Debt Payoff'!$D$4:$D$11,MATCH(5,'Debt Payoff'!$F$4:$F$11,0)),0))/12),(IF(COUNTIF(B330:E330,"&gt;0")=0,(IFERROR(INDEX('Debt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31" s="18">
        <f>IF(G330=0,0,MAX(0,G330*(1+(IFERROR(INDEX('Debt Payoff'!$D$4:$D$11,MATCH(6,'Debt Payoff'!$F$4:$F$11,0)),0))/12)-MIN(G330*(1+(IFERROR(INDEX('Debt Payoff'!$D$4:$D$11,MATCH(6,'Debt Payoff'!$F$4:$F$11,0)),0))/12),(IF(COUNTIF(B330:F330,"&gt;0")=0,(IFERROR(INDEX('Debt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31" s="18">
        <f>IF(H330=0,0,MAX(0,H330*(1+(IFERROR(INDEX('Debt Payoff'!$D$4:$D$11,MATCH(7,'Debt Payoff'!$F$4:$F$11,0)),0))/12)-MIN(H330*(1+(IFERROR(INDEX('Debt Payoff'!$D$4:$D$11,MATCH(7,'Debt Payoff'!$F$4:$F$11,0)),0))/12),(IF(COUNTIF(B330:G330,"&gt;0")=0,(IFERROR(INDEX('Debt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31" s="18">
        <f>IF(I330=0,0,MAX(0,I330*(1+(IFERROR(INDEX('Debt Payoff'!$D$4:$D$11,MATCH(8,'Debt Payoff'!$F$4:$F$11,0)),0))/12)-MIN(I330*(1+(IFERROR(INDEX('Debt Payoff'!$D$4:$D$11,MATCH(8,'Debt Payoff'!$F$4:$F$11,0)),0))/12),(IF(COUNTIF(B330:H330,"&gt;0")=0,(IFERROR(INDEX('Debt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31" s="18">
        <f>IF(B330=0,0,B330*(IFERROR(INDEX('Debt Payoff'!$D$4:$D$11,MATCH(1,'Debt Payoff'!$F$4:$F$11,0)),0))/12)</f>
        <v>0</v>
      </c>
      <c r="K331" s="18">
        <f>IF(C330=0,0,C330*(IFERROR(INDEX('Debt Payoff'!$D$4:$D$11,MATCH(2,'Debt Payoff'!$F$4:$F$11,0)),0))/12)</f>
        <v>0</v>
      </c>
      <c r="L331" s="18">
        <f>IF(D330=0,0,D330*(IFERROR(INDEX('Debt Payoff'!$D$4:$D$11,MATCH(3,'Debt Payoff'!$F$4:$F$11,0)),0))/12)</f>
        <v>0</v>
      </c>
      <c r="M331" s="18">
        <f>IF(E330=0,0,E330*(IFERROR(INDEX('Debt Payoff'!$D$4:$D$11,MATCH(4,'Debt Payoff'!$F$4:$F$11,0)),0))/12)</f>
        <v>0</v>
      </c>
      <c r="N331" s="18">
        <f>IF(F330=0,0,F330*(IFERROR(INDEX('Debt Payoff'!$D$4:$D$11,MATCH(5,'Debt Payoff'!$F$4:$F$11,0)),0))/12)</f>
        <v>0</v>
      </c>
      <c r="O331" s="18">
        <f>IF(G330=0,0,G330*(IFERROR(INDEX('Debt Payoff'!$D$4:$D$11,MATCH(6,'Debt Payoff'!$F$4:$F$11,0)),0))/12)</f>
        <v>0</v>
      </c>
      <c r="P331" s="18">
        <f>IF(H330=0,0,H330*(IFERROR(INDEX('Debt Payoff'!$D$4:$D$11,MATCH(7,'Debt Payoff'!$F$4:$F$11,0)),0))/12)</f>
        <v>0</v>
      </c>
      <c r="Q331" s="18">
        <f>IF(I330=0,0,I330*(IFERROR(INDEX('Debt Payoff'!$D$4:$D$11,MATCH(8,'Debt Payoff'!$F$4:$F$11,0)),0))/12)</f>
        <v>0</v>
      </c>
    </row>
    <row r="332" spans="1:17" x14ac:dyDescent="0.25">
      <c r="A332">
        <v>330</v>
      </c>
      <c r="B332" s="18">
        <f>IF(B331=0,0,MAX(0,B331*(1+(IFERROR(INDEX('Debt Payoff'!$D$4:$D$11,MATCH(1,'Debt Payoff'!$F$4:$F$11,0)),0))/12)-MIN(B331*(1+(IFERROR(INDEX('Debt Payoff'!$D$4:$D$11,MATCH(1,'Debt Payoff'!$F$4:$F$11,0)),0))/12),((IFERROR(INDEX('Debt Payoff'!$E$4:$E$11,MATCH(1,'Debt Payoff'!$F$4:$F$11,0)),0))+('Debt Payoff'!$C$2)))))</f>
        <v>0</v>
      </c>
      <c r="C332" s="18">
        <f>IF(C331=0,0,MAX(0,C331*(1+(IFERROR(INDEX('Debt Payoff'!$D$4:$D$11,MATCH(2,'Debt Payoff'!$F$4:$F$11,0)),0))/12)-MIN(C331*(1+(IFERROR(INDEX('Debt Payoff'!$D$4:$D$11,MATCH(2,'Debt Payoff'!$F$4:$F$11,0)),0))/12),(IF(COUNTIF(B331:B331,"&gt;0")=0,(IFERROR(INDEX('Debt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32" s="18">
        <f>IF(D331=0,0,MAX(0,D331*(1+(IFERROR(INDEX('Debt Payoff'!$D$4:$D$11,MATCH(3,'Debt Payoff'!$F$4:$F$11,0)),0))/12)-MIN(D331*(1+(IFERROR(INDEX('Debt Payoff'!$D$4:$D$11,MATCH(3,'Debt Payoff'!$F$4:$F$11,0)),0))/12),(IF(COUNTIF(B331:C331,"&gt;0")=0,(IFERROR(INDEX('Debt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32" s="18">
        <f>IF(E331=0,0,MAX(0,E331*(1+(IFERROR(INDEX('Debt Payoff'!$D$4:$D$11,MATCH(4,'Debt Payoff'!$F$4:$F$11,0)),0))/12)-MIN(E331*(1+(IFERROR(INDEX('Debt Payoff'!$D$4:$D$11,MATCH(4,'Debt Payoff'!$F$4:$F$11,0)),0))/12),(IF(COUNTIF(B331:D331,"&gt;0")=0,(IFERROR(INDEX('Debt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32" s="18">
        <f>IF(F331=0,0,MAX(0,F331*(1+(IFERROR(INDEX('Debt Payoff'!$D$4:$D$11,MATCH(5,'Debt Payoff'!$F$4:$F$11,0)),0))/12)-MIN(F331*(1+(IFERROR(INDEX('Debt Payoff'!$D$4:$D$11,MATCH(5,'Debt Payoff'!$F$4:$F$11,0)),0))/12),(IF(COUNTIF(B331:E331,"&gt;0")=0,(IFERROR(INDEX('Debt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32" s="18">
        <f>IF(G331=0,0,MAX(0,G331*(1+(IFERROR(INDEX('Debt Payoff'!$D$4:$D$11,MATCH(6,'Debt Payoff'!$F$4:$F$11,0)),0))/12)-MIN(G331*(1+(IFERROR(INDEX('Debt Payoff'!$D$4:$D$11,MATCH(6,'Debt Payoff'!$F$4:$F$11,0)),0))/12),(IF(COUNTIF(B331:F331,"&gt;0")=0,(IFERROR(INDEX('Debt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32" s="18">
        <f>IF(H331=0,0,MAX(0,H331*(1+(IFERROR(INDEX('Debt Payoff'!$D$4:$D$11,MATCH(7,'Debt Payoff'!$F$4:$F$11,0)),0))/12)-MIN(H331*(1+(IFERROR(INDEX('Debt Payoff'!$D$4:$D$11,MATCH(7,'Debt Payoff'!$F$4:$F$11,0)),0))/12),(IF(COUNTIF(B331:G331,"&gt;0")=0,(IFERROR(INDEX('Debt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32" s="18">
        <f>IF(I331=0,0,MAX(0,I331*(1+(IFERROR(INDEX('Debt Payoff'!$D$4:$D$11,MATCH(8,'Debt Payoff'!$F$4:$F$11,0)),0))/12)-MIN(I331*(1+(IFERROR(INDEX('Debt Payoff'!$D$4:$D$11,MATCH(8,'Debt Payoff'!$F$4:$F$11,0)),0))/12),(IF(COUNTIF(B331:H331,"&gt;0")=0,(IFERROR(INDEX('Debt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32" s="18">
        <f>IF(B331=0,0,B331*(IFERROR(INDEX('Debt Payoff'!$D$4:$D$11,MATCH(1,'Debt Payoff'!$F$4:$F$11,0)),0))/12)</f>
        <v>0</v>
      </c>
      <c r="K332" s="18">
        <f>IF(C331=0,0,C331*(IFERROR(INDEX('Debt Payoff'!$D$4:$D$11,MATCH(2,'Debt Payoff'!$F$4:$F$11,0)),0))/12)</f>
        <v>0</v>
      </c>
      <c r="L332" s="18">
        <f>IF(D331=0,0,D331*(IFERROR(INDEX('Debt Payoff'!$D$4:$D$11,MATCH(3,'Debt Payoff'!$F$4:$F$11,0)),0))/12)</f>
        <v>0</v>
      </c>
      <c r="M332" s="18">
        <f>IF(E331=0,0,E331*(IFERROR(INDEX('Debt Payoff'!$D$4:$D$11,MATCH(4,'Debt Payoff'!$F$4:$F$11,0)),0))/12)</f>
        <v>0</v>
      </c>
      <c r="N332" s="18">
        <f>IF(F331=0,0,F331*(IFERROR(INDEX('Debt Payoff'!$D$4:$D$11,MATCH(5,'Debt Payoff'!$F$4:$F$11,0)),0))/12)</f>
        <v>0</v>
      </c>
      <c r="O332" s="18">
        <f>IF(G331=0,0,G331*(IFERROR(INDEX('Debt Payoff'!$D$4:$D$11,MATCH(6,'Debt Payoff'!$F$4:$F$11,0)),0))/12)</f>
        <v>0</v>
      </c>
      <c r="P332" s="18">
        <f>IF(H331=0,0,H331*(IFERROR(INDEX('Debt Payoff'!$D$4:$D$11,MATCH(7,'Debt Payoff'!$F$4:$F$11,0)),0))/12)</f>
        <v>0</v>
      </c>
      <c r="Q332" s="18">
        <f>IF(I331=0,0,I331*(IFERROR(INDEX('Debt Payoff'!$D$4:$D$11,MATCH(8,'Debt Payoff'!$F$4:$F$11,0)),0))/12)</f>
        <v>0</v>
      </c>
    </row>
    <row r="333" spans="1:17" x14ac:dyDescent="0.25">
      <c r="A333">
        <v>331</v>
      </c>
      <c r="B333" s="18">
        <f>IF(B332=0,0,MAX(0,B332*(1+(IFERROR(INDEX('Debt Payoff'!$D$4:$D$11,MATCH(1,'Debt Payoff'!$F$4:$F$11,0)),0))/12)-MIN(B332*(1+(IFERROR(INDEX('Debt Payoff'!$D$4:$D$11,MATCH(1,'Debt Payoff'!$F$4:$F$11,0)),0))/12),((IFERROR(INDEX('Debt Payoff'!$E$4:$E$11,MATCH(1,'Debt Payoff'!$F$4:$F$11,0)),0))+('Debt Payoff'!$C$2)))))</f>
        <v>0</v>
      </c>
      <c r="C333" s="18">
        <f>IF(C332=0,0,MAX(0,C332*(1+(IFERROR(INDEX('Debt Payoff'!$D$4:$D$11,MATCH(2,'Debt Payoff'!$F$4:$F$11,0)),0))/12)-MIN(C332*(1+(IFERROR(INDEX('Debt Payoff'!$D$4:$D$11,MATCH(2,'Debt Payoff'!$F$4:$F$11,0)),0))/12),(IF(COUNTIF(B332:B332,"&gt;0")=0,(IFERROR(INDEX('Debt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33" s="18">
        <f>IF(D332=0,0,MAX(0,D332*(1+(IFERROR(INDEX('Debt Payoff'!$D$4:$D$11,MATCH(3,'Debt Payoff'!$F$4:$F$11,0)),0))/12)-MIN(D332*(1+(IFERROR(INDEX('Debt Payoff'!$D$4:$D$11,MATCH(3,'Debt Payoff'!$F$4:$F$11,0)),0))/12),(IF(COUNTIF(B332:C332,"&gt;0")=0,(IFERROR(INDEX('Debt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33" s="18">
        <f>IF(E332=0,0,MAX(0,E332*(1+(IFERROR(INDEX('Debt Payoff'!$D$4:$D$11,MATCH(4,'Debt Payoff'!$F$4:$F$11,0)),0))/12)-MIN(E332*(1+(IFERROR(INDEX('Debt Payoff'!$D$4:$D$11,MATCH(4,'Debt Payoff'!$F$4:$F$11,0)),0))/12),(IF(COUNTIF(B332:D332,"&gt;0")=0,(IFERROR(INDEX('Debt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33" s="18">
        <f>IF(F332=0,0,MAX(0,F332*(1+(IFERROR(INDEX('Debt Payoff'!$D$4:$D$11,MATCH(5,'Debt Payoff'!$F$4:$F$11,0)),0))/12)-MIN(F332*(1+(IFERROR(INDEX('Debt Payoff'!$D$4:$D$11,MATCH(5,'Debt Payoff'!$F$4:$F$11,0)),0))/12),(IF(COUNTIF(B332:E332,"&gt;0")=0,(IFERROR(INDEX('Debt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33" s="18">
        <f>IF(G332=0,0,MAX(0,G332*(1+(IFERROR(INDEX('Debt Payoff'!$D$4:$D$11,MATCH(6,'Debt Payoff'!$F$4:$F$11,0)),0))/12)-MIN(G332*(1+(IFERROR(INDEX('Debt Payoff'!$D$4:$D$11,MATCH(6,'Debt Payoff'!$F$4:$F$11,0)),0))/12),(IF(COUNTIF(B332:F332,"&gt;0")=0,(IFERROR(INDEX('Debt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33" s="18">
        <f>IF(H332=0,0,MAX(0,H332*(1+(IFERROR(INDEX('Debt Payoff'!$D$4:$D$11,MATCH(7,'Debt Payoff'!$F$4:$F$11,0)),0))/12)-MIN(H332*(1+(IFERROR(INDEX('Debt Payoff'!$D$4:$D$11,MATCH(7,'Debt Payoff'!$F$4:$F$11,0)),0))/12),(IF(COUNTIF(B332:G332,"&gt;0")=0,(IFERROR(INDEX('Debt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33" s="18">
        <f>IF(I332=0,0,MAX(0,I332*(1+(IFERROR(INDEX('Debt Payoff'!$D$4:$D$11,MATCH(8,'Debt Payoff'!$F$4:$F$11,0)),0))/12)-MIN(I332*(1+(IFERROR(INDEX('Debt Payoff'!$D$4:$D$11,MATCH(8,'Debt Payoff'!$F$4:$F$11,0)),0))/12),(IF(COUNTIF(B332:H332,"&gt;0")=0,(IFERROR(INDEX('Debt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33" s="18">
        <f>IF(B332=0,0,B332*(IFERROR(INDEX('Debt Payoff'!$D$4:$D$11,MATCH(1,'Debt Payoff'!$F$4:$F$11,0)),0))/12)</f>
        <v>0</v>
      </c>
      <c r="K333" s="18">
        <f>IF(C332=0,0,C332*(IFERROR(INDEX('Debt Payoff'!$D$4:$D$11,MATCH(2,'Debt Payoff'!$F$4:$F$11,0)),0))/12)</f>
        <v>0</v>
      </c>
      <c r="L333" s="18">
        <f>IF(D332=0,0,D332*(IFERROR(INDEX('Debt Payoff'!$D$4:$D$11,MATCH(3,'Debt Payoff'!$F$4:$F$11,0)),0))/12)</f>
        <v>0</v>
      </c>
      <c r="M333" s="18">
        <f>IF(E332=0,0,E332*(IFERROR(INDEX('Debt Payoff'!$D$4:$D$11,MATCH(4,'Debt Payoff'!$F$4:$F$11,0)),0))/12)</f>
        <v>0</v>
      </c>
      <c r="N333" s="18">
        <f>IF(F332=0,0,F332*(IFERROR(INDEX('Debt Payoff'!$D$4:$D$11,MATCH(5,'Debt Payoff'!$F$4:$F$11,0)),0))/12)</f>
        <v>0</v>
      </c>
      <c r="O333" s="18">
        <f>IF(G332=0,0,G332*(IFERROR(INDEX('Debt Payoff'!$D$4:$D$11,MATCH(6,'Debt Payoff'!$F$4:$F$11,0)),0))/12)</f>
        <v>0</v>
      </c>
      <c r="P333" s="18">
        <f>IF(H332=0,0,H332*(IFERROR(INDEX('Debt Payoff'!$D$4:$D$11,MATCH(7,'Debt Payoff'!$F$4:$F$11,0)),0))/12)</f>
        <v>0</v>
      </c>
      <c r="Q333" s="18">
        <f>IF(I332=0,0,I332*(IFERROR(INDEX('Debt Payoff'!$D$4:$D$11,MATCH(8,'Debt Payoff'!$F$4:$F$11,0)),0))/12)</f>
        <v>0</v>
      </c>
    </row>
    <row r="334" spans="1:17" x14ac:dyDescent="0.25">
      <c r="A334">
        <v>332</v>
      </c>
      <c r="B334" s="18">
        <f>IF(B333=0,0,MAX(0,B333*(1+(IFERROR(INDEX('Debt Payoff'!$D$4:$D$11,MATCH(1,'Debt Payoff'!$F$4:$F$11,0)),0))/12)-MIN(B333*(1+(IFERROR(INDEX('Debt Payoff'!$D$4:$D$11,MATCH(1,'Debt Payoff'!$F$4:$F$11,0)),0))/12),((IFERROR(INDEX('Debt Payoff'!$E$4:$E$11,MATCH(1,'Debt Payoff'!$F$4:$F$11,0)),0))+('Debt Payoff'!$C$2)))))</f>
        <v>0</v>
      </c>
      <c r="C334" s="18">
        <f>IF(C333=0,0,MAX(0,C333*(1+(IFERROR(INDEX('Debt Payoff'!$D$4:$D$11,MATCH(2,'Debt Payoff'!$F$4:$F$11,0)),0))/12)-MIN(C333*(1+(IFERROR(INDEX('Debt Payoff'!$D$4:$D$11,MATCH(2,'Debt Payoff'!$F$4:$F$11,0)),0))/12),(IF(COUNTIF(B333:B333,"&gt;0")=0,(IFERROR(INDEX('Debt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34" s="18">
        <f>IF(D333=0,0,MAX(0,D333*(1+(IFERROR(INDEX('Debt Payoff'!$D$4:$D$11,MATCH(3,'Debt Payoff'!$F$4:$F$11,0)),0))/12)-MIN(D333*(1+(IFERROR(INDEX('Debt Payoff'!$D$4:$D$11,MATCH(3,'Debt Payoff'!$F$4:$F$11,0)),0))/12),(IF(COUNTIF(B333:C333,"&gt;0")=0,(IFERROR(INDEX('Debt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34" s="18">
        <f>IF(E333=0,0,MAX(0,E333*(1+(IFERROR(INDEX('Debt Payoff'!$D$4:$D$11,MATCH(4,'Debt Payoff'!$F$4:$F$11,0)),0))/12)-MIN(E333*(1+(IFERROR(INDEX('Debt Payoff'!$D$4:$D$11,MATCH(4,'Debt Payoff'!$F$4:$F$11,0)),0))/12),(IF(COUNTIF(B333:D333,"&gt;0")=0,(IFERROR(INDEX('Debt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34" s="18">
        <f>IF(F333=0,0,MAX(0,F333*(1+(IFERROR(INDEX('Debt Payoff'!$D$4:$D$11,MATCH(5,'Debt Payoff'!$F$4:$F$11,0)),0))/12)-MIN(F333*(1+(IFERROR(INDEX('Debt Payoff'!$D$4:$D$11,MATCH(5,'Debt Payoff'!$F$4:$F$11,0)),0))/12),(IF(COUNTIF(B333:E333,"&gt;0")=0,(IFERROR(INDEX('Debt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34" s="18">
        <f>IF(G333=0,0,MAX(0,G333*(1+(IFERROR(INDEX('Debt Payoff'!$D$4:$D$11,MATCH(6,'Debt Payoff'!$F$4:$F$11,0)),0))/12)-MIN(G333*(1+(IFERROR(INDEX('Debt Payoff'!$D$4:$D$11,MATCH(6,'Debt Payoff'!$F$4:$F$11,0)),0))/12),(IF(COUNTIF(B333:F333,"&gt;0")=0,(IFERROR(INDEX('Debt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34" s="18">
        <f>IF(H333=0,0,MAX(0,H333*(1+(IFERROR(INDEX('Debt Payoff'!$D$4:$D$11,MATCH(7,'Debt Payoff'!$F$4:$F$11,0)),0))/12)-MIN(H333*(1+(IFERROR(INDEX('Debt Payoff'!$D$4:$D$11,MATCH(7,'Debt Payoff'!$F$4:$F$11,0)),0))/12),(IF(COUNTIF(B333:G333,"&gt;0")=0,(IFERROR(INDEX('Debt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34" s="18">
        <f>IF(I333=0,0,MAX(0,I333*(1+(IFERROR(INDEX('Debt Payoff'!$D$4:$D$11,MATCH(8,'Debt Payoff'!$F$4:$F$11,0)),0))/12)-MIN(I333*(1+(IFERROR(INDEX('Debt Payoff'!$D$4:$D$11,MATCH(8,'Debt Payoff'!$F$4:$F$11,0)),0))/12),(IF(COUNTIF(B333:H333,"&gt;0")=0,(IFERROR(INDEX('Debt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34" s="18">
        <f>IF(B333=0,0,B333*(IFERROR(INDEX('Debt Payoff'!$D$4:$D$11,MATCH(1,'Debt Payoff'!$F$4:$F$11,0)),0))/12)</f>
        <v>0</v>
      </c>
      <c r="K334" s="18">
        <f>IF(C333=0,0,C333*(IFERROR(INDEX('Debt Payoff'!$D$4:$D$11,MATCH(2,'Debt Payoff'!$F$4:$F$11,0)),0))/12)</f>
        <v>0</v>
      </c>
      <c r="L334" s="18">
        <f>IF(D333=0,0,D333*(IFERROR(INDEX('Debt Payoff'!$D$4:$D$11,MATCH(3,'Debt Payoff'!$F$4:$F$11,0)),0))/12)</f>
        <v>0</v>
      </c>
      <c r="M334" s="18">
        <f>IF(E333=0,0,E333*(IFERROR(INDEX('Debt Payoff'!$D$4:$D$11,MATCH(4,'Debt Payoff'!$F$4:$F$11,0)),0))/12)</f>
        <v>0</v>
      </c>
      <c r="N334" s="18">
        <f>IF(F333=0,0,F333*(IFERROR(INDEX('Debt Payoff'!$D$4:$D$11,MATCH(5,'Debt Payoff'!$F$4:$F$11,0)),0))/12)</f>
        <v>0</v>
      </c>
      <c r="O334" s="18">
        <f>IF(G333=0,0,G333*(IFERROR(INDEX('Debt Payoff'!$D$4:$D$11,MATCH(6,'Debt Payoff'!$F$4:$F$11,0)),0))/12)</f>
        <v>0</v>
      </c>
      <c r="P334" s="18">
        <f>IF(H333=0,0,H333*(IFERROR(INDEX('Debt Payoff'!$D$4:$D$11,MATCH(7,'Debt Payoff'!$F$4:$F$11,0)),0))/12)</f>
        <v>0</v>
      </c>
      <c r="Q334" s="18">
        <f>IF(I333=0,0,I333*(IFERROR(INDEX('Debt Payoff'!$D$4:$D$11,MATCH(8,'Debt Payoff'!$F$4:$F$11,0)),0))/12)</f>
        <v>0</v>
      </c>
    </row>
    <row r="335" spans="1:17" x14ac:dyDescent="0.25">
      <c r="A335">
        <v>333</v>
      </c>
      <c r="B335" s="18">
        <f>IF(B334=0,0,MAX(0,B334*(1+(IFERROR(INDEX('Debt Payoff'!$D$4:$D$11,MATCH(1,'Debt Payoff'!$F$4:$F$11,0)),0))/12)-MIN(B334*(1+(IFERROR(INDEX('Debt Payoff'!$D$4:$D$11,MATCH(1,'Debt Payoff'!$F$4:$F$11,0)),0))/12),((IFERROR(INDEX('Debt Payoff'!$E$4:$E$11,MATCH(1,'Debt Payoff'!$F$4:$F$11,0)),0))+('Debt Payoff'!$C$2)))))</f>
        <v>0</v>
      </c>
      <c r="C335" s="18">
        <f>IF(C334=0,0,MAX(0,C334*(1+(IFERROR(INDEX('Debt Payoff'!$D$4:$D$11,MATCH(2,'Debt Payoff'!$F$4:$F$11,0)),0))/12)-MIN(C334*(1+(IFERROR(INDEX('Debt Payoff'!$D$4:$D$11,MATCH(2,'Debt Payoff'!$F$4:$F$11,0)),0))/12),(IF(COUNTIF(B334:B334,"&gt;0")=0,(IFERROR(INDEX('Debt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35" s="18">
        <f>IF(D334=0,0,MAX(0,D334*(1+(IFERROR(INDEX('Debt Payoff'!$D$4:$D$11,MATCH(3,'Debt Payoff'!$F$4:$F$11,0)),0))/12)-MIN(D334*(1+(IFERROR(INDEX('Debt Payoff'!$D$4:$D$11,MATCH(3,'Debt Payoff'!$F$4:$F$11,0)),0))/12),(IF(COUNTIF(B334:C334,"&gt;0")=0,(IFERROR(INDEX('Debt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35" s="18">
        <f>IF(E334=0,0,MAX(0,E334*(1+(IFERROR(INDEX('Debt Payoff'!$D$4:$D$11,MATCH(4,'Debt Payoff'!$F$4:$F$11,0)),0))/12)-MIN(E334*(1+(IFERROR(INDEX('Debt Payoff'!$D$4:$D$11,MATCH(4,'Debt Payoff'!$F$4:$F$11,0)),0))/12),(IF(COUNTIF(B334:D334,"&gt;0")=0,(IFERROR(INDEX('Debt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35" s="18">
        <f>IF(F334=0,0,MAX(0,F334*(1+(IFERROR(INDEX('Debt Payoff'!$D$4:$D$11,MATCH(5,'Debt Payoff'!$F$4:$F$11,0)),0))/12)-MIN(F334*(1+(IFERROR(INDEX('Debt Payoff'!$D$4:$D$11,MATCH(5,'Debt Payoff'!$F$4:$F$11,0)),0))/12),(IF(COUNTIF(B334:E334,"&gt;0")=0,(IFERROR(INDEX('Debt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35" s="18">
        <f>IF(G334=0,0,MAX(0,G334*(1+(IFERROR(INDEX('Debt Payoff'!$D$4:$D$11,MATCH(6,'Debt Payoff'!$F$4:$F$11,0)),0))/12)-MIN(G334*(1+(IFERROR(INDEX('Debt Payoff'!$D$4:$D$11,MATCH(6,'Debt Payoff'!$F$4:$F$11,0)),0))/12),(IF(COUNTIF(B334:F334,"&gt;0")=0,(IFERROR(INDEX('Debt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35" s="18">
        <f>IF(H334=0,0,MAX(0,H334*(1+(IFERROR(INDEX('Debt Payoff'!$D$4:$D$11,MATCH(7,'Debt Payoff'!$F$4:$F$11,0)),0))/12)-MIN(H334*(1+(IFERROR(INDEX('Debt Payoff'!$D$4:$D$11,MATCH(7,'Debt Payoff'!$F$4:$F$11,0)),0))/12),(IF(COUNTIF(B334:G334,"&gt;0")=0,(IFERROR(INDEX('Debt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35" s="18">
        <f>IF(I334=0,0,MAX(0,I334*(1+(IFERROR(INDEX('Debt Payoff'!$D$4:$D$11,MATCH(8,'Debt Payoff'!$F$4:$F$11,0)),0))/12)-MIN(I334*(1+(IFERROR(INDEX('Debt Payoff'!$D$4:$D$11,MATCH(8,'Debt Payoff'!$F$4:$F$11,0)),0))/12),(IF(COUNTIF(B334:H334,"&gt;0")=0,(IFERROR(INDEX('Debt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35" s="18">
        <f>IF(B334=0,0,B334*(IFERROR(INDEX('Debt Payoff'!$D$4:$D$11,MATCH(1,'Debt Payoff'!$F$4:$F$11,0)),0))/12)</f>
        <v>0</v>
      </c>
      <c r="K335" s="18">
        <f>IF(C334=0,0,C334*(IFERROR(INDEX('Debt Payoff'!$D$4:$D$11,MATCH(2,'Debt Payoff'!$F$4:$F$11,0)),0))/12)</f>
        <v>0</v>
      </c>
      <c r="L335" s="18">
        <f>IF(D334=0,0,D334*(IFERROR(INDEX('Debt Payoff'!$D$4:$D$11,MATCH(3,'Debt Payoff'!$F$4:$F$11,0)),0))/12)</f>
        <v>0</v>
      </c>
      <c r="M335" s="18">
        <f>IF(E334=0,0,E334*(IFERROR(INDEX('Debt Payoff'!$D$4:$D$11,MATCH(4,'Debt Payoff'!$F$4:$F$11,0)),0))/12)</f>
        <v>0</v>
      </c>
      <c r="N335" s="18">
        <f>IF(F334=0,0,F334*(IFERROR(INDEX('Debt Payoff'!$D$4:$D$11,MATCH(5,'Debt Payoff'!$F$4:$F$11,0)),0))/12)</f>
        <v>0</v>
      </c>
      <c r="O335" s="18">
        <f>IF(G334=0,0,G334*(IFERROR(INDEX('Debt Payoff'!$D$4:$D$11,MATCH(6,'Debt Payoff'!$F$4:$F$11,0)),0))/12)</f>
        <v>0</v>
      </c>
      <c r="P335" s="18">
        <f>IF(H334=0,0,H334*(IFERROR(INDEX('Debt Payoff'!$D$4:$D$11,MATCH(7,'Debt Payoff'!$F$4:$F$11,0)),0))/12)</f>
        <v>0</v>
      </c>
      <c r="Q335" s="18">
        <f>IF(I334=0,0,I334*(IFERROR(INDEX('Debt Payoff'!$D$4:$D$11,MATCH(8,'Debt Payoff'!$F$4:$F$11,0)),0))/12)</f>
        <v>0</v>
      </c>
    </row>
    <row r="336" spans="1:17" x14ac:dyDescent="0.25">
      <c r="A336">
        <v>334</v>
      </c>
      <c r="B336" s="18">
        <f>IF(B335=0,0,MAX(0,B335*(1+(IFERROR(INDEX('Debt Payoff'!$D$4:$D$11,MATCH(1,'Debt Payoff'!$F$4:$F$11,0)),0))/12)-MIN(B335*(1+(IFERROR(INDEX('Debt Payoff'!$D$4:$D$11,MATCH(1,'Debt Payoff'!$F$4:$F$11,0)),0))/12),((IFERROR(INDEX('Debt Payoff'!$E$4:$E$11,MATCH(1,'Debt Payoff'!$F$4:$F$11,0)),0))+('Debt Payoff'!$C$2)))))</f>
        <v>0</v>
      </c>
      <c r="C336" s="18">
        <f>IF(C335=0,0,MAX(0,C335*(1+(IFERROR(INDEX('Debt Payoff'!$D$4:$D$11,MATCH(2,'Debt Payoff'!$F$4:$F$11,0)),0))/12)-MIN(C335*(1+(IFERROR(INDEX('Debt Payoff'!$D$4:$D$11,MATCH(2,'Debt Payoff'!$F$4:$F$11,0)),0))/12),(IF(COUNTIF(B335:B335,"&gt;0")=0,(IFERROR(INDEX('Debt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36" s="18">
        <f>IF(D335=0,0,MAX(0,D335*(1+(IFERROR(INDEX('Debt Payoff'!$D$4:$D$11,MATCH(3,'Debt Payoff'!$F$4:$F$11,0)),0))/12)-MIN(D335*(1+(IFERROR(INDEX('Debt Payoff'!$D$4:$D$11,MATCH(3,'Debt Payoff'!$F$4:$F$11,0)),0))/12),(IF(COUNTIF(B335:C335,"&gt;0")=0,(IFERROR(INDEX('Debt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36" s="18">
        <f>IF(E335=0,0,MAX(0,E335*(1+(IFERROR(INDEX('Debt Payoff'!$D$4:$D$11,MATCH(4,'Debt Payoff'!$F$4:$F$11,0)),0))/12)-MIN(E335*(1+(IFERROR(INDEX('Debt Payoff'!$D$4:$D$11,MATCH(4,'Debt Payoff'!$F$4:$F$11,0)),0))/12),(IF(COUNTIF(B335:D335,"&gt;0")=0,(IFERROR(INDEX('Debt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36" s="18">
        <f>IF(F335=0,0,MAX(0,F335*(1+(IFERROR(INDEX('Debt Payoff'!$D$4:$D$11,MATCH(5,'Debt Payoff'!$F$4:$F$11,0)),0))/12)-MIN(F335*(1+(IFERROR(INDEX('Debt Payoff'!$D$4:$D$11,MATCH(5,'Debt Payoff'!$F$4:$F$11,0)),0))/12),(IF(COUNTIF(B335:E335,"&gt;0")=0,(IFERROR(INDEX('Debt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36" s="18">
        <f>IF(G335=0,0,MAX(0,G335*(1+(IFERROR(INDEX('Debt Payoff'!$D$4:$D$11,MATCH(6,'Debt Payoff'!$F$4:$F$11,0)),0))/12)-MIN(G335*(1+(IFERROR(INDEX('Debt Payoff'!$D$4:$D$11,MATCH(6,'Debt Payoff'!$F$4:$F$11,0)),0))/12),(IF(COUNTIF(B335:F335,"&gt;0")=0,(IFERROR(INDEX('Debt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36" s="18">
        <f>IF(H335=0,0,MAX(0,H335*(1+(IFERROR(INDEX('Debt Payoff'!$D$4:$D$11,MATCH(7,'Debt Payoff'!$F$4:$F$11,0)),0))/12)-MIN(H335*(1+(IFERROR(INDEX('Debt Payoff'!$D$4:$D$11,MATCH(7,'Debt Payoff'!$F$4:$F$11,0)),0))/12),(IF(COUNTIF(B335:G335,"&gt;0")=0,(IFERROR(INDEX('Debt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36" s="18">
        <f>IF(I335=0,0,MAX(0,I335*(1+(IFERROR(INDEX('Debt Payoff'!$D$4:$D$11,MATCH(8,'Debt Payoff'!$F$4:$F$11,0)),0))/12)-MIN(I335*(1+(IFERROR(INDEX('Debt Payoff'!$D$4:$D$11,MATCH(8,'Debt Payoff'!$F$4:$F$11,0)),0))/12),(IF(COUNTIF(B335:H335,"&gt;0")=0,(IFERROR(INDEX('Debt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36" s="18">
        <f>IF(B335=0,0,B335*(IFERROR(INDEX('Debt Payoff'!$D$4:$D$11,MATCH(1,'Debt Payoff'!$F$4:$F$11,0)),0))/12)</f>
        <v>0</v>
      </c>
      <c r="K336" s="18">
        <f>IF(C335=0,0,C335*(IFERROR(INDEX('Debt Payoff'!$D$4:$D$11,MATCH(2,'Debt Payoff'!$F$4:$F$11,0)),0))/12)</f>
        <v>0</v>
      </c>
      <c r="L336" s="18">
        <f>IF(D335=0,0,D335*(IFERROR(INDEX('Debt Payoff'!$D$4:$D$11,MATCH(3,'Debt Payoff'!$F$4:$F$11,0)),0))/12)</f>
        <v>0</v>
      </c>
      <c r="M336" s="18">
        <f>IF(E335=0,0,E335*(IFERROR(INDEX('Debt Payoff'!$D$4:$D$11,MATCH(4,'Debt Payoff'!$F$4:$F$11,0)),0))/12)</f>
        <v>0</v>
      </c>
      <c r="N336" s="18">
        <f>IF(F335=0,0,F335*(IFERROR(INDEX('Debt Payoff'!$D$4:$D$11,MATCH(5,'Debt Payoff'!$F$4:$F$11,0)),0))/12)</f>
        <v>0</v>
      </c>
      <c r="O336" s="18">
        <f>IF(G335=0,0,G335*(IFERROR(INDEX('Debt Payoff'!$D$4:$D$11,MATCH(6,'Debt Payoff'!$F$4:$F$11,0)),0))/12)</f>
        <v>0</v>
      </c>
      <c r="P336" s="18">
        <f>IF(H335=0,0,H335*(IFERROR(INDEX('Debt Payoff'!$D$4:$D$11,MATCH(7,'Debt Payoff'!$F$4:$F$11,0)),0))/12)</f>
        <v>0</v>
      </c>
      <c r="Q336" s="18">
        <f>IF(I335=0,0,I335*(IFERROR(INDEX('Debt Payoff'!$D$4:$D$11,MATCH(8,'Debt Payoff'!$F$4:$F$11,0)),0))/12)</f>
        <v>0</v>
      </c>
    </row>
    <row r="337" spans="1:17" x14ac:dyDescent="0.25">
      <c r="A337">
        <v>335</v>
      </c>
      <c r="B337" s="18">
        <f>IF(B336=0,0,MAX(0,B336*(1+(IFERROR(INDEX('Debt Payoff'!$D$4:$D$11,MATCH(1,'Debt Payoff'!$F$4:$F$11,0)),0))/12)-MIN(B336*(1+(IFERROR(INDEX('Debt Payoff'!$D$4:$D$11,MATCH(1,'Debt Payoff'!$F$4:$F$11,0)),0))/12),((IFERROR(INDEX('Debt Payoff'!$E$4:$E$11,MATCH(1,'Debt Payoff'!$F$4:$F$11,0)),0))+('Debt Payoff'!$C$2)))))</f>
        <v>0</v>
      </c>
      <c r="C337" s="18">
        <f>IF(C336=0,0,MAX(0,C336*(1+(IFERROR(INDEX('Debt Payoff'!$D$4:$D$11,MATCH(2,'Debt Payoff'!$F$4:$F$11,0)),0))/12)-MIN(C336*(1+(IFERROR(INDEX('Debt Payoff'!$D$4:$D$11,MATCH(2,'Debt Payoff'!$F$4:$F$11,0)),0))/12),(IF(COUNTIF(B336:B336,"&gt;0")=0,(IFERROR(INDEX('Debt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37" s="18">
        <f>IF(D336=0,0,MAX(0,D336*(1+(IFERROR(INDEX('Debt Payoff'!$D$4:$D$11,MATCH(3,'Debt Payoff'!$F$4:$F$11,0)),0))/12)-MIN(D336*(1+(IFERROR(INDEX('Debt Payoff'!$D$4:$D$11,MATCH(3,'Debt Payoff'!$F$4:$F$11,0)),0))/12),(IF(COUNTIF(B336:C336,"&gt;0")=0,(IFERROR(INDEX('Debt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37" s="18">
        <f>IF(E336=0,0,MAX(0,E336*(1+(IFERROR(INDEX('Debt Payoff'!$D$4:$D$11,MATCH(4,'Debt Payoff'!$F$4:$F$11,0)),0))/12)-MIN(E336*(1+(IFERROR(INDEX('Debt Payoff'!$D$4:$D$11,MATCH(4,'Debt Payoff'!$F$4:$F$11,0)),0))/12),(IF(COUNTIF(B336:D336,"&gt;0")=0,(IFERROR(INDEX('Debt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37" s="18">
        <f>IF(F336=0,0,MAX(0,F336*(1+(IFERROR(INDEX('Debt Payoff'!$D$4:$D$11,MATCH(5,'Debt Payoff'!$F$4:$F$11,0)),0))/12)-MIN(F336*(1+(IFERROR(INDEX('Debt Payoff'!$D$4:$D$11,MATCH(5,'Debt Payoff'!$F$4:$F$11,0)),0))/12),(IF(COUNTIF(B336:E336,"&gt;0")=0,(IFERROR(INDEX('Debt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37" s="18">
        <f>IF(G336=0,0,MAX(0,G336*(1+(IFERROR(INDEX('Debt Payoff'!$D$4:$D$11,MATCH(6,'Debt Payoff'!$F$4:$F$11,0)),0))/12)-MIN(G336*(1+(IFERROR(INDEX('Debt Payoff'!$D$4:$D$11,MATCH(6,'Debt Payoff'!$F$4:$F$11,0)),0))/12),(IF(COUNTIF(B336:F336,"&gt;0")=0,(IFERROR(INDEX('Debt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37" s="18">
        <f>IF(H336=0,0,MAX(0,H336*(1+(IFERROR(INDEX('Debt Payoff'!$D$4:$D$11,MATCH(7,'Debt Payoff'!$F$4:$F$11,0)),0))/12)-MIN(H336*(1+(IFERROR(INDEX('Debt Payoff'!$D$4:$D$11,MATCH(7,'Debt Payoff'!$F$4:$F$11,0)),0))/12),(IF(COUNTIF(B336:G336,"&gt;0")=0,(IFERROR(INDEX('Debt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37" s="18">
        <f>IF(I336=0,0,MAX(0,I336*(1+(IFERROR(INDEX('Debt Payoff'!$D$4:$D$11,MATCH(8,'Debt Payoff'!$F$4:$F$11,0)),0))/12)-MIN(I336*(1+(IFERROR(INDEX('Debt Payoff'!$D$4:$D$11,MATCH(8,'Debt Payoff'!$F$4:$F$11,0)),0))/12),(IF(COUNTIF(B336:H336,"&gt;0")=0,(IFERROR(INDEX('Debt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37" s="18">
        <f>IF(B336=0,0,B336*(IFERROR(INDEX('Debt Payoff'!$D$4:$D$11,MATCH(1,'Debt Payoff'!$F$4:$F$11,0)),0))/12)</f>
        <v>0</v>
      </c>
      <c r="K337" s="18">
        <f>IF(C336=0,0,C336*(IFERROR(INDEX('Debt Payoff'!$D$4:$D$11,MATCH(2,'Debt Payoff'!$F$4:$F$11,0)),0))/12)</f>
        <v>0</v>
      </c>
      <c r="L337" s="18">
        <f>IF(D336=0,0,D336*(IFERROR(INDEX('Debt Payoff'!$D$4:$D$11,MATCH(3,'Debt Payoff'!$F$4:$F$11,0)),0))/12)</f>
        <v>0</v>
      </c>
      <c r="M337" s="18">
        <f>IF(E336=0,0,E336*(IFERROR(INDEX('Debt Payoff'!$D$4:$D$11,MATCH(4,'Debt Payoff'!$F$4:$F$11,0)),0))/12)</f>
        <v>0</v>
      </c>
      <c r="N337" s="18">
        <f>IF(F336=0,0,F336*(IFERROR(INDEX('Debt Payoff'!$D$4:$D$11,MATCH(5,'Debt Payoff'!$F$4:$F$11,0)),0))/12)</f>
        <v>0</v>
      </c>
      <c r="O337" s="18">
        <f>IF(G336=0,0,G336*(IFERROR(INDEX('Debt Payoff'!$D$4:$D$11,MATCH(6,'Debt Payoff'!$F$4:$F$11,0)),0))/12)</f>
        <v>0</v>
      </c>
      <c r="P337" s="18">
        <f>IF(H336=0,0,H336*(IFERROR(INDEX('Debt Payoff'!$D$4:$D$11,MATCH(7,'Debt Payoff'!$F$4:$F$11,0)),0))/12)</f>
        <v>0</v>
      </c>
      <c r="Q337" s="18">
        <f>IF(I336=0,0,I336*(IFERROR(INDEX('Debt Payoff'!$D$4:$D$11,MATCH(8,'Debt Payoff'!$F$4:$F$11,0)),0))/12)</f>
        <v>0</v>
      </c>
    </row>
    <row r="338" spans="1:17" x14ac:dyDescent="0.25">
      <c r="A338">
        <v>336</v>
      </c>
      <c r="B338" s="18">
        <f>IF(B337=0,0,MAX(0,B337*(1+(IFERROR(INDEX('Debt Payoff'!$D$4:$D$11,MATCH(1,'Debt Payoff'!$F$4:$F$11,0)),0))/12)-MIN(B337*(1+(IFERROR(INDEX('Debt Payoff'!$D$4:$D$11,MATCH(1,'Debt Payoff'!$F$4:$F$11,0)),0))/12),((IFERROR(INDEX('Debt Payoff'!$E$4:$E$11,MATCH(1,'Debt Payoff'!$F$4:$F$11,0)),0))+('Debt Payoff'!$C$2)))))</f>
        <v>0</v>
      </c>
      <c r="C338" s="18">
        <f>IF(C337=0,0,MAX(0,C337*(1+(IFERROR(INDEX('Debt Payoff'!$D$4:$D$11,MATCH(2,'Debt Payoff'!$F$4:$F$11,0)),0))/12)-MIN(C337*(1+(IFERROR(INDEX('Debt Payoff'!$D$4:$D$11,MATCH(2,'Debt Payoff'!$F$4:$F$11,0)),0))/12),(IF(COUNTIF(B337:B337,"&gt;0")=0,(IFERROR(INDEX('Debt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38" s="18">
        <f>IF(D337=0,0,MAX(0,D337*(1+(IFERROR(INDEX('Debt Payoff'!$D$4:$D$11,MATCH(3,'Debt Payoff'!$F$4:$F$11,0)),0))/12)-MIN(D337*(1+(IFERROR(INDEX('Debt Payoff'!$D$4:$D$11,MATCH(3,'Debt Payoff'!$F$4:$F$11,0)),0))/12),(IF(COUNTIF(B337:C337,"&gt;0")=0,(IFERROR(INDEX('Debt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38" s="18">
        <f>IF(E337=0,0,MAX(0,E337*(1+(IFERROR(INDEX('Debt Payoff'!$D$4:$D$11,MATCH(4,'Debt Payoff'!$F$4:$F$11,0)),0))/12)-MIN(E337*(1+(IFERROR(INDEX('Debt Payoff'!$D$4:$D$11,MATCH(4,'Debt Payoff'!$F$4:$F$11,0)),0))/12),(IF(COUNTIF(B337:D337,"&gt;0")=0,(IFERROR(INDEX('Debt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38" s="18">
        <f>IF(F337=0,0,MAX(0,F337*(1+(IFERROR(INDEX('Debt Payoff'!$D$4:$D$11,MATCH(5,'Debt Payoff'!$F$4:$F$11,0)),0))/12)-MIN(F337*(1+(IFERROR(INDEX('Debt Payoff'!$D$4:$D$11,MATCH(5,'Debt Payoff'!$F$4:$F$11,0)),0))/12),(IF(COUNTIF(B337:E337,"&gt;0")=0,(IFERROR(INDEX('Debt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38" s="18">
        <f>IF(G337=0,0,MAX(0,G337*(1+(IFERROR(INDEX('Debt Payoff'!$D$4:$D$11,MATCH(6,'Debt Payoff'!$F$4:$F$11,0)),0))/12)-MIN(G337*(1+(IFERROR(INDEX('Debt Payoff'!$D$4:$D$11,MATCH(6,'Debt Payoff'!$F$4:$F$11,0)),0))/12),(IF(COUNTIF(B337:F337,"&gt;0")=0,(IFERROR(INDEX('Debt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38" s="18">
        <f>IF(H337=0,0,MAX(0,H337*(1+(IFERROR(INDEX('Debt Payoff'!$D$4:$D$11,MATCH(7,'Debt Payoff'!$F$4:$F$11,0)),0))/12)-MIN(H337*(1+(IFERROR(INDEX('Debt Payoff'!$D$4:$D$11,MATCH(7,'Debt Payoff'!$F$4:$F$11,0)),0))/12),(IF(COUNTIF(B337:G337,"&gt;0")=0,(IFERROR(INDEX('Debt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38" s="18">
        <f>IF(I337=0,0,MAX(0,I337*(1+(IFERROR(INDEX('Debt Payoff'!$D$4:$D$11,MATCH(8,'Debt Payoff'!$F$4:$F$11,0)),0))/12)-MIN(I337*(1+(IFERROR(INDEX('Debt Payoff'!$D$4:$D$11,MATCH(8,'Debt Payoff'!$F$4:$F$11,0)),0))/12),(IF(COUNTIF(B337:H337,"&gt;0")=0,(IFERROR(INDEX('Debt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38" s="18">
        <f>IF(B337=0,0,B337*(IFERROR(INDEX('Debt Payoff'!$D$4:$D$11,MATCH(1,'Debt Payoff'!$F$4:$F$11,0)),0))/12)</f>
        <v>0</v>
      </c>
      <c r="K338" s="18">
        <f>IF(C337=0,0,C337*(IFERROR(INDEX('Debt Payoff'!$D$4:$D$11,MATCH(2,'Debt Payoff'!$F$4:$F$11,0)),0))/12)</f>
        <v>0</v>
      </c>
      <c r="L338" s="18">
        <f>IF(D337=0,0,D337*(IFERROR(INDEX('Debt Payoff'!$D$4:$D$11,MATCH(3,'Debt Payoff'!$F$4:$F$11,0)),0))/12)</f>
        <v>0</v>
      </c>
      <c r="M338" s="18">
        <f>IF(E337=0,0,E337*(IFERROR(INDEX('Debt Payoff'!$D$4:$D$11,MATCH(4,'Debt Payoff'!$F$4:$F$11,0)),0))/12)</f>
        <v>0</v>
      </c>
      <c r="N338" s="18">
        <f>IF(F337=0,0,F337*(IFERROR(INDEX('Debt Payoff'!$D$4:$D$11,MATCH(5,'Debt Payoff'!$F$4:$F$11,0)),0))/12)</f>
        <v>0</v>
      </c>
      <c r="O338" s="18">
        <f>IF(G337=0,0,G337*(IFERROR(INDEX('Debt Payoff'!$D$4:$D$11,MATCH(6,'Debt Payoff'!$F$4:$F$11,0)),0))/12)</f>
        <v>0</v>
      </c>
      <c r="P338" s="18">
        <f>IF(H337=0,0,H337*(IFERROR(INDEX('Debt Payoff'!$D$4:$D$11,MATCH(7,'Debt Payoff'!$F$4:$F$11,0)),0))/12)</f>
        <v>0</v>
      </c>
      <c r="Q338" s="18">
        <f>IF(I337=0,0,I337*(IFERROR(INDEX('Debt Payoff'!$D$4:$D$11,MATCH(8,'Debt Payoff'!$F$4:$F$11,0)),0))/12)</f>
        <v>0</v>
      </c>
    </row>
    <row r="339" spans="1:17" x14ac:dyDescent="0.25">
      <c r="A339">
        <v>337</v>
      </c>
      <c r="B339" s="18">
        <f>IF(B338=0,0,MAX(0,B338*(1+(IFERROR(INDEX('Debt Payoff'!$D$4:$D$11,MATCH(1,'Debt Payoff'!$F$4:$F$11,0)),0))/12)-MIN(B338*(1+(IFERROR(INDEX('Debt Payoff'!$D$4:$D$11,MATCH(1,'Debt Payoff'!$F$4:$F$11,0)),0))/12),((IFERROR(INDEX('Debt Payoff'!$E$4:$E$11,MATCH(1,'Debt Payoff'!$F$4:$F$11,0)),0))+('Debt Payoff'!$C$2)))))</f>
        <v>0</v>
      </c>
      <c r="C339" s="18">
        <f>IF(C338=0,0,MAX(0,C338*(1+(IFERROR(INDEX('Debt Payoff'!$D$4:$D$11,MATCH(2,'Debt Payoff'!$F$4:$F$11,0)),0))/12)-MIN(C338*(1+(IFERROR(INDEX('Debt Payoff'!$D$4:$D$11,MATCH(2,'Debt Payoff'!$F$4:$F$11,0)),0))/12),(IF(COUNTIF(B338:B338,"&gt;0")=0,(IFERROR(INDEX('Debt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39" s="18">
        <f>IF(D338=0,0,MAX(0,D338*(1+(IFERROR(INDEX('Debt Payoff'!$D$4:$D$11,MATCH(3,'Debt Payoff'!$F$4:$F$11,0)),0))/12)-MIN(D338*(1+(IFERROR(INDEX('Debt Payoff'!$D$4:$D$11,MATCH(3,'Debt Payoff'!$F$4:$F$11,0)),0))/12),(IF(COUNTIF(B338:C338,"&gt;0")=0,(IFERROR(INDEX('Debt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39" s="18">
        <f>IF(E338=0,0,MAX(0,E338*(1+(IFERROR(INDEX('Debt Payoff'!$D$4:$D$11,MATCH(4,'Debt Payoff'!$F$4:$F$11,0)),0))/12)-MIN(E338*(1+(IFERROR(INDEX('Debt Payoff'!$D$4:$D$11,MATCH(4,'Debt Payoff'!$F$4:$F$11,0)),0))/12),(IF(COUNTIF(B338:D338,"&gt;0")=0,(IFERROR(INDEX('Debt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39" s="18">
        <f>IF(F338=0,0,MAX(0,F338*(1+(IFERROR(INDEX('Debt Payoff'!$D$4:$D$11,MATCH(5,'Debt Payoff'!$F$4:$F$11,0)),0))/12)-MIN(F338*(1+(IFERROR(INDEX('Debt Payoff'!$D$4:$D$11,MATCH(5,'Debt Payoff'!$F$4:$F$11,0)),0))/12),(IF(COUNTIF(B338:E338,"&gt;0")=0,(IFERROR(INDEX('Debt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39" s="18">
        <f>IF(G338=0,0,MAX(0,G338*(1+(IFERROR(INDEX('Debt Payoff'!$D$4:$D$11,MATCH(6,'Debt Payoff'!$F$4:$F$11,0)),0))/12)-MIN(G338*(1+(IFERROR(INDEX('Debt Payoff'!$D$4:$D$11,MATCH(6,'Debt Payoff'!$F$4:$F$11,0)),0))/12),(IF(COUNTIF(B338:F338,"&gt;0")=0,(IFERROR(INDEX('Debt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39" s="18">
        <f>IF(H338=0,0,MAX(0,H338*(1+(IFERROR(INDEX('Debt Payoff'!$D$4:$D$11,MATCH(7,'Debt Payoff'!$F$4:$F$11,0)),0))/12)-MIN(H338*(1+(IFERROR(INDEX('Debt Payoff'!$D$4:$D$11,MATCH(7,'Debt Payoff'!$F$4:$F$11,0)),0))/12),(IF(COUNTIF(B338:G338,"&gt;0")=0,(IFERROR(INDEX('Debt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39" s="18">
        <f>IF(I338=0,0,MAX(0,I338*(1+(IFERROR(INDEX('Debt Payoff'!$D$4:$D$11,MATCH(8,'Debt Payoff'!$F$4:$F$11,0)),0))/12)-MIN(I338*(1+(IFERROR(INDEX('Debt Payoff'!$D$4:$D$11,MATCH(8,'Debt Payoff'!$F$4:$F$11,0)),0))/12),(IF(COUNTIF(B338:H338,"&gt;0")=0,(IFERROR(INDEX('Debt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39" s="18">
        <f>IF(B338=0,0,B338*(IFERROR(INDEX('Debt Payoff'!$D$4:$D$11,MATCH(1,'Debt Payoff'!$F$4:$F$11,0)),0))/12)</f>
        <v>0</v>
      </c>
      <c r="K339" s="18">
        <f>IF(C338=0,0,C338*(IFERROR(INDEX('Debt Payoff'!$D$4:$D$11,MATCH(2,'Debt Payoff'!$F$4:$F$11,0)),0))/12)</f>
        <v>0</v>
      </c>
      <c r="L339" s="18">
        <f>IF(D338=0,0,D338*(IFERROR(INDEX('Debt Payoff'!$D$4:$D$11,MATCH(3,'Debt Payoff'!$F$4:$F$11,0)),0))/12)</f>
        <v>0</v>
      </c>
      <c r="M339" s="18">
        <f>IF(E338=0,0,E338*(IFERROR(INDEX('Debt Payoff'!$D$4:$D$11,MATCH(4,'Debt Payoff'!$F$4:$F$11,0)),0))/12)</f>
        <v>0</v>
      </c>
      <c r="N339" s="18">
        <f>IF(F338=0,0,F338*(IFERROR(INDEX('Debt Payoff'!$D$4:$D$11,MATCH(5,'Debt Payoff'!$F$4:$F$11,0)),0))/12)</f>
        <v>0</v>
      </c>
      <c r="O339" s="18">
        <f>IF(G338=0,0,G338*(IFERROR(INDEX('Debt Payoff'!$D$4:$D$11,MATCH(6,'Debt Payoff'!$F$4:$F$11,0)),0))/12)</f>
        <v>0</v>
      </c>
      <c r="P339" s="18">
        <f>IF(H338=0,0,H338*(IFERROR(INDEX('Debt Payoff'!$D$4:$D$11,MATCH(7,'Debt Payoff'!$F$4:$F$11,0)),0))/12)</f>
        <v>0</v>
      </c>
      <c r="Q339" s="18">
        <f>IF(I338=0,0,I338*(IFERROR(INDEX('Debt Payoff'!$D$4:$D$11,MATCH(8,'Debt Payoff'!$F$4:$F$11,0)),0))/12)</f>
        <v>0</v>
      </c>
    </row>
    <row r="340" spans="1:17" x14ac:dyDescent="0.25">
      <c r="A340">
        <v>338</v>
      </c>
      <c r="B340" s="18">
        <f>IF(B339=0,0,MAX(0,B339*(1+(IFERROR(INDEX('Debt Payoff'!$D$4:$D$11,MATCH(1,'Debt Payoff'!$F$4:$F$11,0)),0))/12)-MIN(B339*(1+(IFERROR(INDEX('Debt Payoff'!$D$4:$D$11,MATCH(1,'Debt Payoff'!$F$4:$F$11,0)),0))/12),((IFERROR(INDEX('Debt Payoff'!$E$4:$E$11,MATCH(1,'Debt Payoff'!$F$4:$F$11,0)),0))+('Debt Payoff'!$C$2)))))</f>
        <v>0</v>
      </c>
      <c r="C340" s="18">
        <f>IF(C339=0,0,MAX(0,C339*(1+(IFERROR(INDEX('Debt Payoff'!$D$4:$D$11,MATCH(2,'Debt Payoff'!$F$4:$F$11,0)),0))/12)-MIN(C339*(1+(IFERROR(INDEX('Debt Payoff'!$D$4:$D$11,MATCH(2,'Debt Payoff'!$F$4:$F$11,0)),0))/12),(IF(COUNTIF(B339:B339,"&gt;0")=0,(IFERROR(INDEX('Debt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40" s="18">
        <f>IF(D339=0,0,MAX(0,D339*(1+(IFERROR(INDEX('Debt Payoff'!$D$4:$D$11,MATCH(3,'Debt Payoff'!$F$4:$F$11,0)),0))/12)-MIN(D339*(1+(IFERROR(INDEX('Debt Payoff'!$D$4:$D$11,MATCH(3,'Debt Payoff'!$F$4:$F$11,0)),0))/12),(IF(COUNTIF(B339:C339,"&gt;0")=0,(IFERROR(INDEX('Debt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40" s="18">
        <f>IF(E339=0,0,MAX(0,E339*(1+(IFERROR(INDEX('Debt Payoff'!$D$4:$D$11,MATCH(4,'Debt Payoff'!$F$4:$F$11,0)),0))/12)-MIN(E339*(1+(IFERROR(INDEX('Debt Payoff'!$D$4:$D$11,MATCH(4,'Debt Payoff'!$F$4:$F$11,0)),0))/12),(IF(COUNTIF(B339:D339,"&gt;0")=0,(IFERROR(INDEX('Debt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40" s="18">
        <f>IF(F339=0,0,MAX(0,F339*(1+(IFERROR(INDEX('Debt Payoff'!$D$4:$D$11,MATCH(5,'Debt Payoff'!$F$4:$F$11,0)),0))/12)-MIN(F339*(1+(IFERROR(INDEX('Debt Payoff'!$D$4:$D$11,MATCH(5,'Debt Payoff'!$F$4:$F$11,0)),0))/12),(IF(COUNTIF(B339:E339,"&gt;0")=0,(IFERROR(INDEX('Debt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40" s="18">
        <f>IF(G339=0,0,MAX(0,G339*(1+(IFERROR(INDEX('Debt Payoff'!$D$4:$D$11,MATCH(6,'Debt Payoff'!$F$4:$F$11,0)),0))/12)-MIN(G339*(1+(IFERROR(INDEX('Debt Payoff'!$D$4:$D$11,MATCH(6,'Debt Payoff'!$F$4:$F$11,0)),0))/12),(IF(COUNTIF(B339:F339,"&gt;0")=0,(IFERROR(INDEX('Debt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40" s="18">
        <f>IF(H339=0,0,MAX(0,H339*(1+(IFERROR(INDEX('Debt Payoff'!$D$4:$D$11,MATCH(7,'Debt Payoff'!$F$4:$F$11,0)),0))/12)-MIN(H339*(1+(IFERROR(INDEX('Debt Payoff'!$D$4:$D$11,MATCH(7,'Debt Payoff'!$F$4:$F$11,0)),0))/12),(IF(COUNTIF(B339:G339,"&gt;0")=0,(IFERROR(INDEX('Debt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40" s="18">
        <f>IF(I339=0,0,MAX(0,I339*(1+(IFERROR(INDEX('Debt Payoff'!$D$4:$D$11,MATCH(8,'Debt Payoff'!$F$4:$F$11,0)),0))/12)-MIN(I339*(1+(IFERROR(INDEX('Debt Payoff'!$D$4:$D$11,MATCH(8,'Debt Payoff'!$F$4:$F$11,0)),0))/12),(IF(COUNTIF(B339:H339,"&gt;0")=0,(IFERROR(INDEX('Debt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40" s="18">
        <f>IF(B339=0,0,B339*(IFERROR(INDEX('Debt Payoff'!$D$4:$D$11,MATCH(1,'Debt Payoff'!$F$4:$F$11,0)),0))/12)</f>
        <v>0</v>
      </c>
      <c r="K340" s="18">
        <f>IF(C339=0,0,C339*(IFERROR(INDEX('Debt Payoff'!$D$4:$D$11,MATCH(2,'Debt Payoff'!$F$4:$F$11,0)),0))/12)</f>
        <v>0</v>
      </c>
      <c r="L340" s="18">
        <f>IF(D339=0,0,D339*(IFERROR(INDEX('Debt Payoff'!$D$4:$D$11,MATCH(3,'Debt Payoff'!$F$4:$F$11,0)),0))/12)</f>
        <v>0</v>
      </c>
      <c r="M340" s="18">
        <f>IF(E339=0,0,E339*(IFERROR(INDEX('Debt Payoff'!$D$4:$D$11,MATCH(4,'Debt Payoff'!$F$4:$F$11,0)),0))/12)</f>
        <v>0</v>
      </c>
      <c r="N340" s="18">
        <f>IF(F339=0,0,F339*(IFERROR(INDEX('Debt Payoff'!$D$4:$D$11,MATCH(5,'Debt Payoff'!$F$4:$F$11,0)),0))/12)</f>
        <v>0</v>
      </c>
      <c r="O340" s="18">
        <f>IF(G339=0,0,G339*(IFERROR(INDEX('Debt Payoff'!$D$4:$D$11,MATCH(6,'Debt Payoff'!$F$4:$F$11,0)),0))/12)</f>
        <v>0</v>
      </c>
      <c r="P340" s="18">
        <f>IF(H339=0,0,H339*(IFERROR(INDEX('Debt Payoff'!$D$4:$D$11,MATCH(7,'Debt Payoff'!$F$4:$F$11,0)),0))/12)</f>
        <v>0</v>
      </c>
      <c r="Q340" s="18">
        <f>IF(I339=0,0,I339*(IFERROR(INDEX('Debt Payoff'!$D$4:$D$11,MATCH(8,'Debt Payoff'!$F$4:$F$11,0)),0))/12)</f>
        <v>0</v>
      </c>
    </row>
    <row r="341" spans="1:17" x14ac:dyDescent="0.25">
      <c r="A341">
        <v>339</v>
      </c>
      <c r="B341" s="18">
        <f>IF(B340=0,0,MAX(0,B340*(1+(IFERROR(INDEX('Debt Payoff'!$D$4:$D$11,MATCH(1,'Debt Payoff'!$F$4:$F$11,0)),0))/12)-MIN(B340*(1+(IFERROR(INDEX('Debt Payoff'!$D$4:$D$11,MATCH(1,'Debt Payoff'!$F$4:$F$11,0)),0))/12),((IFERROR(INDEX('Debt Payoff'!$E$4:$E$11,MATCH(1,'Debt Payoff'!$F$4:$F$11,0)),0))+('Debt Payoff'!$C$2)))))</f>
        <v>0</v>
      </c>
      <c r="C341" s="18">
        <f>IF(C340=0,0,MAX(0,C340*(1+(IFERROR(INDEX('Debt Payoff'!$D$4:$D$11,MATCH(2,'Debt Payoff'!$F$4:$F$11,0)),0))/12)-MIN(C340*(1+(IFERROR(INDEX('Debt Payoff'!$D$4:$D$11,MATCH(2,'Debt Payoff'!$F$4:$F$11,0)),0))/12),(IF(COUNTIF(B340:B340,"&gt;0")=0,(IFERROR(INDEX('Debt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41" s="18">
        <f>IF(D340=0,0,MAX(0,D340*(1+(IFERROR(INDEX('Debt Payoff'!$D$4:$D$11,MATCH(3,'Debt Payoff'!$F$4:$F$11,0)),0))/12)-MIN(D340*(1+(IFERROR(INDEX('Debt Payoff'!$D$4:$D$11,MATCH(3,'Debt Payoff'!$F$4:$F$11,0)),0))/12),(IF(COUNTIF(B340:C340,"&gt;0")=0,(IFERROR(INDEX('Debt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41" s="18">
        <f>IF(E340=0,0,MAX(0,E340*(1+(IFERROR(INDEX('Debt Payoff'!$D$4:$D$11,MATCH(4,'Debt Payoff'!$F$4:$F$11,0)),0))/12)-MIN(E340*(1+(IFERROR(INDEX('Debt Payoff'!$D$4:$D$11,MATCH(4,'Debt Payoff'!$F$4:$F$11,0)),0))/12),(IF(COUNTIF(B340:D340,"&gt;0")=0,(IFERROR(INDEX('Debt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41" s="18">
        <f>IF(F340=0,0,MAX(0,F340*(1+(IFERROR(INDEX('Debt Payoff'!$D$4:$D$11,MATCH(5,'Debt Payoff'!$F$4:$F$11,0)),0))/12)-MIN(F340*(1+(IFERROR(INDEX('Debt Payoff'!$D$4:$D$11,MATCH(5,'Debt Payoff'!$F$4:$F$11,0)),0))/12),(IF(COUNTIF(B340:E340,"&gt;0")=0,(IFERROR(INDEX('Debt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41" s="18">
        <f>IF(G340=0,0,MAX(0,G340*(1+(IFERROR(INDEX('Debt Payoff'!$D$4:$D$11,MATCH(6,'Debt Payoff'!$F$4:$F$11,0)),0))/12)-MIN(G340*(1+(IFERROR(INDEX('Debt Payoff'!$D$4:$D$11,MATCH(6,'Debt Payoff'!$F$4:$F$11,0)),0))/12),(IF(COUNTIF(B340:F340,"&gt;0")=0,(IFERROR(INDEX('Debt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41" s="18">
        <f>IF(H340=0,0,MAX(0,H340*(1+(IFERROR(INDEX('Debt Payoff'!$D$4:$D$11,MATCH(7,'Debt Payoff'!$F$4:$F$11,0)),0))/12)-MIN(H340*(1+(IFERROR(INDEX('Debt Payoff'!$D$4:$D$11,MATCH(7,'Debt Payoff'!$F$4:$F$11,0)),0))/12),(IF(COUNTIF(B340:G340,"&gt;0")=0,(IFERROR(INDEX('Debt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41" s="18">
        <f>IF(I340=0,0,MAX(0,I340*(1+(IFERROR(INDEX('Debt Payoff'!$D$4:$D$11,MATCH(8,'Debt Payoff'!$F$4:$F$11,0)),0))/12)-MIN(I340*(1+(IFERROR(INDEX('Debt Payoff'!$D$4:$D$11,MATCH(8,'Debt Payoff'!$F$4:$F$11,0)),0))/12),(IF(COUNTIF(B340:H340,"&gt;0")=0,(IFERROR(INDEX('Debt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41" s="18">
        <f>IF(B340=0,0,B340*(IFERROR(INDEX('Debt Payoff'!$D$4:$D$11,MATCH(1,'Debt Payoff'!$F$4:$F$11,0)),0))/12)</f>
        <v>0</v>
      </c>
      <c r="K341" s="18">
        <f>IF(C340=0,0,C340*(IFERROR(INDEX('Debt Payoff'!$D$4:$D$11,MATCH(2,'Debt Payoff'!$F$4:$F$11,0)),0))/12)</f>
        <v>0</v>
      </c>
      <c r="L341" s="18">
        <f>IF(D340=0,0,D340*(IFERROR(INDEX('Debt Payoff'!$D$4:$D$11,MATCH(3,'Debt Payoff'!$F$4:$F$11,0)),0))/12)</f>
        <v>0</v>
      </c>
      <c r="M341" s="18">
        <f>IF(E340=0,0,E340*(IFERROR(INDEX('Debt Payoff'!$D$4:$D$11,MATCH(4,'Debt Payoff'!$F$4:$F$11,0)),0))/12)</f>
        <v>0</v>
      </c>
      <c r="N341" s="18">
        <f>IF(F340=0,0,F340*(IFERROR(INDEX('Debt Payoff'!$D$4:$D$11,MATCH(5,'Debt Payoff'!$F$4:$F$11,0)),0))/12)</f>
        <v>0</v>
      </c>
      <c r="O341" s="18">
        <f>IF(G340=0,0,G340*(IFERROR(INDEX('Debt Payoff'!$D$4:$D$11,MATCH(6,'Debt Payoff'!$F$4:$F$11,0)),0))/12)</f>
        <v>0</v>
      </c>
      <c r="P341" s="18">
        <f>IF(H340=0,0,H340*(IFERROR(INDEX('Debt Payoff'!$D$4:$D$11,MATCH(7,'Debt Payoff'!$F$4:$F$11,0)),0))/12)</f>
        <v>0</v>
      </c>
      <c r="Q341" s="18">
        <f>IF(I340=0,0,I340*(IFERROR(INDEX('Debt Payoff'!$D$4:$D$11,MATCH(8,'Debt Payoff'!$F$4:$F$11,0)),0))/12)</f>
        <v>0</v>
      </c>
    </row>
    <row r="342" spans="1:17" x14ac:dyDescent="0.25">
      <c r="A342">
        <v>340</v>
      </c>
      <c r="B342" s="18">
        <f>IF(B341=0,0,MAX(0,B341*(1+(IFERROR(INDEX('Debt Payoff'!$D$4:$D$11,MATCH(1,'Debt Payoff'!$F$4:$F$11,0)),0))/12)-MIN(B341*(1+(IFERROR(INDEX('Debt Payoff'!$D$4:$D$11,MATCH(1,'Debt Payoff'!$F$4:$F$11,0)),0))/12),((IFERROR(INDEX('Debt Payoff'!$E$4:$E$11,MATCH(1,'Debt Payoff'!$F$4:$F$11,0)),0))+('Debt Payoff'!$C$2)))))</f>
        <v>0</v>
      </c>
      <c r="C342" s="18">
        <f>IF(C341=0,0,MAX(0,C341*(1+(IFERROR(INDEX('Debt Payoff'!$D$4:$D$11,MATCH(2,'Debt Payoff'!$F$4:$F$11,0)),0))/12)-MIN(C341*(1+(IFERROR(INDEX('Debt Payoff'!$D$4:$D$11,MATCH(2,'Debt Payoff'!$F$4:$F$11,0)),0))/12),(IF(COUNTIF(B341:B341,"&gt;0")=0,(IFERROR(INDEX('Debt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42" s="18">
        <f>IF(D341=0,0,MAX(0,D341*(1+(IFERROR(INDEX('Debt Payoff'!$D$4:$D$11,MATCH(3,'Debt Payoff'!$F$4:$F$11,0)),0))/12)-MIN(D341*(1+(IFERROR(INDEX('Debt Payoff'!$D$4:$D$11,MATCH(3,'Debt Payoff'!$F$4:$F$11,0)),0))/12),(IF(COUNTIF(B341:C341,"&gt;0")=0,(IFERROR(INDEX('Debt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42" s="18">
        <f>IF(E341=0,0,MAX(0,E341*(1+(IFERROR(INDEX('Debt Payoff'!$D$4:$D$11,MATCH(4,'Debt Payoff'!$F$4:$F$11,0)),0))/12)-MIN(E341*(1+(IFERROR(INDEX('Debt Payoff'!$D$4:$D$11,MATCH(4,'Debt Payoff'!$F$4:$F$11,0)),0))/12),(IF(COUNTIF(B341:D341,"&gt;0")=0,(IFERROR(INDEX('Debt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42" s="18">
        <f>IF(F341=0,0,MAX(0,F341*(1+(IFERROR(INDEX('Debt Payoff'!$D$4:$D$11,MATCH(5,'Debt Payoff'!$F$4:$F$11,0)),0))/12)-MIN(F341*(1+(IFERROR(INDEX('Debt Payoff'!$D$4:$D$11,MATCH(5,'Debt Payoff'!$F$4:$F$11,0)),0))/12),(IF(COUNTIF(B341:E341,"&gt;0")=0,(IFERROR(INDEX('Debt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42" s="18">
        <f>IF(G341=0,0,MAX(0,G341*(1+(IFERROR(INDEX('Debt Payoff'!$D$4:$D$11,MATCH(6,'Debt Payoff'!$F$4:$F$11,0)),0))/12)-MIN(G341*(1+(IFERROR(INDEX('Debt Payoff'!$D$4:$D$11,MATCH(6,'Debt Payoff'!$F$4:$F$11,0)),0))/12),(IF(COUNTIF(B341:F341,"&gt;0")=0,(IFERROR(INDEX('Debt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42" s="18">
        <f>IF(H341=0,0,MAX(0,H341*(1+(IFERROR(INDEX('Debt Payoff'!$D$4:$D$11,MATCH(7,'Debt Payoff'!$F$4:$F$11,0)),0))/12)-MIN(H341*(1+(IFERROR(INDEX('Debt Payoff'!$D$4:$D$11,MATCH(7,'Debt Payoff'!$F$4:$F$11,0)),0))/12),(IF(COUNTIF(B341:G341,"&gt;0")=0,(IFERROR(INDEX('Debt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42" s="18">
        <f>IF(I341=0,0,MAX(0,I341*(1+(IFERROR(INDEX('Debt Payoff'!$D$4:$D$11,MATCH(8,'Debt Payoff'!$F$4:$F$11,0)),0))/12)-MIN(I341*(1+(IFERROR(INDEX('Debt Payoff'!$D$4:$D$11,MATCH(8,'Debt Payoff'!$F$4:$F$11,0)),0))/12),(IF(COUNTIF(B341:H341,"&gt;0")=0,(IFERROR(INDEX('Debt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42" s="18">
        <f>IF(B341=0,0,B341*(IFERROR(INDEX('Debt Payoff'!$D$4:$D$11,MATCH(1,'Debt Payoff'!$F$4:$F$11,0)),0))/12)</f>
        <v>0</v>
      </c>
      <c r="K342" s="18">
        <f>IF(C341=0,0,C341*(IFERROR(INDEX('Debt Payoff'!$D$4:$D$11,MATCH(2,'Debt Payoff'!$F$4:$F$11,0)),0))/12)</f>
        <v>0</v>
      </c>
      <c r="L342" s="18">
        <f>IF(D341=0,0,D341*(IFERROR(INDEX('Debt Payoff'!$D$4:$D$11,MATCH(3,'Debt Payoff'!$F$4:$F$11,0)),0))/12)</f>
        <v>0</v>
      </c>
      <c r="M342" s="18">
        <f>IF(E341=0,0,E341*(IFERROR(INDEX('Debt Payoff'!$D$4:$D$11,MATCH(4,'Debt Payoff'!$F$4:$F$11,0)),0))/12)</f>
        <v>0</v>
      </c>
      <c r="N342" s="18">
        <f>IF(F341=0,0,F341*(IFERROR(INDEX('Debt Payoff'!$D$4:$D$11,MATCH(5,'Debt Payoff'!$F$4:$F$11,0)),0))/12)</f>
        <v>0</v>
      </c>
      <c r="O342" s="18">
        <f>IF(G341=0,0,G341*(IFERROR(INDEX('Debt Payoff'!$D$4:$D$11,MATCH(6,'Debt Payoff'!$F$4:$F$11,0)),0))/12)</f>
        <v>0</v>
      </c>
      <c r="P342" s="18">
        <f>IF(H341=0,0,H341*(IFERROR(INDEX('Debt Payoff'!$D$4:$D$11,MATCH(7,'Debt Payoff'!$F$4:$F$11,0)),0))/12)</f>
        <v>0</v>
      </c>
      <c r="Q342" s="18">
        <f>IF(I341=0,0,I341*(IFERROR(INDEX('Debt Payoff'!$D$4:$D$11,MATCH(8,'Debt Payoff'!$F$4:$F$11,0)),0))/12)</f>
        <v>0</v>
      </c>
    </row>
    <row r="343" spans="1:17" x14ac:dyDescent="0.25">
      <c r="A343">
        <v>341</v>
      </c>
      <c r="B343" s="18">
        <f>IF(B342=0,0,MAX(0,B342*(1+(IFERROR(INDEX('Debt Payoff'!$D$4:$D$11,MATCH(1,'Debt Payoff'!$F$4:$F$11,0)),0))/12)-MIN(B342*(1+(IFERROR(INDEX('Debt Payoff'!$D$4:$D$11,MATCH(1,'Debt Payoff'!$F$4:$F$11,0)),0))/12),((IFERROR(INDEX('Debt Payoff'!$E$4:$E$11,MATCH(1,'Debt Payoff'!$F$4:$F$11,0)),0))+('Debt Payoff'!$C$2)))))</f>
        <v>0</v>
      </c>
      <c r="C343" s="18">
        <f>IF(C342=0,0,MAX(0,C342*(1+(IFERROR(INDEX('Debt Payoff'!$D$4:$D$11,MATCH(2,'Debt Payoff'!$F$4:$F$11,0)),0))/12)-MIN(C342*(1+(IFERROR(INDEX('Debt Payoff'!$D$4:$D$11,MATCH(2,'Debt Payoff'!$F$4:$F$11,0)),0))/12),(IF(COUNTIF(B342:B342,"&gt;0")=0,(IFERROR(INDEX('Debt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43" s="18">
        <f>IF(D342=0,0,MAX(0,D342*(1+(IFERROR(INDEX('Debt Payoff'!$D$4:$D$11,MATCH(3,'Debt Payoff'!$F$4:$F$11,0)),0))/12)-MIN(D342*(1+(IFERROR(INDEX('Debt Payoff'!$D$4:$D$11,MATCH(3,'Debt Payoff'!$F$4:$F$11,0)),0))/12),(IF(COUNTIF(B342:C342,"&gt;0")=0,(IFERROR(INDEX('Debt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43" s="18">
        <f>IF(E342=0,0,MAX(0,E342*(1+(IFERROR(INDEX('Debt Payoff'!$D$4:$D$11,MATCH(4,'Debt Payoff'!$F$4:$F$11,0)),0))/12)-MIN(E342*(1+(IFERROR(INDEX('Debt Payoff'!$D$4:$D$11,MATCH(4,'Debt Payoff'!$F$4:$F$11,0)),0))/12),(IF(COUNTIF(B342:D342,"&gt;0")=0,(IFERROR(INDEX('Debt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43" s="18">
        <f>IF(F342=0,0,MAX(0,F342*(1+(IFERROR(INDEX('Debt Payoff'!$D$4:$D$11,MATCH(5,'Debt Payoff'!$F$4:$F$11,0)),0))/12)-MIN(F342*(1+(IFERROR(INDEX('Debt Payoff'!$D$4:$D$11,MATCH(5,'Debt Payoff'!$F$4:$F$11,0)),0))/12),(IF(COUNTIF(B342:E342,"&gt;0")=0,(IFERROR(INDEX('Debt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43" s="18">
        <f>IF(G342=0,0,MAX(0,G342*(1+(IFERROR(INDEX('Debt Payoff'!$D$4:$D$11,MATCH(6,'Debt Payoff'!$F$4:$F$11,0)),0))/12)-MIN(G342*(1+(IFERROR(INDEX('Debt Payoff'!$D$4:$D$11,MATCH(6,'Debt Payoff'!$F$4:$F$11,0)),0))/12),(IF(COUNTIF(B342:F342,"&gt;0")=0,(IFERROR(INDEX('Debt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43" s="18">
        <f>IF(H342=0,0,MAX(0,H342*(1+(IFERROR(INDEX('Debt Payoff'!$D$4:$D$11,MATCH(7,'Debt Payoff'!$F$4:$F$11,0)),0))/12)-MIN(H342*(1+(IFERROR(INDEX('Debt Payoff'!$D$4:$D$11,MATCH(7,'Debt Payoff'!$F$4:$F$11,0)),0))/12),(IF(COUNTIF(B342:G342,"&gt;0")=0,(IFERROR(INDEX('Debt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43" s="18">
        <f>IF(I342=0,0,MAX(0,I342*(1+(IFERROR(INDEX('Debt Payoff'!$D$4:$D$11,MATCH(8,'Debt Payoff'!$F$4:$F$11,0)),0))/12)-MIN(I342*(1+(IFERROR(INDEX('Debt Payoff'!$D$4:$D$11,MATCH(8,'Debt Payoff'!$F$4:$F$11,0)),0))/12),(IF(COUNTIF(B342:H342,"&gt;0")=0,(IFERROR(INDEX('Debt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43" s="18">
        <f>IF(B342=0,0,B342*(IFERROR(INDEX('Debt Payoff'!$D$4:$D$11,MATCH(1,'Debt Payoff'!$F$4:$F$11,0)),0))/12)</f>
        <v>0</v>
      </c>
      <c r="K343" s="18">
        <f>IF(C342=0,0,C342*(IFERROR(INDEX('Debt Payoff'!$D$4:$D$11,MATCH(2,'Debt Payoff'!$F$4:$F$11,0)),0))/12)</f>
        <v>0</v>
      </c>
      <c r="L343" s="18">
        <f>IF(D342=0,0,D342*(IFERROR(INDEX('Debt Payoff'!$D$4:$D$11,MATCH(3,'Debt Payoff'!$F$4:$F$11,0)),0))/12)</f>
        <v>0</v>
      </c>
      <c r="M343" s="18">
        <f>IF(E342=0,0,E342*(IFERROR(INDEX('Debt Payoff'!$D$4:$D$11,MATCH(4,'Debt Payoff'!$F$4:$F$11,0)),0))/12)</f>
        <v>0</v>
      </c>
      <c r="N343" s="18">
        <f>IF(F342=0,0,F342*(IFERROR(INDEX('Debt Payoff'!$D$4:$D$11,MATCH(5,'Debt Payoff'!$F$4:$F$11,0)),0))/12)</f>
        <v>0</v>
      </c>
      <c r="O343" s="18">
        <f>IF(G342=0,0,G342*(IFERROR(INDEX('Debt Payoff'!$D$4:$D$11,MATCH(6,'Debt Payoff'!$F$4:$F$11,0)),0))/12)</f>
        <v>0</v>
      </c>
      <c r="P343" s="18">
        <f>IF(H342=0,0,H342*(IFERROR(INDEX('Debt Payoff'!$D$4:$D$11,MATCH(7,'Debt Payoff'!$F$4:$F$11,0)),0))/12)</f>
        <v>0</v>
      </c>
      <c r="Q343" s="18">
        <f>IF(I342=0,0,I342*(IFERROR(INDEX('Debt Payoff'!$D$4:$D$11,MATCH(8,'Debt Payoff'!$F$4:$F$11,0)),0))/12)</f>
        <v>0</v>
      </c>
    </row>
    <row r="344" spans="1:17" x14ac:dyDescent="0.25">
      <c r="A344">
        <v>342</v>
      </c>
      <c r="B344" s="18">
        <f>IF(B343=0,0,MAX(0,B343*(1+(IFERROR(INDEX('Debt Payoff'!$D$4:$D$11,MATCH(1,'Debt Payoff'!$F$4:$F$11,0)),0))/12)-MIN(B343*(1+(IFERROR(INDEX('Debt Payoff'!$D$4:$D$11,MATCH(1,'Debt Payoff'!$F$4:$F$11,0)),0))/12),((IFERROR(INDEX('Debt Payoff'!$E$4:$E$11,MATCH(1,'Debt Payoff'!$F$4:$F$11,0)),0))+('Debt Payoff'!$C$2)))))</f>
        <v>0</v>
      </c>
      <c r="C344" s="18">
        <f>IF(C343=0,0,MAX(0,C343*(1+(IFERROR(INDEX('Debt Payoff'!$D$4:$D$11,MATCH(2,'Debt Payoff'!$F$4:$F$11,0)),0))/12)-MIN(C343*(1+(IFERROR(INDEX('Debt Payoff'!$D$4:$D$11,MATCH(2,'Debt Payoff'!$F$4:$F$11,0)),0))/12),(IF(COUNTIF(B343:B343,"&gt;0")=0,(IFERROR(INDEX('Debt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44" s="18">
        <f>IF(D343=0,0,MAX(0,D343*(1+(IFERROR(INDEX('Debt Payoff'!$D$4:$D$11,MATCH(3,'Debt Payoff'!$F$4:$F$11,0)),0))/12)-MIN(D343*(1+(IFERROR(INDEX('Debt Payoff'!$D$4:$D$11,MATCH(3,'Debt Payoff'!$F$4:$F$11,0)),0))/12),(IF(COUNTIF(B343:C343,"&gt;0")=0,(IFERROR(INDEX('Debt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44" s="18">
        <f>IF(E343=0,0,MAX(0,E343*(1+(IFERROR(INDEX('Debt Payoff'!$D$4:$D$11,MATCH(4,'Debt Payoff'!$F$4:$F$11,0)),0))/12)-MIN(E343*(1+(IFERROR(INDEX('Debt Payoff'!$D$4:$D$11,MATCH(4,'Debt Payoff'!$F$4:$F$11,0)),0))/12),(IF(COUNTIF(B343:D343,"&gt;0")=0,(IFERROR(INDEX('Debt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44" s="18">
        <f>IF(F343=0,0,MAX(0,F343*(1+(IFERROR(INDEX('Debt Payoff'!$D$4:$D$11,MATCH(5,'Debt Payoff'!$F$4:$F$11,0)),0))/12)-MIN(F343*(1+(IFERROR(INDEX('Debt Payoff'!$D$4:$D$11,MATCH(5,'Debt Payoff'!$F$4:$F$11,0)),0))/12),(IF(COUNTIF(B343:E343,"&gt;0")=0,(IFERROR(INDEX('Debt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44" s="18">
        <f>IF(G343=0,0,MAX(0,G343*(1+(IFERROR(INDEX('Debt Payoff'!$D$4:$D$11,MATCH(6,'Debt Payoff'!$F$4:$F$11,0)),0))/12)-MIN(G343*(1+(IFERROR(INDEX('Debt Payoff'!$D$4:$D$11,MATCH(6,'Debt Payoff'!$F$4:$F$11,0)),0))/12),(IF(COUNTIF(B343:F343,"&gt;0")=0,(IFERROR(INDEX('Debt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44" s="18">
        <f>IF(H343=0,0,MAX(0,H343*(1+(IFERROR(INDEX('Debt Payoff'!$D$4:$D$11,MATCH(7,'Debt Payoff'!$F$4:$F$11,0)),0))/12)-MIN(H343*(1+(IFERROR(INDEX('Debt Payoff'!$D$4:$D$11,MATCH(7,'Debt Payoff'!$F$4:$F$11,0)),0))/12),(IF(COUNTIF(B343:G343,"&gt;0")=0,(IFERROR(INDEX('Debt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44" s="18">
        <f>IF(I343=0,0,MAX(0,I343*(1+(IFERROR(INDEX('Debt Payoff'!$D$4:$D$11,MATCH(8,'Debt Payoff'!$F$4:$F$11,0)),0))/12)-MIN(I343*(1+(IFERROR(INDEX('Debt Payoff'!$D$4:$D$11,MATCH(8,'Debt Payoff'!$F$4:$F$11,0)),0))/12),(IF(COUNTIF(B343:H343,"&gt;0")=0,(IFERROR(INDEX('Debt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44" s="18">
        <f>IF(B343=0,0,B343*(IFERROR(INDEX('Debt Payoff'!$D$4:$D$11,MATCH(1,'Debt Payoff'!$F$4:$F$11,0)),0))/12)</f>
        <v>0</v>
      </c>
      <c r="K344" s="18">
        <f>IF(C343=0,0,C343*(IFERROR(INDEX('Debt Payoff'!$D$4:$D$11,MATCH(2,'Debt Payoff'!$F$4:$F$11,0)),0))/12)</f>
        <v>0</v>
      </c>
      <c r="L344" s="18">
        <f>IF(D343=0,0,D343*(IFERROR(INDEX('Debt Payoff'!$D$4:$D$11,MATCH(3,'Debt Payoff'!$F$4:$F$11,0)),0))/12)</f>
        <v>0</v>
      </c>
      <c r="M344" s="18">
        <f>IF(E343=0,0,E343*(IFERROR(INDEX('Debt Payoff'!$D$4:$D$11,MATCH(4,'Debt Payoff'!$F$4:$F$11,0)),0))/12)</f>
        <v>0</v>
      </c>
      <c r="N344" s="18">
        <f>IF(F343=0,0,F343*(IFERROR(INDEX('Debt Payoff'!$D$4:$D$11,MATCH(5,'Debt Payoff'!$F$4:$F$11,0)),0))/12)</f>
        <v>0</v>
      </c>
      <c r="O344" s="18">
        <f>IF(G343=0,0,G343*(IFERROR(INDEX('Debt Payoff'!$D$4:$D$11,MATCH(6,'Debt Payoff'!$F$4:$F$11,0)),0))/12)</f>
        <v>0</v>
      </c>
      <c r="P344" s="18">
        <f>IF(H343=0,0,H343*(IFERROR(INDEX('Debt Payoff'!$D$4:$D$11,MATCH(7,'Debt Payoff'!$F$4:$F$11,0)),0))/12)</f>
        <v>0</v>
      </c>
      <c r="Q344" s="18">
        <f>IF(I343=0,0,I343*(IFERROR(INDEX('Debt Payoff'!$D$4:$D$11,MATCH(8,'Debt Payoff'!$F$4:$F$11,0)),0))/12)</f>
        <v>0</v>
      </c>
    </row>
    <row r="345" spans="1:17" x14ac:dyDescent="0.25">
      <c r="A345">
        <v>343</v>
      </c>
      <c r="B345" s="18">
        <f>IF(B344=0,0,MAX(0,B344*(1+(IFERROR(INDEX('Debt Payoff'!$D$4:$D$11,MATCH(1,'Debt Payoff'!$F$4:$F$11,0)),0))/12)-MIN(B344*(1+(IFERROR(INDEX('Debt Payoff'!$D$4:$D$11,MATCH(1,'Debt Payoff'!$F$4:$F$11,0)),0))/12),((IFERROR(INDEX('Debt Payoff'!$E$4:$E$11,MATCH(1,'Debt Payoff'!$F$4:$F$11,0)),0))+('Debt Payoff'!$C$2)))))</f>
        <v>0</v>
      </c>
      <c r="C345" s="18">
        <f>IF(C344=0,0,MAX(0,C344*(1+(IFERROR(INDEX('Debt Payoff'!$D$4:$D$11,MATCH(2,'Debt Payoff'!$F$4:$F$11,0)),0))/12)-MIN(C344*(1+(IFERROR(INDEX('Debt Payoff'!$D$4:$D$11,MATCH(2,'Debt Payoff'!$F$4:$F$11,0)),0))/12),(IF(COUNTIF(B344:B344,"&gt;0")=0,(IFERROR(INDEX('Debt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45" s="18">
        <f>IF(D344=0,0,MAX(0,D344*(1+(IFERROR(INDEX('Debt Payoff'!$D$4:$D$11,MATCH(3,'Debt Payoff'!$F$4:$F$11,0)),0))/12)-MIN(D344*(1+(IFERROR(INDEX('Debt Payoff'!$D$4:$D$11,MATCH(3,'Debt Payoff'!$F$4:$F$11,0)),0))/12),(IF(COUNTIF(B344:C344,"&gt;0")=0,(IFERROR(INDEX('Debt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45" s="18">
        <f>IF(E344=0,0,MAX(0,E344*(1+(IFERROR(INDEX('Debt Payoff'!$D$4:$D$11,MATCH(4,'Debt Payoff'!$F$4:$F$11,0)),0))/12)-MIN(E344*(1+(IFERROR(INDEX('Debt Payoff'!$D$4:$D$11,MATCH(4,'Debt Payoff'!$F$4:$F$11,0)),0))/12),(IF(COUNTIF(B344:D344,"&gt;0")=0,(IFERROR(INDEX('Debt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45" s="18">
        <f>IF(F344=0,0,MAX(0,F344*(1+(IFERROR(INDEX('Debt Payoff'!$D$4:$D$11,MATCH(5,'Debt Payoff'!$F$4:$F$11,0)),0))/12)-MIN(F344*(1+(IFERROR(INDEX('Debt Payoff'!$D$4:$D$11,MATCH(5,'Debt Payoff'!$F$4:$F$11,0)),0))/12),(IF(COUNTIF(B344:E344,"&gt;0")=0,(IFERROR(INDEX('Debt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45" s="18">
        <f>IF(G344=0,0,MAX(0,G344*(1+(IFERROR(INDEX('Debt Payoff'!$D$4:$D$11,MATCH(6,'Debt Payoff'!$F$4:$F$11,0)),0))/12)-MIN(G344*(1+(IFERROR(INDEX('Debt Payoff'!$D$4:$D$11,MATCH(6,'Debt Payoff'!$F$4:$F$11,0)),0))/12),(IF(COUNTIF(B344:F344,"&gt;0")=0,(IFERROR(INDEX('Debt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45" s="18">
        <f>IF(H344=0,0,MAX(0,H344*(1+(IFERROR(INDEX('Debt Payoff'!$D$4:$D$11,MATCH(7,'Debt Payoff'!$F$4:$F$11,0)),0))/12)-MIN(H344*(1+(IFERROR(INDEX('Debt Payoff'!$D$4:$D$11,MATCH(7,'Debt Payoff'!$F$4:$F$11,0)),0))/12),(IF(COUNTIF(B344:G344,"&gt;0")=0,(IFERROR(INDEX('Debt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45" s="18">
        <f>IF(I344=0,0,MAX(0,I344*(1+(IFERROR(INDEX('Debt Payoff'!$D$4:$D$11,MATCH(8,'Debt Payoff'!$F$4:$F$11,0)),0))/12)-MIN(I344*(1+(IFERROR(INDEX('Debt Payoff'!$D$4:$D$11,MATCH(8,'Debt Payoff'!$F$4:$F$11,0)),0))/12),(IF(COUNTIF(B344:H344,"&gt;0")=0,(IFERROR(INDEX('Debt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45" s="18">
        <f>IF(B344=0,0,B344*(IFERROR(INDEX('Debt Payoff'!$D$4:$D$11,MATCH(1,'Debt Payoff'!$F$4:$F$11,0)),0))/12)</f>
        <v>0</v>
      </c>
      <c r="K345" s="18">
        <f>IF(C344=0,0,C344*(IFERROR(INDEX('Debt Payoff'!$D$4:$D$11,MATCH(2,'Debt Payoff'!$F$4:$F$11,0)),0))/12)</f>
        <v>0</v>
      </c>
      <c r="L345" s="18">
        <f>IF(D344=0,0,D344*(IFERROR(INDEX('Debt Payoff'!$D$4:$D$11,MATCH(3,'Debt Payoff'!$F$4:$F$11,0)),0))/12)</f>
        <v>0</v>
      </c>
      <c r="M345" s="18">
        <f>IF(E344=0,0,E344*(IFERROR(INDEX('Debt Payoff'!$D$4:$D$11,MATCH(4,'Debt Payoff'!$F$4:$F$11,0)),0))/12)</f>
        <v>0</v>
      </c>
      <c r="N345" s="18">
        <f>IF(F344=0,0,F344*(IFERROR(INDEX('Debt Payoff'!$D$4:$D$11,MATCH(5,'Debt Payoff'!$F$4:$F$11,0)),0))/12)</f>
        <v>0</v>
      </c>
      <c r="O345" s="18">
        <f>IF(G344=0,0,G344*(IFERROR(INDEX('Debt Payoff'!$D$4:$D$11,MATCH(6,'Debt Payoff'!$F$4:$F$11,0)),0))/12)</f>
        <v>0</v>
      </c>
      <c r="P345" s="18">
        <f>IF(H344=0,0,H344*(IFERROR(INDEX('Debt Payoff'!$D$4:$D$11,MATCH(7,'Debt Payoff'!$F$4:$F$11,0)),0))/12)</f>
        <v>0</v>
      </c>
      <c r="Q345" s="18">
        <f>IF(I344=0,0,I344*(IFERROR(INDEX('Debt Payoff'!$D$4:$D$11,MATCH(8,'Debt Payoff'!$F$4:$F$11,0)),0))/12)</f>
        <v>0</v>
      </c>
    </row>
    <row r="346" spans="1:17" x14ac:dyDescent="0.25">
      <c r="A346">
        <v>344</v>
      </c>
      <c r="B346" s="18">
        <f>IF(B345=0,0,MAX(0,B345*(1+(IFERROR(INDEX('Debt Payoff'!$D$4:$D$11,MATCH(1,'Debt Payoff'!$F$4:$F$11,0)),0))/12)-MIN(B345*(1+(IFERROR(INDEX('Debt Payoff'!$D$4:$D$11,MATCH(1,'Debt Payoff'!$F$4:$F$11,0)),0))/12),((IFERROR(INDEX('Debt Payoff'!$E$4:$E$11,MATCH(1,'Debt Payoff'!$F$4:$F$11,0)),0))+('Debt Payoff'!$C$2)))))</f>
        <v>0</v>
      </c>
      <c r="C346" s="18">
        <f>IF(C345=0,0,MAX(0,C345*(1+(IFERROR(INDEX('Debt Payoff'!$D$4:$D$11,MATCH(2,'Debt Payoff'!$F$4:$F$11,0)),0))/12)-MIN(C345*(1+(IFERROR(INDEX('Debt Payoff'!$D$4:$D$11,MATCH(2,'Debt Payoff'!$F$4:$F$11,0)),0))/12),(IF(COUNTIF(B345:B345,"&gt;0")=0,(IFERROR(INDEX('Debt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46" s="18">
        <f>IF(D345=0,0,MAX(0,D345*(1+(IFERROR(INDEX('Debt Payoff'!$D$4:$D$11,MATCH(3,'Debt Payoff'!$F$4:$F$11,0)),0))/12)-MIN(D345*(1+(IFERROR(INDEX('Debt Payoff'!$D$4:$D$11,MATCH(3,'Debt Payoff'!$F$4:$F$11,0)),0))/12),(IF(COUNTIF(B345:C345,"&gt;0")=0,(IFERROR(INDEX('Debt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46" s="18">
        <f>IF(E345=0,0,MAX(0,E345*(1+(IFERROR(INDEX('Debt Payoff'!$D$4:$D$11,MATCH(4,'Debt Payoff'!$F$4:$F$11,0)),0))/12)-MIN(E345*(1+(IFERROR(INDEX('Debt Payoff'!$D$4:$D$11,MATCH(4,'Debt Payoff'!$F$4:$F$11,0)),0))/12),(IF(COUNTIF(B345:D345,"&gt;0")=0,(IFERROR(INDEX('Debt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46" s="18">
        <f>IF(F345=0,0,MAX(0,F345*(1+(IFERROR(INDEX('Debt Payoff'!$D$4:$D$11,MATCH(5,'Debt Payoff'!$F$4:$F$11,0)),0))/12)-MIN(F345*(1+(IFERROR(INDEX('Debt Payoff'!$D$4:$D$11,MATCH(5,'Debt Payoff'!$F$4:$F$11,0)),0))/12),(IF(COUNTIF(B345:E345,"&gt;0")=0,(IFERROR(INDEX('Debt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46" s="18">
        <f>IF(G345=0,0,MAX(0,G345*(1+(IFERROR(INDEX('Debt Payoff'!$D$4:$D$11,MATCH(6,'Debt Payoff'!$F$4:$F$11,0)),0))/12)-MIN(G345*(1+(IFERROR(INDEX('Debt Payoff'!$D$4:$D$11,MATCH(6,'Debt Payoff'!$F$4:$F$11,0)),0))/12),(IF(COUNTIF(B345:F345,"&gt;0")=0,(IFERROR(INDEX('Debt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46" s="18">
        <f>IF(H345=0,0,MAX(0,H345*(1+(IFERROR(INDEX('Debt Payoff'!$D$4:$D$11,MATCH(7,'Debt Payoff'!$F$4:$F$11,0)),0))/12)-MIN(H345*(1+(IFERROR(INDEX('Debt Payoff'!$D$4:$D$11,MATCH(7,'Debt Payoff'!$F$4:$F$11,0)),0))/12),(IF(COUNTIF(B345:G345,"&gt;0")=0,(IFERROR(INDEX('Debt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46" s="18">
        <f>IF(I345=0,0,MAX(0,I345*(1+(IFERROR(INDEX('Debt Payoff'!$D$4:$D$11,MATCH(8,'Debt Payoff'!$F$4:$F$11,0)),0))/12)-MIN(I345*(1+(IFERROR(INDEX('Debt Payoff'!$D$4:$D$11,MATCH(8,'Debt Payoff'!$F$4:$F$11,0)),0))/12),(IF(COUNTIF(B345:H345,"&gt;0")=0,(IFERROR(INDEX('Debt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46" s="18">
        <f>IF(B345=0,0,B345*(IFERROR(INDEX('Debt Payoff'!$D$4:$D$11,MATCH(1,'Debt Payoff'!$F$4:$F$11,0)),0))/12)</f>
        <v>0</v>
      </c>
      <c r="K346" s="18">
        <f>IF(C345=0,0,C345*(IFERROR(INDEX('Debt Payoff'!$D$4:$D$11,MATCH(2,'Debt Payoff'!$F$4:$F$11,0)),0))/12)</f>
        <v>0</v>
      </c>
      <c r="L346" s="18">
        <f>IF(D345=0,0,D345*(IFERROR(INDEX('Debt Payoff'!$D$4:$D$11,MATCH(3,'Debt Payoff'!$F$4:$F$11,0)),0))/12)</f>
        <v>0</v>
      </c>
      <c r="M346" s="18">
        <f>IF(E345=0,0,E345*(IFERROR(INDEX('Debt Payoff'!$D$4:$D$11,MATCH(4,'Debt Payoff'!$F$4:$F$11,0)),0))/12)</f>
        <v>0</v>
      </c>
      <c r="N346" s="18">
        <f>IF(F345=0,0,F345*(IFERROR(INDEX('Debt Payoff'!$D$4:$D$11,MATCH(5,'Debt Payoff'!$F$4:$F$11,0)),0))/12)</f>
        <v>0</v>
      </c>
      <c r="O346" s="18">
        <f>IF(G345=0,0,G345*(IFERROR(INDEX('Debt Payoff'!$D$4:$D$11,MATCH(6,'Debt Payoff'!$F$4:$F$11,0)),0))/12)</f>
        <v>0</v>
      </c>
      <c r="P346" s="18">
        <f>IF(H345=0,0,H345*(IFERROR(INDEX('Debt Payoff'!$D$4:$D$11,MATCH(7,'Debt Payoff'!$F$4:$F$11,0)),0))/12)</f>
        <v>0</v>
      </c>
      <c r="Q346" s="18">
        <f>IF(I345=0,0,I345*(IFERROR(INDEX('Debt Payoff'!$D$4:$D$11,MATCH(8,'Debt Payoff'!$F$4:$F$11,0)),0))/12)</f>
        <v>0</v>
      </c>
    </row>
    <row r="347" spans="1:17" x14ac:dyDescent="0.25">
      <c r="A347">
        <v>345</v>
      </c>
      <c r="B347" s="18">
        <f>IF(B346=0,0,MAX(0,B346*(1+(IFERROR(INDEX('Debt Payoff'!$D$4:$D$11,MATCH(1,'Debt Payoff'!$F$4:$F$11,0)),0))/12)-MIN(B346*(1+(IFERROR(INDEX('Debt Payoff'!$D$4:$D$11,MATCH(1,'Debt Payoff'!$F$4:$F$11,0)),0))/12),((IFERROR(INDEX('Debt Payoff'!$E$4:$E$11,MATCH(1,'Debt Payoff'!$F$4:$F$11,0)),0))+('Debt Payoff'!$C$2)))))</f>
        <v>0</v>
      </c>
      <c r="C347" s="18">
        <f>IF(C346=0,0,MAX(0,C346*(1+(IFERROR(INDEX('Debt Payoff'!$D$4:$D$11,MATCH(2,'Debt Payoff'!$F$4:$F$11,0)),0))/12)-MIN(C346*(1+(IFERROR(INDEX('Debt Payoff'!$D$4:$D$11,MATCH(2,'Debt Payoff'!$F$4:$F$11,0)),0))/12),(IF(COUNTIF(B346:B346,"&gt;0")=0,(IFERROR(INDEX('Debt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47" s="18">
        <f>IF(D346=0,0,MAX(0,D346*(1+(IFERROR(INDEX('Debt Payoff'!$D$4:$D$11,MATCH(3,'Debt Payoff'!$F$4:$F$11,0)),0))/12)-MIN(D346*(1+(IFERROR(INDEX('Debt Payoff'!$D$4:$D$11,MATCH(3,'Debt Payoff'!$F$4:$F$11,0)),0))/12),(IF(COUNTIF(B346:C346,"&gt;0")=0,(IFERROR(INDEX('Debt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47" s="18">
        <f>IF(E346=0,0,MAX(0,E346*(1+(IFERROR(INDEX('Debt Payoff'!$D$4:$D$11,MATCH(4,'Debt Payoff'!$F$4:$F$11,0)),0))/12)-MIN(E346*(1+(IFERROR(INDEX('Debt Payoff'!$D$4:$D$11,MATCH(4,'Debt Payoff'!$F$4:$F$11,0)),0))/12),(IF(COUNTIF(B346:D346,"&gt;0")=0,(IFERROR(INDEX('Debt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47" s="18">
        <f>IF(F346=0,0,MAX(0,F346*(1+(IFERROR(INDEX('Debt Payoff'!$D$4:$D$11,MATCH(5,'Debt Payoff'!$F$4:$F$11,0)),0))/12)-MIN(F346*(1+(IFERROR(INDEX('Debt Payoff'!$D$4:$D$11,MATCH(5,'Debt Payoff'!$F$4:$F$11,0)),0))/12),(IF(COUNTIF(B346:E346,"&gt;0")=0,(IFERROR(INDEX('Debt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47" s="18">
        <f>IF(G346=0,0,MAX(0,G346*(1+(IFERROR(INDEX('Debt Payoff'!$D$4:$D$11,MATCH(6,'Debt Payoff'!$F$4:$F$11,0)),0))/12)-MIN(G346*(1+(IFERROR(INDEX('Debt Payoff'!$D$4:$D$11,MATCH(6,'Debt Payoff'!$F$4:$F$11,0)),0))/12),(IF(COUNTIF(B346:F346,"&gt;0")=0,(IFERROR(INDEX('Debt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47" s="18">
        <f>IF(H346=0,0,MAX(0,H346*(1+(IFERROR(INDEX('Debt Payoff'!$D$4:$D$11,MATCH(7,'Debt Payoff'!$F$4:$F$11,0)),0))/12)-MIN(H346*(1+(IFERROR(INDEX('Debt Payoff'!$D$4:$D$11,MATCH(7,'Debt Payoff'!$F$4:$F$11,0)),0))/12),(IF(COUNTIF(B346:G346,"&gt;0")=0,(IFERROR(INDEX('Debt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47" s="18">
        <f>IF(I346=0,0,MAX(0,I346*(1+(IFERROR(INDEX('Debt Payoff'!$D$4:$D$11,MATCH(8,'Debt Payoff'!$F$4:$F$11,0)),0))/12)-MIN(I346*(1+(IFERROR(INDEX('Debt Payoff'!$D$4:$D$11,MATCH(8,'Debt Payoff'!$F$4:$F$11,0)),0))/12),(IF(COUNTIF(B346:H346,"&gt;0")=0,(IFERROR(INDEX('Debt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47" s="18">
        <f>IF(B346=0,0,B346*(IFERROR(INDEX('Debt Payoff'!$D$4:$D$11,MATCH(1,'Debt Payoff'!$F$4:$F$11,0)),0))/12)</f>
        <v>0</v>
      </c>
      <c r="K347" s="18">
        <f>IF(C346=0,0,C346*(IFERROR(INDEX('Debt Payoff'!$D$4:$D$11,MATCH(2,'Debt Payoff'!$F$4:$F$11,0)),0))/12)</f>
        <v>0</v>
      </c>
      <c r="L347" s="18">
        <f>IF(D346=0,0,D346*(IFERROR(INDEX('Debt Payoff'!$D$4:$D$11,MATCH(3,'Debt Payoff'!$F$4:$F$11,0)),0))/12)</f>
        <v>0</v>
      </c>
      <c r="M347" s="18">
        <f>IF(E346=0,0,E346*(IFERROR(INDEX('Debt Payoff'!$D$4:$D$11,MATCH(4,'Debt Payoff'!$F$4:$F$11,0)),0))/12)</f>
        <v>0</v>
      </c>
      <c r="N347" s="18">
        <f>IF(F346=0,0,F346*(IFERROR(INDEX('Debt Payoff'!$D$4:$D$11,MATCH(5,'Debt Payoff'!$F$4:$F$11,0)),0))/12)</f>
        <v>0</v>
      </c>
      <c r="O347" s="18">
        <f>IF(G346=0,0,G346*(IFERROR(INDEX('Debt Payoff'!$D$4:$D$11,MATCH(6,'Debt Payoff'!$F$4:$F$11,0)),0))/12)</f>
        <v>0</v>
      </c>
      <c r="P347" s="18">
        <f>IF(H346=0,0,H346*(IFERROR(INDEX('Debt Payoff'!$D$4:$D$11,MATCH(7,'Debt Payoff'!$F$4:$F$11,0)),0))/12)</f>
        <v>0</v>
      </c>
      <c r="Q347" s="18">
        <f>IF(I346=0,0,I346*(IFERROR(INDEX('Debt Payoff'!$D$4:$D$11,MATCH(8,'Debt Payoff'!$F$4:$F$11,0)),0))/12)</f>
        <v>0</v>
      </c>
    </row>
    <row r="348" spans="1:17" x14ac:dyDescent="0.25">
      <c r="A348">
        <v>346</v>
      </c>
      <c r="B348" s="18">
        <f>IF(B347=0,0,MAX(0,B347*(1+(IFERROR(INDEX('Debt Payoff'!$D$4:$D$11,MATCH(1,'Debt Payoff'!$F$4:$F$11,0)),0))/12)-MIN(B347*(1+(IFERROR(INDEX('Debt Payoff'!$D$4:$D$11,MATCH(1,'Debt Payoff'!$F$4:$F$11,0)),0))/12),((IFERROR(INDEX('Debt Payoff'!$E$4:$E$11,MATCH(1,'Debt Payoff'!$F$4:$F$11,0)),0))+('Debt Payoff'!$C$2)))))</f>
        <v>0</v>
      </c>
      <c r="C348" s="18">
        <f>IF(C347=0,0,MAX(0,C347*(1+(IFERROR(INDEX('Debt Payoff'!$D$4:$D$11,MATCH(2,'Debt Payoff'!$F$4:$F$11,0)),0))/12)-MIN(C347*(1+(IFERROR(INDEX('Debt Payoff'!$D$4:$D$11,MATCH(2,'Debt Payoff'!$F$4:$F$11,0)),0))/12),(IF(COUNTIF(B347:B347,"&gt;0")=0,(IFERROR(INDEX('Debt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48" s="18">
        <f>IF(D347=0,0,MAX(0,D347*(1+(IFERROR(INDEX('Debt Payoff'!$D$4:$D$11,MATCH(3,'Debt Payoff'!$F$4:$F$11,0)),0))/12)-MIN(D347*(1+(IFERROR(INDEX('Debt Payoff'!$D$4:$D$11,MATCH(3,'Debt Payoff'!$F$4:$F$11,0)),0))/12),(IF(COUNTIF(B347:C347,"&gt;0")=0,(IFERROR(INDEX('Debt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48" s="18">
        <f>IF(E347=0,0,MAX(0,E347*(1+(IFERROR(INDEX('Debt Payoff'!$D$4:$D$11,MATCH(4,'Debt Payoff'!$F$4:$F$11,0)),0))/12)-MIN(E347*(1+(IFERROR(INDEX('Debt Payoff'!$D$4:$D$11,MATCH(4,'Debt Payoff'!$F$4:$F$11,0)),0))/12),(IF(COUNTIF(B347:D347,"&gt;0")=0,(IFERROR(INDEX('Debt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48" s="18">
        <f>IF(F347=0,0,MAX(0,F347*(1+(IFERROR(INDEX('Debt Payoff'!$D$4:$D$11,MATCH(5,'Debt Payoff'!$F$4:$F$11,0)),0))/12)-MIN(F347*(1+(IFERROR(INDEX('Debt Payoff'!$D$4:$D$11,MATCH(5,'Debt Payoff'!$F$4:$F$11,0)),0))/12),(IF(COUNTIF(B347:E347,"&gt;0")=0,(IFERROR(INDEX('Debt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48" s="18">
        <f>IF(G347=0,0,MAX(0,G347*(1+(IFERROR(INDEX('Debt Payoff'!$D$4:$D$11,MATCH(6,'Debt Payoff'!$F$4:$F$11,0)),0))/12)-MIN(G347*(1+(IFERROR(INDEX('Debt Payoff'!$D$4:$D$11,MATCH(6,'Debt Payoff'!$F$4:$F$11,0)),0))/12),(IF(COUNTIF(B347:F347,"&gt;0")=0,(IFERROR(INDEX('Debt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48" s="18">
        <f>IF(H347=0,0,MAX(0,H347*(1+(IFERROR(INDEX('Debt Payoff'!$D$4:$D$11,MATCH(7,'Debt Payoff'!$F$4:$F$11,0)),0))/12)-MIN(H347*(1+(IFERROR(INDEX('Debt Payoff'!$D$4:$D$11,MATCH(7,'Debt Payoff'!$F$4:$F$11,0)),0))/12),(IF(COUNTIF(B347:G347,"&gt;0")=0,(IFERROR(INDEX('Debt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48" s="18">
        <f>IF(I347=0,0,MAX(0,I347*(1+(IFERROR(INDEX('Debt Payoff'!$D$4:$D$11,MATCH(8,'Debt Payoff'!$F$4:$F$11,0)),0))/12)-MIN(I347*(1+(IFERROR(INDEX('Debt Payoff'!$D$4:$D$11,MATCH(8,'Debt Payoff'!$F$4:$F$11,0)),0))/12),(IF(COUNTIF(B347:H347,"&gt;0")=0,(IFERROR(INDEX('Debt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48" s="18">
        <f>IF(B347=0,0,B347*(IFERROR(INDEX('Debt Payoff'!$D$4:$D$11,MATCH(1,'Debt Payoff'!$F$4:$F$11,0)),0))/12)</f>
        <v>0</v>
      </c>
      <c r="K348" s="18">
        <f>IF(C347=0,0,C347*(IFERROR(INDEX('Debt Payoff'!$D$4:$D$11,MATCH(2,'Debt Payoff'!$F$4:$F$11,0)),0))/12)</f>
        <v>0</v>
      </c>
      <c r="L348" s="18">
        <f>IF(D347=0,0,D347*(IFERROR(INDEX('Debt Payoff'!$D$4:$D$11,MATCH(3,'Debt Payoff'!$F$4:$F$11,0)),0))/12)</f>
        <v>0</v>
      </c>
      <c r="M348" s="18">
        <f>IF(E347=0,0,E347*(IFERROR(INDEX('Debt Payoff'!$D$4:$D$11,MATCH(4,'Debt Payoff'!$F$4:$F$11,0)),0))/12)</f>
        <v>0</v>
      </c>
      <c r="N348" s="18">
        <f>IF(F347=0,0,F347*(IFERROR(INDEX('Debt Payoff'!$D$4:$D$11,MATCH(5,'Debt Payoff'!$F$4:$F$11,0)),0))/12)</f>
        <v>0</v>
      </c>
      <c r="O348" s="18">
        <f>IF(G347=0,0,G347*(IFERROR(INDEX('Debt Payoff'!$D$4:$D$11,MATCH(6,'Debt Payoff'!$F$4:$F$11,0)),0))/12)</f>
        <v>0</v>
      </c>
      <c r="P348" s="18">
        <f>IF(H347=0,0,H347*(IFERROR(INDEX('Debt Payoff'!$D$4:$D$11,MATCH(7,'Debt Payoff'!$F$4:$F$11,0)),0))/12)</f>
        <v>0</v>
      </c>
      <c r="Q348" s="18">
        <f>IF(I347=0,0,I347*(IFERROR(INDEX('Debt Payoff'!$D$4:$D$11,MATCH(8,'Debt Payoff'!$F$4:$F$11,0)),0))/12)</f>
        <v>0</v>
      </c>
    </row>
    <row r="349" spans="1:17" x14ac:dyDescent="0.25">
      <c r="A349">
        <v>347</v>
      </c>
      <c r="B349" s="18">
        <f>IF(B348=0,0,MAX(0,B348*(1+(IFERROR(INDEX('Debt Payoff'!$D$4:$D$11,MATCH(1,'Debt Payoff'!$F$4:$F$11,0)),0))/12)-MIN(B348*(1+(IFERROR(INDEX('Debt Payoff'!$D$4:$D$11,MATCH(1,'Debt Payoff'!$F$4:$F$11,0)),0))/12),((IFERROR(INDEX('Debt Payoff'!$E$4:$E$11,MATCH(1,'Debt Payoff'!$F$4:$F$11,0)),0))+('Debt Payoff'!$C$2)))))</f>
        <v>0</v>
      </c>
      <c r="C349" s="18">
        <f>IF(C348=0,0,MAX(0,C348*(1+(IFERROR(INDEX('Debt Payoff'!$D$4:$D$11,MATCH(2,'Debt Payoff'!$F$4:$F$11,0)),0))/12)-MIN(C348*(1+(IFERROR(INDEX('Debt Payoff'!$D$4:$D$11,MATCH(2,'Debt Payoff'!$F$4:$F$11,0)),0))/12),(IF(COUNTIF(B348:B348,"&gt;0")=0,(IFERROR(INDEX('Debt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49" s="18">
        <f>IF(D348=0,0,MAX(0,D348*(1+(IFERROR(INDEX('Debt Payoff'!$D$4:$D$11,MATCH(3,'Debt Payoff'!$F$4:$F$11,0)),0))/12)-MIN(D348*(1+(IFERROR(INDEX('Debt Payoff'!$D$4:$D$11,MATCH(3,'Debt Payoff'!$F$4:$F$11,0)),0))/12),(IF(COUNTIF(B348:C348,"&gt;0")=0,(IFERROR(INDEX('Debt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49" s="18">
        <f>IF(E348=0,0,MAX(0,E348*(1+(IFERROR(INDEX('Debt Payoff'!$D$4:$D$11,MATCH(4,'Debt Payoff'!$F$4:$F$11,0)),0))/12)-MIN(E348*(1+(IFERROR(INDEX('Debt Payoff'!$D$4:$D$11,MATCH(4,'Debt Payoff'!$F$4:$F$11,0)),0))/12),(IF(COUNTIF(B348:D348,"&gt;0")=0,(IFERROR(INDEX('Debt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49" s="18">
        <f>IF(F348=0,0,MAX(0,F348*(1+(IFERROR(INDEX('Debt Payoff'!$D$4:$D$11,MATCH(5,'Debt Payoff'!$F$4:$F$11,0)),0))/12)-MIN(F348*(1+(IFERROR(INDEX('Debt Payoff'!$D$4:$D$11,MATCH(5,'Debt Payoff'!$F$4:$F$11,0)),0))/12),(IF(COUNTIF(B348:E348,"&gt;0")=0,(IFERROR(INDEX('Debt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49" s="18">
        <f>IF(G348=0,0,MAX(0,G348*(1+(IFERROR(INDEX('Debt Payoff'!$D$4:$D$11,MATCH(6,'Debt Payoff'!$F$4:$F$11,0)),0))/12)-MIN(G348*(1+(IFERROR(INDEX('Debt Payoff'!$D$4:$D$11,MATCH(6,'Debt Payoff'!$F$4:$F$11,0)),0))/12),(IF(COUNTIF(B348:F348,"&gt;0")=0,(IFERROR(INDEX('Debt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49" s="18">
        <f>IF(H348=0,0,MAX(0,H348*(1+(IFERROR(INDEX('Debt Payoff'!$D$4:$D$11,MATCH(7,'Debt Payoff'!$F$4:$F$11,0)),0))/12)-MIN(H348*(1+(IFERROR(INDEX('Debt Payoff'!$D$4:$D$11,MATCH(7,'Debt Payoff'!$F$4:$F$11,0)),0))/12),(IF(COUNTIF(B348:G348,"&gt;0")=0,(IFERROR(INDEX('Debt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49" s="18">
        <f>IF(I348=0,0,MAX(0,I348*(1+(IFERROR(INDEX('Debt Payoff'!$D$4:$D$11,MATCH(8,'Debt Payoff'!$F$4:$F$11,0)),0))/12)-MIN(I348*(1+(IFERROR(INDEX('Debt Payoff'!$D$4:$D$11,MATCH(8,'Debt Payoff'!$F$4:$F$11,0)),0))/12),(IF(COUNTIF(B348:H348,"&gt;0")=0,(IFERROR(INDEX('Debt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49" s="18">
        <f>IF(B348=0,0,B348*(IFERROR(INDEX('Debt Payoff'!$D$4:$D$11,MATCH(1,'Debt Payoff'!$F$4:$F$11,0)),0))/12)</f>
        <v>0</v>
      </c>
      <c r="K349" s="18">
        <f>IF(C348=0,0,C348*(IFERROR(INDEX('Debt Payoff'!$D$4:$D$11,MATCH(2,'Debt Payoff'!$F$4:$F$11,0)),0))/12)</f>
        <v>0</v>
      </c>
      <c r="L349" s="18">
        <f>IF(D348=0,0,D348*(IFERROR(INDEX('Debt Payoff'!$D$4:$D$11,MATCH(3,'Debt Payoff'!$F$4:$F$11,0)),0))/12)</f>
        <v>0</v>
      </c>
      <c r="M349" s="18">
        <f>IF(E348=0,0,E348*(IFERROR(INDEX('Debt Payoff'!$D$4:$D$11,MATCH(4,'Debt Payoff'!$F$4:$F$11,0)),0))/12)</f>
        <v>0</v>
      </c>
      <c r="N349" s="18">
        <f>IF(F348=0,0,F348*(IFERROR(INDEX('Debt Payoff'!$D$4:$D$11,MATCH(5,'Debt Payoff'!$F$4:$F$11,0)),0))/12)</f>
        <v>0</v>
      </c>
      <c r="O349" s="18">
        <f>IF(G348=0,0,G348*(IFERROR(INDEX('Debt Payoff'!$D$4:$D$11,MATCH(6,'Debt Payoff'!$F$4:$F$11,0)),0))/12)</f>
        <v>0</v>
      </c>
      <c r="P349" s="18">
        <f>IF(H348=0,0,H348*(IFERROR(INDEX('Debt Payoff'!$D$4:$D$11,MATCH(7,'Debt Payoff'!$F$4:$F$11,0)),0))/12)</f>
        <v>0</v>
      </c>
      <c r="Q349" s="18">
        <f>IF(I348=0,0,I348*(IFERROR(INDEX('Debt Payoff'!$D$4:$D$11,MATCH(8,'Debt Payoff'!$F$4:$F$11,0)),0))/12)</f>
        <v>0</v>
      </c>
    </row>
    <row r="350" spans="1:17" x14ac:dyDescent="0.25">
      <c r="A350">
        <v>348</v>
      </c>
      <c r="B350" s="18">
        <f>IF(B349=0,0,MAX(0,B349*(1+(IFERROR(INDEX('Debt Payoff'!$D$4:$D$11,MATCH(1,'Debt Payoff'!$F$4:$F$11,0)),0))/12)-MIN(B349*(1+(IFERROR(INDEX('Debt Payoff'!$D$4:$D$11,MATCH(1,'Debt Payoff'!$F$4:$F$11,0)),0))/12),((IFERROR(INDEX('Debt Payoff'!$E$4:$E$11,MATCH(1,'Debt Payoff'!$F$4:$F$11,0)),0))+('Debt Payoff'!$C$2)))))</f>
        <v>0</v>
      </c>
      <c r="C350" s="18">
        <f>IF(C349=0,0,MAX(0,C349*(1+(IFERROR(INDEX('Debt Payoff'!$D$4:$D$11,MATCH(2,'Debt Payoff'!$F$4:$F$11,0)),0))/12)-MIN(C349*(1+(IFERROR(INDEX('Debt Payoff'!$D$4:$D$11,MATCH(2,'Debt Payoff'!$F$4:$F$11,0)),0))/12),(IF(COUNTIF(B349:B349,"&gt;0")=0,(IFERROR(INDEX('Debt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50" s="18">
        <f>IF(D349=0,0,MAX(0,D349*(1+(IFERROR(INDEX('Debt Payoff'!$D$4:$D$11,MATCH(3,'Debt Payoff'!$F$4:$F$11,0)),0))/12)-MIN(D349*(1+(IFERROR(INDEX('Debt Payoff'!$D$4:$D$11,MATCH(3,'Debt Payoff'!$F$4:$F$11,0)),0))/12),(IF(COUNTIF(B349:C349,"&gt;0")=0,(IFERROR(INDEX('Debt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50" s="18">
        <f>IF(E349=0,0,MAX(0,E349*(1+(IFERROR(INDEX('Debt Payoff'!$D$4:$D$11,MATCH(4,'Debt Payoff'!$F$4:$F$11,0)),0))/12)-MIN(E349*(1+(IFERROR(INDEX('Debt Payoff'!$D$4:$D$11,MATCH(4,'Debt Payoff'!$F$4:$F$11,0)),0))/12),(IF(COUNTIF(B349:D349,"&gt;0")=0,(IFERROR(INDEX('Debt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50" s="18">
        <f>IF(F349=0,0,MAX(0,F349*(1+(IFERROR(INDEX('Debt Payoff'!$D$4:$D$11,MATCH(5,'Debt Payoff'!$F$4:$F$11,0)),0))/12)-MIN(F349*(1+(IFERROR(INDEX('Debt Payoff'!$D$4:$D$11,MATCH(5,'Debt Payoff'!$F$4:$F$11,0)),0))/12),(IF(COUNTIF(B349:E349,"&gt;0")=0,(IFERROR(INDEX('Debt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50" s="18">
        <f>IF(G349=0,0,MAX(0,G349*(1+(IFERROR(INDEX('Debt Payoff'!$D$4:$D$11,MATCH(6,'Debt Payoff'!$F$4:$F$11,0)),0))/12)-MIN(G349*(1+(IFERROR(INDEX('Debt Payoff'!$D$4:$D$11,MATCH(6,'Debt Payoff'!$F$4:$F$11,0)),0))/12),(IF(COUNTIF(B349:F349,"&gt;0")=0,(IFERROR(INDEX('Debt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50" s="18">
        <f>IF(H349=0,0,MAX(0,H349*(1+(IFERROR(INDEX('Debt Payoff'!$D$4:$D$11,MATCH(7,'Debt Payoff'!$F$4:$F$11,0)),0))/12)-MIN(H349*(1+(IFERROR(INDEX('Debt Payoff'!$D$4:$D$11,MATCH(7,'Debt Payoff'!$F$4:$F$11,0)),0))/12),(IF(COUNTIF(B349:G349,"&gt;0")=0,(IFERROR(INDEX('Debt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50" s="18">
        <f>IF(I349=0,0,MAX(0,I349*(1+(IFERROR(INDEX('Debt Payoff'!$D$4:$D$11,MATCH(8,'Debt Payoff'!$F$4:$F$11,0)),0))/12)-MIN(I349*(1+(IFERROR(INDEX('Debt Payoff'!$D$4:$D$11,MATCH(8,'Debt Payoff'!$F$4:$F$11,0)),0))/12),(IF(COUNTIF(B349:H349,"&gt;0")=0,(IFERROR(INDEX('Debt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50" s="18">
        <f>IF(B349=0,0,B349*(IFERROR(INDEX('Debt Payoff'!$D$4:$D$11,MATCH(1,'Debt Payoff'!$F$4:$F$11,0)),0))/12)</f>
        <v>0</v>
      </c>
      <c r="K350" s="18">
        <f>IF(C349=0,0,C349*(IFERROR(INDEX('Debt Payoff'!$D$4:$D$11,MATCH(2,'Debt Payoff'!$F$4:$F$11,0)),0))/12)</f>
        <v>0</v>
      </c>
      <c r="L350" s="18">
        <f>IF(D349=0,0,D349*(IFERROR(INDEX('Debt Payoff'!$D$4:$D$11,MATCH(3,'Debt Payoff'!$F$4:$F$11,0)),0))/12)</f>
        <v>0</v>
      </c>
      <c r="M350" s="18">
        <f>IF(E349=0,0,E349*(IFERROR(INDEX('Debt Payoff'!$D$4:$D$11,MATCH(4,'Debt Payoff'!$F$4:$F$11,0)),0))/12)</f>
        <v>0</v>
      </c>
      <c r="N350" s="18">
        <f>IF(F349=0,0,F349*(IFERROR(INDEX('Debt Payoff'!$D$4:$D$11,MATCH(5,'Debt Payoff'!$F$4:$F$11,0)),0))/12)</f>
        <v>0</v>
      </c>
      <c r="O350" s="18">
        <f>IF(G349=0,0,G349*(IFERROR(INDEX('Debt Payoff'!$D$4:$D$11,MATCH(6,'Debt Payoff'!$F$4:$F$11,0)),0))/12)</f>
        <v>0</v>
      </c>
      <c r="P350" s="18">
        <f>IF(H349=0,0,H349*(IFERROR(INDEX('Debt Payoff'!$D$4:$D$11,MATCH(7,'Debt Payoff'!$F$4:$F$11,0)),0))/12)</f>
        <v>0</v>
      </c>
      <c r="Q350" s="18">
        <f>IF(I349=0,0,I349*(IFERROR(INDEX('Debt Payoff'!$D$4:$D$11,MATCH(8,'Debt Payoff'!$F$4:$F$11,0)),0))/12)</f>
        <v>0</v>
      </c>
    </row>
    <row r="351" spans="1:17" x14ac:dyDescent="0.25">
      <c r="A351">
        <v>349</v>
      </c>
      <c r="B351" s="18">
        <f>IF(B350=0,0,MAX(0,B350*(1+(IFERROR(INDEX('Debt Payoff'!$D$4:$D$11,MATCH(1,'Debt Payoff'!$F$4:$F$11,0)),0))/12)-MIN(B350*(1+(IFERROR(INDEX('Debt Payoff'!$D$4:$D$11,MATCH(1,'Debt Payoff'!$F$4:$F$11,0)),0))/12),((IFERROR(INDEX('Debt Payoff'!$E$4:$E$11,MATCH(1,'Debt Payoff'!$F$4:$F$11,0)),0))+('Debt Payoff'!$C$2)))))</f>
        <v>0</v>
      </c>
      <c r="C351" s="18">
        <f>IF(C350=0,0,MAX(0,C350*(1+(IFERROR(INDEX('Debt Payoff'!$D$4:$D$11,MATCH(2,'Debt Payoff'!$F$4:$F$11,0)),0))/12)-MIN(C350*(1+(IFERROR(INDEX('Debt Payoff'!$D$4:$D$11,MATCH(2,'Debt Payoff'!$F$4:$F$11,0)),0))/12),(IF(COUNTIF(B350:B350,"&gt;0")=0,(IFERROR(INDEX('Debt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51" s="18">
        <f>IF(D350=0,0,MAX(0,D350*(1+(IFERROR(INDEX('Debt Payoff'!$D$4:$D$11,MATCH(3,'Debt Payoff'!$F$4:$F$11,0)),0))/12)-MIN(D350*(1+(IFERROR(INDEX('Debt Payoff'!$D$4:$D$11,MATCH(3,'Debt Payoff'!$F$4:$F$11,0)),0))/12),(IF(COUNTIF(B350:C350,"&gt;0")=0,(IFERROR(INDEX('Debt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51" s="18">
        <f>IF(E350=0,0,MAX(0,E350*(1+(IFERROR(INDEX('Debt Payoff'!$D$4:$D$11,MATCH(4,'Debt Payoff'!$F$4:$F$11,0)),0))/12)-MIN(E350*(1+(IFERROR(INDEX('Debt Payoff'!$D$4:$D$11,MATCH(4,'Debt Payoff'!$F$4:$F$11,0)),0))/12),(IF(COUNTIF(B350:D350,"&gt;0")=0,(IFERROR(INDEX('Debt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51" s="18">
        <f>IF(F350=0,0,MAX(0,F350*(1+(IFERROR(INDEX('Debt Payoff'!$D$4:$D$11,MATCH(5,'Debt Payoff'!$F$4:$F$11,0)),0))/12)-MIN(F350*(1+(IFERROR(INDEX('Debt Payoff'!$D$4:$D$11,MATCH(5,'Debt Payoff'!$F$4:$F$11,0)),0))/12),(IF(COUNTIF(B350:E350,"&gt;0")=0,(IFERROR(INDEX('Debt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51" s="18">
        <f>IF(G350=0,0,MAX(0,G350*(1+(IFERROR(INDEX('Debt Payoff'!$D$4:$D$11,MATCH(6,'Debt Payoff'!$F$4:$F$11,0)),0))/12)-MIN(G350*(1+(IFERROR(INDEX('Debt Payoff'!$D$4:$D$11,MATCH(6,'Debt Payoff'!$F$4:$F$11,0)),0))/12),(IF(COUNTIF(B350:F350,"&gt;0")=0,(IFERROR(INDEX('Debt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51" s="18">
        <f>IF(H350=0,0,MAX(0,H350*(1+(IFERROR(INDEX('Debt Payoff'!$D$4:$D$11,MATCH(7,'Debt Payoff'!$F$4:$F$11,0)),0))/12)-MIN(H350*(1+(IFERROR(INDEX('Debt Payoff'!$D$4:$D$11,MATCH(7,'Debt Payoff'!$F$4:$F$11,0)),0))/12),(IF(COUNTIF(B350:G350,"&gt;0")=0,(IFERROR(INDEX('Debt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51" s="18">
        <f>IF(I350=0,0,MAX(0,I350*(1+(IFERROR(INDEX('Debt Payoff'!$D$4:$D$11,MATCH(8,'Debt Payoff'!$F$4:$F$11,0)),0))/12)-MIN(I350*(1+(IFERROR(INDEX('Debt Payoff'!$D$4:$D$11,MATCH(8,'Debt Payoff'!$F$4:$F$11,0)),0))/12),(IF(COUNTIF(B350:H350,"&gt;0")=0,(IFERROR(INDEX('Debt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51" s="18">
        <f>IF(B350=0,0,B350*(IFERROR(INDEX('Debt Payoff'!$D$4:$D$11,MATCH(1,'Debt Payoff'!$F$4:$F$11,0)),0))/12)</f>
        <v>0</v>
      </c>
      <c r="K351" s="18">
        <f>IF(C350=0,0,C350*(IFERROR(INDEX('Debt Payoff'!$D$4:$D$11,MATCH(2,'Debt Payoff'!$F$4:$F$11,0)),0))/12)</f>
        <v>0</v>
      </c>
      <c r="L351" s="18">
        <f>IF(D350=0,0,D350*(IFERROR(INDEX('Debt Payoff'!$D$4:$D$11,MATCH(3,'Debt Payoff'!$F$4:$F$11,0)),0))/12)</f>
        <v>0</v>
      </c>
      <c r="M351" s="18">
        <f>IF(E350=0,0,E350*(IFERROR(INDEX('Debt Payoff'!$D$4:$D$11,MATCH(4,'Debt Payoff'!$F$4:$F$11,0)),0))/12)</f>
        <v>0</v>
      </c>
      <c r="N351" s="18">
        <f>IF(F350=0,0,F350*(IFERROR(INDEX('Debt Payoff'!$D$4:$D$11,MATCH(5,'Debt Payoff'!$F$4:$F$11,0)),0))/12)</f>
        <v>0</v>
      </c>
      <c r="O351" s="18">
        <f>IF(G350=0,0,G350*(IFERROR(INDEX('Debt Payoff'!$D$4:$D$11,MATCH(6,'Debt Payoff'!$F$4:$F$11,0)),0))/12)</f>
        <v>0</v>
      </c>
      <c r="P351" s="18">
        <f>IF(H350=0,0,H350*(IFERROR(INDEX('Debt Payoff'!$D$4:$D$11,MATCH(7,'Debt Payoff'!$F$4:$F$11,0)),0))/12)</f>
        <v>0</v>
      </c>
      <c r="Q351" s="18">
        <f>IF(I350=0,0,I350*(IFERROR(INDEX('Debt Payoff'!$D$4:$D$11,MATCH(8,'Debt Payoff'!$F$4:$F$11,0)),0))/12)</f>
        <v>0</v>
      </c>
    </row>
    <row r="352" spans="1:17" x14ac:dyDescent="0.25">
      <c r="A352">
        <v>350</v>
      </c>
      <c r="B352" s="18">
        <f>IF(B351=0,0,MAX(0,B351*(1+(IFERROR(INDEX('Debt Payoff'!$D$4:$D$11,MATCH(1,'Debt Payoff'!$F$4:$F$11,0)),0))/12)-MIN(B351*(1+(IFERROR(INDEX('Debt Payoff'!$D$4:$D$11,MATCH(1,'Debt Payoff'!$F$4:$F$11,0)),0))/12),((IFERROR(INDEX('Debt Payoff'!$E$4:$E$11,MATCH(1,'Debt Payoff'!$F$4:$F$11,0)),0))+('Debt Payoff'!$C$2)))))</f>
        <v>0</v>
      </c>
      <c r="C352" s="18">
        <f>IF(C351=0,0,MAX(0,C351*(1+(IFERROR(INDEX('Debt Payoff'!$D$4:$D$11,MATCH(2,'Debt Payoff'!$F$4:$F$11,0)),0))/12)-MIN(C351*(1+(IFERROR(INDEX('Debt Payoff'!$D$4:$D$11,MATCH(2,'Debt Payoff'!$F$4:$F$11,0)),0))/12),(IF(COUNTIF(B351:B351,"&gt;0")=0,(IFERROR(INDEX('Debt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52" s="18">
        <f>IF(D351=0,0,MAX(0,D351*(1+(IFERROR(INDEX('Debt Payoff'!$D$4:$D$11,MATCH(3,'Debt Payoff'!$F$4:$F$11,0)),0))/12)-MIN(D351*(1+(IFERROR(INDEX('Debt Payoff'!$D$4:$D$11,MATCH(3,'Debt Payoff'!$F$4:$F$11,0)),0))/12),(IF(COUNTIF(B351:C351,"&gt;0")=0,(IFERROR(INDEX('Debt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52" s="18">
        <f>IF(E351=0,0,MAX(0,E351*(1+(IFERROR(INDEX('Debt Payoff'!$D$4:$D$11,MATCH(4,'Debt Payoff'!$F$4:$F$11,0)),0))/12)-MIN(E351*(1+(IFERROR(INDEX('Debt Payoff'!$D$4:$D$11,MATCH(4,'Debt Payoff'!$F$4:$F$11,0)),0))/12),(IF(COUNTIF(B351:D351,"&gt;0")=0,(IFERROR(INDEX('Debt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52" s="18">
        <f>IF(F351=0,0,MAX(0,F351*(1+(IFERROR(INDEX('Debt Payoff'!$D$4:$D$11,MATCH(5,'Debt Payoff'!$F$4:$F$11,0)),0))/12)-MIN(F351*(1+(IFERROR(INDEX('Debt Payoff'!$D$4:$D$11,MATCH(5,'Debt Payoff'!$F$4:$F$11,0)),0))/12),(IF(COUNTIF(B351:E351,"&gt;0")=0,(IFERROR(INDEX('Debt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52" s="18">
        <f>IF(G351=0,0,MAX(0,G351*(1+(IFERROR(INDEX('Debt Payoff'!$D$4:$D$11,MATCH(6,'Debt Payoff'!$F$4:$F$11,0)),0))/12)-MIN(G351*(1+(IFERROR(INDEX('Debt Payoff'!$D$4:$D$11,MATCH(6,'Debt Payoff'!$F$4:$F$11,0)),0))/12),(IF(COUNTIF(B351:F351,"&gt;0")=0,(IFERROR(INDEX('Debt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52" s="18">
        <f>IF(H351=0,0,MAX(0,H351*(1+(IFERROR(INDEX('Debt Payoff'!$D$4:$D$11,MATCH(7,'Debt Payoff'!$F$4:$F$11,0)),0))/12)-MIN(H351*(1+(IFERROR(INDEX('Debt Payoff'!$D$4:$D$11,MATCH(7,'Debt Payoff'!$F$4:$F$11,0)),0))/12),(IF(COUNTIF(B351:G351,"&gt;0")=0,(IFERROR(INDEX('Debt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52" s="18">
        <f>IF(I351=0,0,MAX(0,I351*(1+(IFERROR(INDEX('Debt Payoff'!$D$4:$D$11,MATCH(8,'Debt Payoff'!$F$4:$F$11,0)),0))/12)-MIN(I351*(1+(IFERROR(INDEX('Debt Payoff'!$D$4:$D$11,MATCH(8,'Debt Payoff'!$F$4:$F$11,0)),0))/12),(IF(COUNTIF(B351:H351,"&gt;0")=0,(IFERROR(INDEX('Debt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52" s="18">
        <f>IF(B351=0,0,B351*(IFERROR(INDEX('Debt Payoff'!$D$4:$D$11,MATCH(1,'Debt Payoff'!$F$4:$F$11,0)),0))/12)</f>
        <v>0</v>
      </c>
      <c r="K352" s="18">
        <f>IF(C351=0,0,C351*(IFERROR(INDEX('Debt Payoff'!$D$4:$D$11,MATCH(2,'Debt Payoff'!$F$4:$F$11,0)),0))/12)</f>
        <v>0</v>
      </c>
      <c r="L352" s="18">
        <f>IF(D351=0,0,D351*(IFERROR(INDEX('Debt Payoff'!$D$4:$D$11,MATCH(3,'Debt Payoff'!$F$4:$F$11,0)),0))/12)</f>
        <v>0</v>
      </c>
      <c r="M352" s="18">
        <f>IF(E351=0,0,E351*(IFERROR(INDEX('Debt Payoff'!$D$4:$D$11,MATCH(4,'Debt Payoff'!$F$4:$F$11,0)),0))/12)</f>
        <v>0</v>
      </c>
      <c r="N352" s="18">
        <f>IF(F351=0,0,F351*(IFERROR(INDEX('Debt Payoff'!$D$4:$D$11,MATCH(5,'Debt Payoff'!$F$4:$F$11,0)),0))/12)</f>
        <v>0</v>
      </c>
      <c r="O352" s="18">
        <f>IF(G351=0,0,G351*(IFERROR(INDEX('Debt Payoff'!$D$4:$D$11,MATCH(6,'Debt Payoff'!$F$4:$F$11,0)),0))/12)</f>
        <v>0</v>
      </c>
      <c r="P352" s="18">
        <f>IF(H351=0,0,H351*(IFERROR(INDEX('Debt Payoff'!$D$4:$D$11,MATCH(7,'Debt Payoff'!$F$4:$F$11,0)),0))/12)</f>
        <v>0</v>
      </c>
      <c r="Q352" s="18">
        <f>IF(I351=0,0,I351*(IFERROR(INDEX('Debt Payoff'!$D$4:$D$11,MATCH(8,'Debt Payoff'!$F$4:$F$11,0)),0))/12)</f>
        <v>0</v>
      </c>
    </row>
    <row r="353" spans="1:17" x14ac:dyDescent="0.25">
      <c r="A353">
        <v>351</v>
      </c>
      <c r="B353" s="18">
        <f>IF(B352=0,0,MAX(0,B352*(1+(IFERROR(INDEX('Debt Payoff'!$D$4:$D$11,MATCH(1,'Debt Payoff'!$F$4:$F$11,0)),0))/12)-MIN(B352*(1+(IFERROR(INDEX('Debt Payoff'!$D$4:$D$11,MATCH(1,'Debt Payoff'!$F$4:$F$11,0)),0))/12),((IFERROR(INDEX('Debt Payoff'!$E$4:$E$11,MATCH(1,'Debt Payoff'!$F$4:$F$11,0)),0))+('Debt Payoff'!$C$2)))))</f>
        <v>0</v>
      </c>
      <c r="C353" s="18">
        <f>IF(C352=0,0,MAX(0,C352*(1+(IFERROR(INDEX('Debt Payoff'!$D$4:$D$11,MATCH(2,'Debt Payoff'!$F$4:$F$11,0)),0))/12)-MIN(C352*(1+(IFERROR(INDEX('Debt Payoff'!$D$4:$D$11,MATCH(2,'Debt Payoff'!$F$4:$F$11,0)),0))/12),(IF(COUNTIF(B352:B352,"&gt;0")=0,(IFERROR(INDEX('Debt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53" s="18">
        <f>IF(D352=0,0,MAX(0,D352*(1+(IFERROR(INDEX('Debt Payoff'!$D$4:$D$11,MATCH(3,'Debt Payoff'!$F$4:$F$11,0)),0))/12)-MIN(D352*(1+(IFERROR(INDEX('Debt Payoff'!$D$4:$D$11,MATCH(3,'Debt Payoff'!$F$4:$F$11,0)),0))/12),(IF(COUNTIF(B352:C352,"&gt;0")=0,(IFERROR(INDEX('Debt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53" s="18">
        <f>IF(E352=0,0,MAX(0,E352*(1+(IFERROR(INDEX('Debt Payoff'!$D$4:$D$11,MATCH(4,'Debt Payoff'!$F$4:$F$11,0)),0))/12)-MIN(E352*(1+(IFERROR(INDEX('Debt Payoff'!$D$4:$D$11,MATCH(4,'Debt Payoff'!$F$4:$F$11,0)),0))/12),(IF(COUNTIF(B352:D352,"&gt;0")=0,(IFERROR(INDEX('Debt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53" s="18">
        <f>IF(F352=0,0,MAX(0,F352*(1+(IFERROR(INDEX('Debt Payoff'!$D$4:$D$11,MATCH(5,'Debt Payoff'!$F$4:$F$11,0)),0))/12)-MIN(F352*(1+(IFERROR(INDEX('Debt Payoff'!$D$4:$D$11,MATCH(5,'Debt Payoff'!$F$4:$F$11,0)),0))/12),(IF(COUNTIF(B352:E352,"&gt;0")=0,(IFERROR(INDEX('Debt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53" s="18">
        <f>IF(G352=0,0,MAX(0,G352*(1+(IFERROR(INDEX('Debt Payoff'!$D$4:$D$11,MATCH(6,'Debt Payoff'!$F$4:$F$11,0)),0))/12)-MIN(G352*(1+(IFERROR(INDEX('Debt Payoff'!$D$4:$D$11,MATCH(6,'Debt Payoff'!$F$4:$F$11,0)),0))/12),(IF(COUNTIF(B352:F352,"&gt;0")=0,(IFERROR(INDEX('Debt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53" s="18">
        <f>IF(H352=0,0,MAX(0,H352*(1+(IFERROR(INDEX('Debt Payoff'!$D$4:$D$11,MATCH(7,'Debt Payoff'!$F$4:$F$11,0)),0))/12)-MIN(H352*(1+(IFERROR(INDEX('Debt Payoff'!$D$4:$D$11,MATCH(7,'Debt Payoff'!$F$4:$F$11,0)),0))/12),(IF(COUNTIF(B352:G352,"&gt;0")=0,(IFERROR(INDEX('Debt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53" s="18">
        <f>IF(I352=0,0,MAX(0,I352*(1+(IFERROR(INDEX('Debt Payoff'!$D$4:$D$11,MATCH(8,'Debt Payoff'!$F$4:$F$11,0)),0))/12)-MIN(I352*(1+(IFERROR(INDEX('Debt Payoff'!$D$4:$D$11,MATCH(8,'Debt Payoff'!$F$4:$F$11,0)),0))/12),(IF(COUNTIF(B352:H352,"&gt;0")=0,(IFERROR(INDEX('Debt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53" s="18">
        <f>IF(B352=0,0,B352*(IFERROR(INDEX('Debt Payoff'!$D$4:$D$11,MATCH(1,'Debt Payoff'!$F$4:$F$11,0)),0))/12)</f>
        <v>0</v>
      </c>
      <c r="K353" s="18">
        <f>IF(C352=0,0,C352*(IFERROR(INDEX('Debt Payoff'!$D$4:$D$11,MATCH(2,'Debt Payoff'!$F$4:$F$11,0)),0))/12)</f>
        <v>0</v>
      </c>
      <c r="L353" s="18">
        <f>IF(D352=0,0,D352*(IFERROR(INDEX('Debt Payoff'!$D$4:$D$11,MATCH(3,'Debt Payoff'!$F$4:$F$11,0)),0))/12)</f>
        <v>0</v>
      </c>
      <c r="M353" s="18">
        <f>IF(E352=0,0,E352*(IFERROR(INDEX('Debt Payoff'!$D$4:$D$11,MATCH(4,'Debt Payoff'!$F$4:$F$11,0)),0))/12)</f>
        <v>0</v>
      </c>
      <c r="N353" s="18">
        <f>IF(F352=0,0,F352*(IFERROR(INDEX('Debt Payoff'!$D$4:$D$11,MATCH(5,'Debt Payoff'!$F$4:$F$11,0)),0))/12)</f>
        <v>0</v>
      </c>
      <c r="O353" s="18">
        <f>IF(G352=0,0,G352*(IFERROR(INDEX('Debt Payoff'!$D$4:$D$11,MATCH(6,'Debt Payoff'!$F$4:$F$11,0)),0))/12)</f>
        <v>0</v>
      </c>
      <c r="P353" s="18">
        <f>IF(H352=0,0,H352*(IFERROR(INDEX('Debt Payoff'!$D$4:$D$11,MATCH(7,'Debt Payoff'!$F$4:$F$11,0)),0))/12)</f>
        <v>0</v>
      </c>
      <c r="Q353" s="18">
        <f>IF(I352=0,0,I352*(IFERROR(INDEX('Debt Payoff'!$D$4:$D$11,MATCH(8,'Debt Payoff'!$F$4:$F$11,0)),0))/12)</f>
        <v>0</v>
      </c>
    </row>
    <row r="354" spans="1:17" x14ac:dyDescent="0.25">
      <c r="A354">
        <v>352</v>
      </c>
      <c r="B354" s="18">
        <f>IF(B353=0,0,MAX(0,B353*(1+(IFERROR(INDEX('Debt Payoff'!$D$4:$D$11,MATCH(1,'Debt Payoff'!$F$4:$F$11,0)),0))/12)-MIN(B353*(1+(IFERROR(INDEX('Debt Payoff'!$D$4:$D$11,MATCH(1,'Debt Payoff'!$F$4:$F$11,0)),0))/12),((IFERROR(INDEX('Debt Payoff'!$E$4:$E$11,MATCH(1,'Debt Payoff'!$F$4:$F$11,0)),0))+('Debt Payoff'!$C$2)))))</f>
        <v>0</v>
      </c>
      <c r="C354" s="18">
        <f>IF(C353=0,0,MAX(0,C353*(1+(IFERROR(INDEX('Debt Payoff'!$D$4:$D$11,MATCH(2,'Debt Payoff'!$F$4:$F$11,0)),0))/12)-MIN(C353*(1+(IFERROR(INDEX('Debt Payoff'!$D$4:$D$11,MATCH(2,'Debt Payoff'!$F$4:$F$11,0)),0))/12),(IF(COUNTIF(B353:B353,"&gt;0")=0,(IFERROR(INDEX('Debt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54" s="18">
        <f>IF(D353=0,0,MAX(0,D353*(1+(IFERROR(INDEX('Debt Payoff'!$D$4:$D$11,MATCH(3,'Debt Payoff'!$F$4:$F$11,0)),0))/12)-MIN(D353*(1+(IFERROR(INDEX('Debt Payoff'!$D$4:$D$11,MATCH(3,'Debt Payoff'!$F$4:$F$11,0)),0))/12),(IF(COUNTIF(B353:C353,"&gt;0")=0,(IFERROR(INDEX('Debt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54" s="18">
        <f>IF(E353=0,0,MAX(0,E353*(1+(IFERROR(INDEX('Debt Payoff'!$D$4:$D$11,MATCH(4,'Debt Payoff'!$F$4:$F$11,0)),0))/12)-MIN(E353*(1+(IFERROR(INDEX('Debt Payoff'!$D$4:$D$11,MATCH(4,'Debt Payoff'!$F$4:$F$11,0)),0))/12),(IF(COUNTIF(B353:D353,"&gt;0")=0,(IFERROR(INDEX('Debt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54" s="18">
        <f>IF(F353=0,0,MAX(0,F353*(1+(IFERROR(INDEX('Debt Payoff'!$D$4:$D$11,MATCH(5,'Debt Payoff'!$F$4:$F$11,0)),0))/12)-MIN(F353*(1+(IFERROR(INDEX('Debt Payoff'!$D$4:$D$11,MATCH(5,'Debt Payoff'!$F$4:$F$11,0)),0))/12),(IF(COUNTIF(B353:E353,"&gt;0")=0,(IFERROR(INDEX('Debt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54" s="18">
        <f>IF(G353=0,0,MAX(0,G353*(1+(IFERROR(INDEX('Debt Payoff'!$D$4:$D$11,MATCH(6,'Debt Payoff'!$F$4:$F$11,0)),0))/12)-MIN(G353*(1+(IFERROR(INDEX('Debt Payoff'!$D$4:$D$11,MATCH(6,'Debt Payoff'!$F$4:$F$11,0)),0))/12),(IF(COUNTIF(B353:F353,"&gt;0")=0,(IFERROR(INDEX('Debt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54" s="18">
        <f>IF(H353=0,0,MAX(0,H353*(1+(IFERROR(INDEX('Debt Payoff'!$D$4:$D$11,MATCH(7,'Debt Payoff'!$F$4:$F$11,0)),0))/12)-MIN(H353*(1+(IFERROR(INDEX('Debt Payoff'!$D$4:$D$11,MATCH(7,'Debt Payoff'!$F$4:$F$11,0)),0))/12),(IF(COUNTIF(B353:G353,"&gt;0")=0,(IFERROR(INDEX('Debt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54" s="18">
        <f>IF(I353=0,0,MAX(0,I353*(1+(IFERROR(INDEX('Debt Payoff'!$D$4:$D$11,MATCH(8,'Debt Payoff'!$F$4:$F$11,0)),0))/12)-MIN(I353*(1+(IFERROR(INDEX('Debt Payoff'!$D$4:$D$11,MATCH(8,'Debt Payoff'!$F$4:$F$11,0)),0))/12),(IF(COUNTIF(B353:H353,"&gt;0")=0,(IFERROR(INDEX('Debt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54" s="18">
        <f>IF(B353=0,0,B353*(IFERROR(INDEX('Debt Payoff'!$D$4:$D$11,MATCH(1,'Debt Payoff'!$F$4:$F$11,0)),0))/12)</f>
        <v>0</v>
      </c>
      <c r="K354" s="18">
        <f>IF(C353=0,0,C353*(IFERROR(INDEX('Debt Payoff'!$D$4:$D$11,MATCH(2,'Debt Payoff'!$F$4:$F$11,0)),0))/12)</f>
        <v>0</v>
      </c>
      <c r="L354" s="18">
        <f>IF(D353=0,0,D353*(IFERROR(INDEX('Debt Payoff'!$D$4:$D$11,MATCH(3,'Debt Payoff'!$F$4:$F$11,0)),0))/12)</f>
        <v>0</v>
      </c>
      <c r="M354" s="18">
        <f>IF(E353=0,0,E353*(IFERROR(INDEX('Debt Payoff'!$D$4:$D$11,MATCH(4,'Debt Payoff'!$F$4:$F$11,0)),0))/12)</f>
        <v>0</v>
      </c>
      <c r="N354" s="18">
        <f>IF(F353=0,0,F353*(IFERROR(INDEX('Debt Payoff'!$D$4:$D$11,MATCH(5,'Debt Payoff'!$F$4:$F$11,0)),0))/12)</f>
        <v>0</v>
      </c>
      <c r="O354" s="18">
        <f>IF(G353=0,0,G353*(IFERROR(INDEX('Debt Payoff'!$D$4:$D$11,MATCH(6,'Debt Payoff'!$F$4:$F$11,0)),0))/12)</f>
        <v>0</v>
      </c>
      <c r="P354" s="18">
        <f>IF(H353=0,0,H353*(IFERROR(INDEX('Debt Payoff'!$D$4:$D$11,MATCH(7,'Debt Payoff'!$F$4:$F$11,0)),0))/12)</f>
        <v>0</v>
      </c>
      <c r="Q354" s="18">
        <f>IF(I353=0,0,I353*(IFERROR(INDEX('Debt Payoff'!$D$4:$D$11,MATCH(8,'Debt Payoff'!$F$4:$F$11,0)),0))/12)</f>
        <v>0</v>
      </c>
    </row>
    <row r="355" spans="1:17" x14ac:dyDescent="0.25">
      <c r="A355">
        <v>353</v>
      </c>
      <c r="B355" s="18">
        <f>IF(B354=0,0,MAX(0,B354*(1+(IFERROR(INDEX('Debt Payoff'!$D$4:$D$11,MATCH(1,'Debt Payoff'!$F$4:$F$11,0)),0))/12)-MIN(B354*(1+(IFERROR(INDEX('Debt Payoff'!$D$4:$D$11,MATCH(1,'Debt Payoff'!$F$4:$F$11,0)),0))/12),((IFERROR(INDEX('Debt Payoff'!$E$4:$E$11,MATCH(1,'Debt Payoff'!$F$4:$F$11,0)),0))+('Debt Payoff'!$C$2)))))</f>
        <v>0</v>
      </c>
      <c r="C355" s="18">
        <f>IF(C354=0,0,MAX(0,C354*(1+(IFERROR(INDEX('Debt Payoff'!$D$4:$D$11,MATCH(2,'Debt Payoff'!$F$4:$F$11,0)),0))/12)-MIN(C354*(1+(IFERROR(INDEX('Debt Payoff'!$D$4:$D$11,MATCH(2,'Debt Payoff'!$F$4:$F$11,0)),0))/12),(IF(COUNTIF(B354:B354,"&gt;0")=0,(IFERROR(INDEX('Debt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55" s="18">
        <f>IF(D354=0,0,MAX(0,D354*(1+(IFERROR(INDEX('Debt Payoff'!$D$4:$D$11,MATCH(3,'Debt Payoff'!$F$4:$F$11,0)),0))/12)-MIN(D354*(1+(IFERROR(INDEX('Debt Payoff'!$D$4:$D$11,MATCH(3,'Debt Payoff'!$F$4:$F$11,0)),0))/12),(IF(COUNTIF(B354:C354,"&gt;0")=0,(IFERROR(INDEX('Debt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55" s="18">
        <f>IF(E354=0,0,MAX(0,E354*(1+(IFERROR(INDEX('Debt Payoff'!$D$4:$D$11,MATCH(4,'Debt Payoff'!$F$4:$F$11,0)),0))/12)-MIN(E354*(1+(IFERROR(INDEX('Debt Payoff'!$D$4:$D$11,MATCH(4,'Debt Payoff'!$F$4:$F$11,0)),0))/12),(IF(COUNTIF(B354:D354,"&gt;0")=0,(IFERROR(INDEX('Debt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55" s="18">
        <f>IF(F354=0,0,MAX(0,F354*(1+(IFERROR(INDEX('Debt Payoff'!$D$4:$D$11,MATCH(5,'Debt Payoff'!$F$4:$F$11,0)),0))/12)-MIN(F354*(1+(IFERROR(INDEX('Debt Payoff'!$D$4:$D$11,MATCH(5,'Debt Payoff'!$F$4:$F$11,0)),0))/12),(IF(COUNTIF(B354:E354,"&gt;0")=0,(IFERROR(INDEX('Debt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55" s="18">
        <f>IF(G354=0,0,MAX(0,G354*(1+(IFERROR(INDEX('Debt Payoff'!$D$4:$D$11,MATCH(6,'Debt Payoff'!$F$4:$F$11,0)),0))/12)-MIN(G354*(1+(IFERROR(INDEX('Debt Payoff'!$D$4:$D$11,MATCH(6,'Debt Payoff'!$F$4:$F$11,0)),0))/12),(IF(COUNTIF(B354:F354,"&gt;0")=0,(IFERROR(INDEX('Debt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55" s="18">
        <f>IF(H354=0,0,MAX(0,H354*(1+(IFERROR(INDEX('Debt Payoff'!$D$4:$D$11,MATCH(7,'Debt Payoff'!$F$4:$F$11,0)),0))/12)-MIN(H354*(1+(IFERROR(INDEX('Debt Payoff'!$D$4:$D$11,MATCH(7,'Debt Payoff'!$F$4:$F$11,0)),0))/12),(IF(COUNTIF(B354:G354,"&gt;0")=0,(IFERROR(INDEX('Debt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55" s="18">
        <f>IF(I354=0,0,MAX(0,I354*(1+(IFERROR(INDEX('Debt Payoff'!$D$4:$D$11,MATCH(8,'Debt Payoff'!$F$4:$F$11,0)),0))/12)-MIN(I354*(1+(IFERROR(INDEX('Debt Payoff'!$D$4:$D$11,MATCH(8,'Debt Payoff'!$F$4:$F$11,0)),0))/12),(IF(COUNTIF(B354:H354,"&gt;0")=0,(IFERROR(INDEX('Debt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55" s="18">
        <f>IF(B354=0,0,B354*(IFERROR(INDEX('Debt Payoff'!$D$4:$D$11,MATCH(1,'Debt Payoff'!$F$4:$F$11,0)),0))/12)</f>
        <v>0</v>
      </c>
      <c r="K355" s="18">
        <f>IF(C354=0,0,C354*(IFERROR(INDEX('Debt Payoff'!$D$4:$D$11,MATCH(2,'Debt Payoff'!$F$4:$F$11,0)),0))/12)</f>
        <v>0</v>
      </c>
      <c r="L355" s="18">
        <f>IF(D354=0,0,D354*(IFERROR(INDEX('Debt Payoff'!$D$4:$D$11,MATCH(3,'Debt Payoff'!$F$4:$F$11,0)),0))/12)</f>
        <v>0</v>
      </c>
      <c r="M355" s="18">
        <f>IF(E354=0,0,E354*(IFERROR(INDEX('Debt Payoff'!$D$4:$D$11,MATCH(4,'Debt Payoff'!$F$4:$F$11,0)),0))/12)</f>
        <v>0</v>
      </c>
      <c r="N355" s="18">
        <f>IF(F354=0,0,F354*(IFERROR(INDEX('Debt Payoff'!$D$4:$D$11,MATCH(5,'Debt Payoff'!$F$4:$F$11,0)),0))/12)</f>
        <v>0</v>
      </c>
      <c r="O355" s="18">
        <f>IF(G354=0,0,G354*(IFERROR(INDEX('Debt Payoff'!$D$4:$D$11,MATCH(6,'Debt Payoff'!$F$4:$F$11,0)),0))/12)</f>
        <v>0</v>
      </c>
      <c r="P355" s="18">
        <f>IF(H354=0,0,H354*(IFERROR(INDEX('Debt Payoff'!$D$4:$D$11,MATCH(7,'Debt Payoff'!$F$4:$F$11,0)),0))/12)</f>
        <v>0</v>
      </c>
      <c r="Q355" s="18">
        <f>IF(I354=0,0,I354*(IFERROR(INDEX('Debt Payoff'!$D$4:$D$11,MATCH(8,'Debt Payoff'!$F$4:$F$11,0)),0))/12)</f>
        <v>0</v>
      </c>
    </row>
    <row r="356" spans="1:17" x14ac:dyDescent="0.25">
      <c r="A356">
        <v>354</v>
      </c>
      <c r="B356" s="18">
        <f>IF(B355=0,0,MAX(0,B355*(1+(IFERROR(INDEX('Debt Payoff'!$D$4:$D$11,MATCH(1,'Debt Payoff'!$F$4:$F$11,0)),0))/12)-MIN(B355*(1+(IFERROR(INDEX('Debt Payoff'!$D$4:$D$11,MATCH(1,'Debt Payoff'!$F$4:$F$11,0)),0))/12),((IFERROR(INDEX('Debt Payoff'!$E$4:$E$11,MATCH(1,'Debt Payoff'!$F$4:$F$11,0)),0))+('Debt Payoff'!$C$2)))))</f>
        <v>0</v>
      </c>
      <c r="C356" s="18">
        <f>IF(C355=0,0,MAX(0,C355*(1+(IFERROR(INDEX('Debt Payoff'!$D$4:$D$11,MATCH(2,'Debt Payoff'!$F$4:$F$11,0)),0))/12)-MIN(C355*(1+(IFERROR(INDEX('Debt Payoff'!$D$4:$D$11,MATCH(2,'Debt Payoff'!$F$4:$F$11,0)),0))/12),(IF(COUNTIF(B355:B355,"&gt;0")=0,(IFERROR(INDEX('Debt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56" s="18">
        <f>IF(D355=0,0,MAX(0,D355*(1+(IFERROR(INDEX('Debt Payoff'!$D$4:$D$11,MATCH(3,'Debt Payoff'!$F$4:$F$11,0)),0))/12)-MIN(D355*(1+(IFERROR(INDEX('Debt Payoff'!$D$4:$D$11,MATCH(3,'Debt Payoff'!$F$4:$F$11,0)),0))/12),(IF(COUNTIF(B355:C355,"&gt;0")=0,(IFERROR(INDEX('Debt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56" s="18">
        <f>IF(E355=0,0,MAX(0,E355*(1+(IFERROR(INDEX('Debt Payoff'!$D$4:$D$11,MATCH(4,'Debt Payoff'!$F$4:$F$11,0)),0))/12)-MIN(E355*(1+(IFERROR(INDEX('Debt Payoff'!$D$4:$D$11,MATCH(4,'Debt Payoff'!$F$4:$F$11,0)),0))/12),(IF(COUNTIF(B355:D355,"&gt;0")=0,(IFERROR(INDEX('Debt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56" s="18">
        <f>IF(F355=0,0,MAX(0,F355*(1+(IFERROR(INDEX('Debt Payoff'!$D$4:$D$11,MATCH(5,'Debt Payoff'!$F$4:$F$11,0)),0))/12)-MIN(F355*(1+(IFERROR(INDEX('Debt Payoff'!$D$4:$D$11,MATCH(5,'Debt Payoff'!$F$4:$F$11,0)),0))/12),(IF(COUNTIF(B355:E355,"&gt;0")=0,(IFERROR(INDEX('Debt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56" s="18">
        <f>IF(G355=0,0,MAX(0,G355*(1+(IFERROR(INDEX('Debt Payoff'!$D$4:$D$11,MATCH(6,'Debt Payoff'!$F$4:$F$11,0)),0))/12)-MIN(G355*(1+(IFERROR(INDEX('Debt Payoff'!$D$4:$D$11,MATCH(6,'Debt Payoff'!$F$4:$F$11,0)),0))/12),(IF(COUNTIF(B355:F355,"&gt;0")=0,(IFERROR(INDEX('Debt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56" s="18">
        <f>IF(H355=0,0,MAX(0,H355*(1+(IFERROR(INDEX('Debt Payoff'!$D$4:$D$11,MATCH(7,'Debt Payoff'!$F$4:$F$11,0)),0))/12)-MIN(H355*(1+(IFERROR(INDEX('Debt Payoff'!$D$4:$D$11,MATCH(7,'Debt Payoff'!$F$4:$F$11,0)),0))/12),(IF(COUNTIF(B355:G355,"&gt;0")=0,(IFERROR(INDEX('Debt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56" s="18">
        <f>IF(I355=0,0,MAX(0,I355*(1+(IFERROR(INDEX('Debt Payoff'!$D$4:$D$11,MATCH(8,'Debt Payoff'!$F$4:$F$11,0)),0))/12)-MIN(I355*(1+(IFERROR(INDEX('Debt Payoff'!$D$4:$D$11,MATCH(8,'Debt Payoff'!$F$4:$F$11,0)),0))/12),(IF(COUNTIF(B355:H355,"&gt;0")=0,(IFERROR(INDEX('Debt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56" s="18">
        <f>IF(B355=0,0,B355*(IFERROR(INDEX('Debt Payoff'!$D$4:$D$11,MATCH(1,'Debt Payoff'!$F$4:$F$11,0)),0))/12)</f>
        <v>0</v>
      </c>
      <c r="K356" s="18">
        <f>IF(C355=0,0,C355*(IFERROR(INDEX('Debt Payoff'!$D$4:$D$11,MATCH(2,'Debt Payoff'!$F$4:$F$11,0)),0))/12)</f>
        <v>0</v>
      </c>
      <c r="L356" s="18">
        <f>IF(D355=0,0,D355*(IFERROR(INDEX('Debt Payoff'!$D$4:$D$11,MATCH(3,'Debt Payoff'!$F$4:$F$11,0)),0))/12)</f>
        <v>0</v>
      </c>
      <c r="M356" s="18">
        <f>IF(E355=0,0,E355*(IFERROR(INDEX('Debt Payoff'!$D$4:$D$11,MATCH(4,'Debt Payoff'!$F$4:$F$11,0)),0))/12)</f>
        <v>0</v>
      </c>
      <c r="N356" s="18">
        <f>IF(F355=0,0,F355*(IFERROR(INDEX('Debt Payoff'!$D$4:$D$11,MATCH(5,'Debt Payoff'!$F$4:$F$11,0)),0))/12)</f>
        <v>0</v>
      </c>
      <c r="O356" s="18">
        <f>IF(G355=0,0,G355*(IFERROR(INDEX('Debt Payoff'!$D$4:$D$11,MATCH(6,'Debt Payoff'!$F$4:$F$11,0)),0))/12)</f>
        <v>0</v>
      </c>
      <c r="P356" s="18">
        <f>IF(H355=0,0,H355*(IFERROR(INDEX('Debt Payoff'!$D$4:$D$11,MATCH(7,'Debt Payoff'!$F$4:$F$11,0)),0))/12)</f>
        <v>0</v>
      </c>
      <c r="Q356" s="18">
        <f>IF(I355=0,0,I355*(IFERROR(INDEX('Debt Payoff'!$D$4:$D$11,MATCH(8,'Debt Payoff'!$F$4:$F$11,0)),0))/12)</f>
        <v>0</v>
      </c>
    </row>
    <row r="357" spans="1:17" x14ac:dyDescent="0.25">
      <c r="A357">
        <v>355</v>
      </c>
      <c r="B357" s="18">
        <f>IF(B356=0,0,MAX(0,B356*(1+(IFERROR(INDEX('Debt Payoff'!$D$4:$D$11,MATCH(1,'Debt Payoff'!$F$4:$F$11,0)),0))/12)-MIN(B356*(1+(IFERROR(INDEX('Debt Payoff'!$D$4:$D$11,MATCH(1,'Debt Payoff'!$F$4:$F$11,0)),0))/12),((IFERROR(INDEX('Debt Payoff'!$E$4:$E$11,MATCH(1,'Debt Payoff'!$F$4:$F$11,0)),0))+('Debt Payoff'!$C$2)))))</f>
        <v>0</v>
      </c>
      <c r="C357" s="18">
        <f>IF(C356=0,0,MAX(0,C356*(1+(IFERROR(INDEX('Debt Payoff'!$D$4:$D$11,MATCH(2,'Debt Payoff'!$F$4:$F$11,0)),0))/12)-MIN(C356*(1+(IFERROR(INDEX('Debt Payoff'!$D$4:$D$11,MATCH(2,'Debt Payoff'!$F$4:$F$11,0)),0))/12),(IF(COUNTIF(B356:B356,"&gt;0")=0,(IFERROR(INDEX('Debt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57" s="18">
        <f>IF(D356=0,0,MAX(0,D356*(1+(IFERROR(INDEX('Debt Payoff'!$D$4:$D$11,MATCH(3,'Debt Payoff'!$F$4:$F$11,0)),0))/12)-MIN(D356*(1+(IFERROR(INDEX('Debt Payoff'!$D$4:$D$11,MATCH(3,'Debt Payoff'!$F$4:$F$11,0)),0))/12),(IF(COUNTIF(B356:C356,"&gt;0")=0,(IFERROR(INDEX('Debt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57" s="18">
        <f>IF(E356=0,0,MAX(0,E356*(1+(IFERROR(INDEX('Debt Payoff'!$D$4:$D$11,MATCH(4,'Debt Payoff'!$F$4:$F$11,0)),0))/12)-MIN(E356*(1+(IFERROR(INDEX('Debt Payoff'!$D$4:$D$11,MATCH(4,'Debt Payoff'!$F$4:$F$11,0)),0))/12),(IF(COUNTIF(B356:D356,"&gt;0")=0,(IFERROR(INDEX('Debt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57" s="18">
        <f>IF(F356=0,0,MAX(0,F356*(1+(IFERROR(INDEX('Debt Payoff'!$D$4:$D$11,MATCH(5,'Debt Payoff'!$F$4:$F$11,0)),0))/12)-MIN(F356*(1+(IFERROR(INDEX('Debt Payoff'!$D$4:$D$11,MATCH(5,'Debt Payoff'!$F$4:$F$11,0)),0))/12),(IF(COUNTIF(B356:E356,"&gt;0")=0,(IFERROR(INDEX('Debt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57" s="18">
        <f>IF(G356=0,0,MAX(0,G356*(1+(IFERROR(INDEX('Debt Payoff'!$D$4:$D$11,MATCH(6,'Debt Payoff'!$F$4:$F$11,0)),0))/12)-MIN(G356*(1+(IFERROR(INDEX('Debt Payoff'!$D$4:$D$11,MATCH(6,'Debt Payoff'!$F$4:$F$11,0)),0))/12),(IF(COUNTIF(B356:F356,"&gt;0")=0,(IFERROR(INDEX('Debt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57" s="18">
        <f>IF(H356=0,0,MAX(0,H356*(1+(IFERROR(INDEX('Debt Payoff'!$D$4:$D$11,MATCH(7,'Debt Payoff'!$F$4:$F$11,0)),0))/12)-MIN(H356*(1+(IFERROR(INDEX('Debt Payoff'!$D$4:$D$11,MATCH(7,'Debt Payoff'!$F$4:$F$11,0)),0))/12),(IF(COUNTIF(B356:G356,"&gt;0")=0,(IFERROR(INDEX('Debt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57" s="18">
        <f>IF(I356=0,0,MAX(0,I356*(1+(IFERROR(INDEX('Debt Payoff'!$D$4:$D$11,MATCH(8,'Debt Payoff'!$F$4:$F$11,0)),0))/12)-MIN(I356*(1+(IFERROR(INDEX('Debt Payoff'!$D$4:$D$11,MATCH(8,'Debt Payoff'!$F$4:$F$11,0)),0))/12),(IF(COUNTIF(B356:H356,"&gt;0")=0,(IFERROR(INDEX('Debt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57" s="18">
        <f>IF(B356=0,0,B356*(IFERROR(INDEX('Debt Payoff'!$D$4:$D$11,MATCH(1,'Debt Payoff'!$F$4:$F$11,0)),0))/12)</f>
        <v>0</v>
      </c>
      <c r="K357" s="18">
        <f>IF(C356=0,0,C356*(IFERROR(INDEX('Debt Payoff'!$D$4:$D$11,MATCH(2,'Debt Payoff'!$F$4:$F$11,0)),0))/12)</f>
        <v>0</v>
      </c>
      <c r="L357" s="18">
        <f>IF(D356=0,0,D356*(IFERROR(INDEX('Debt Payoff'!$D$4:$D$11,MATCH(3,'Debt Payoff'!$F$4:$F$11,0)),0))/12)</f>
        <v>0</v>
      </c>
      <c r="M357" s="18">
        <f>IF(E356=0,0,E356*(IFERROR(INDEX('Debt Payoff'!$D$4:$D$11,MATCH(4,'Debt Payoff'!$F$4:$F$11,0)),0))/12)</f>
        <v>0</v>
      </c>
      <c r="N357" s="18">
        <f>IF(F356=0,0,F356*(IFERROR(INDEX('Debt Payoff'!$D$4:$D$11,MATCH(5,'Debt Payoff'!$F$4:$F$11,0)),0))/12)</f>
        <v>0</v>
      </c>
      <c r="O357" s="18">
        <f>IF(G356=0,0,G356*(IFERROR(INDEX('Debt Payoff'!$D$4:$D$11,MATCH(6,'Debt Payoff'!$F$4:$F$11,0)),0))/12)</f>
        <v>0</v>
      </c>
      <c r="P357" s="18">
        <f>IF(H356=0,0,H356*(IFERROR(INDEX('Debt Payoff'!$D$4:$D$11,MATCH(7,'Debt Payoff'!$F$4:$F$11,0)),0))/12)</f>
        <v>0</v>
      </c>
      <c r="Q357" s="18">
        <f>IF(I356=0,0,I356*(IFERROR(INDEX('Debt Payoff'!$D$4:$D$11,MATCH(8,'Debt Payoff'!$F$4:$F$11,0)),0))/12)</f>
        <v>0</v>
      </c>
    </row>
    <row r="358" spans="1:17" x14ac:dyDescent="0.25">
      <c r="A358">
        <v>356</v>
      </c>
      <c r="B358" s="18">
        <f>IF(B357=0,0,MAX(0,B357*(1+(IFERROR(INDEX('Debt Payoff'!$D$4:$D$11,MATCH(1,'Debt Payoff'!$F$4:$F$11,0)),0))/12)-MIN(B357*(1+(IFERROR(INDEX('Debt Payoff'!$D$4:$D$11,MATCH(1,'Debt Payoff'!$F$4:$F$11,0)),0))/12),((IFERROR(INDEX('Debt Payoff'!$E$4:$E$11,MATCH(1,'Debt Payoff'!$F$4:$F$11,0)),0))+('Debt Payoff'!$C$2)))))</f>
        <v>0</v>
      </c>
      <c r="C358" s="18">
        <f>IF(C357=0,0,MAX(0,C357*(1+(IFERROR(INDEX('Debt Payoff'!$D$4:$D$11,MATCH(2,'Debt Payoff'!$F$4:$F$11,0)),0))/12)-MIN(C357*(1+(IFERROR(INDEX('Debt Payoff'!$D$4:$D$11,MATCH(2,'Debt Payoff'!$F$4:$F$11,0)),0))/12),(IF(COUNTIF(B357:B357,"&gt;0")=0,(IFERROR(INDEX('Debt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58" s="18">
        <f>IF(D357=0,0,MAX(0,D357*(1+(IFERROR(INDEX('Debt Payoff'!$D$4:$D$11,MATCH(3,'Debt Payoff'!$F$4:$F$11,0)),0))/12)-MIN(D357*(1+(IFERROR(INDEX('Debt Payoff'!$D$4:$D$11,MATCH(3,'Debt Payoff'!$F$4:$F$11,0)),0))/12),(IF(COUNTIF(B357:C357,"&gt;0")=0,(IFERROR(INDEX('Debt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58" s="18">
        <f>IF(E357=0,0,MAX(0,E357*(1+(IFERROR(INDEX('Debt Payoff'!$D$4:$D$11,MATCH(4,'Debt Payoff'!$F$4:$F$11,0)),0))/12)-MIN(E357*(1+(IFERROR(INDEX('Debt Payoff'!$D$4:$D$11,MATCH(4,'Debt Payoff'!$F$4:$F$11,0)),0))/12),(IF(COUNTIF(B357:D357,"&gt;0")=0,(IFERROR(INDEX('Debt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58" s="18">
        <f>IF(F357=0,0,MAX(0,F357*(1+(IFERROR(INDEX('Debt Payoff'!$D$4:$D$11,MATCH(5,'Debt Payoff'!$F$4:$F$11,0)),0))/12)-MIN(F357*(1+(IFERROR(INDEX('Debt Payoff'!$D$4:$D$11,MATCH(5,'Debt Payoff'!$F$4:$F$11,0)),0))/12),(IF(COUNTIF(B357:E357,"&gt;0")=0,(IFERROR(INDEX('Debt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58" s="18">
        <f>IF(G357=0,0,MAX(0,G357*(1+(IFERROR(INDEX('Debt Payoff'!$D$4:$D$11,MATCH(6,'Debt Payoff'!$F$4:$F$11,0)),0))/12)-MIN(G357*(1+(IFERROR(INDEX('Debt Payoff'!$D$4:$D$11,MATCH(6,'Debt Payoff'!$F$4:$F$11,0)),0))/12),(IF(COUNTIF(B357:F357,"&gt;0")=0,(IFERROR(INDEX('Debt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58" s="18">
        <f>IF(H357=0,0,MAX(0,H357*(1+(IFERROR(INDEX('Debt Payoff'!$D$4:$D$11,MATCH(7,'Debt Payoff'!$F$4:$F$11,0)),0))/12)-MIN(H357*(1+(IFERROR(INDEX('Debt Payoff'!$D$4:$D$11,MATCH(7,'Debt Payoff'!$F$4:$F$11,0)),0))/12),(IF(COUNTIF(B357:G357,"&gt;0")=0,(IFERROR(INDEX('Debt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58" s="18">
        <f>IF(I357=0,0,MAX(0,I357*(1+(IFERROR(INDEX('Debt Payoff'!$D$4:$D$11,MATCH(8,'Debt Payoff'!$F$4:$F$11,0)),0))/12)-MIN(I357*(1+(IFERROR(INDEX('Debt Payoff'!$D$4:$D$11,MATCH(8,'Debt Payoff'!$F$4:$F$11,0)),0))/12),(IF(COUNTIF(B357:H357,"&gt;0")=0,(IFERROR(INDEX('Debt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58" s="18">
        <f>IF(B357=0,0,B357*(IFERROR(INDEX('Debt Payoff'!$D$4:$D$11,MATCH(1,'Debt Payoff'!$F$4:$F$11,0)),0))/12)</f>
        <v>0</v>
      </c>
      <c r="K358" s="18">
        <f>IF(C357=0,0,C357*(IFERROR(INDEX('Debt Payoff'!$D$4:$D$11,MATCH(2,'Debt Payoff'!$F$4:$F$11,0)),0))/12)</f>
        <v>0</v>
      </c>
      <c r="L358" s="18">
        <f>IF(D357=0,0,D357*(IFERROR(INDEX('Debt Payoff'!$D$4:$D$11,MATCH(3,'Debt Payoff'!$F$4:$F$11,0)),0))/12)</f>
        <v>0</v>
      </c>
      <c r="M358" s="18">
        <f>IF(E357=0,0,E357*(IFERROR(INDEX('Debt Payoff'!$D$4:$D$11,MATCH(4,'Debt Payoff'!$F$4:$F$11,0)),0))/12)</f>
        <v>0</v>
      </c>
      <c r="N358" s="18">
        <f>IF(F357=0,0,F357*(IFERROR(INDEX('Debt Payoff'!$D$4:$D$11,MATCH(5,'Debt Payoff'!$F$4:$F$11,0)),0))/12)</f>
        <v>0</v>
      </c>
      <c r="O358" s="18">
        <f>IF(G357=0,0,G357*(IFERROR(INDEX('Debt Payoff'!$D$4:$D$11,MATCH(6,'Debt Payoff'!$F$4:$F$11,0)),0))/12)</f>
        <v>0</v>
      </c>
      <c r="P358" s="18">
        <f>IF(H357=0,0,H357*(IFERROR(INDEX('Debt Payoff'!$D$4:$D$11,MATCH(7,'Debt Payoff'!$F$4:$F$11,0)),0))/12)</f>
        <v>0</v>
      </c>
      <c r="Q358" s="18">
        <f>IF(I357=0,0,I357*(IFERROR(INDEX('Debt Payoff'!$D$4:$D$11,MATCH(8,'Debt Payoff'!$F$4:$F$11,0)),0))/12)</f>
        <v>0</v>
      </c>
    </row>
    <row r="359" spans="1:17" x14ac:dyDescent="0.25">
      <c r="A359">
        <v>357</v>
      </c>
      <c r="B359" s="18">
        <f>IF(B358=0,0,MAX(0,B358*(1+(IFERROR(INDEX('Debt Payoff'!$D$4:$D$11,MATCH(1,'Debt Payoff'!$F$4:$F$11,0)),0))/12)-MIN(B358*(1+(IFERROR(INDEX('Debt Payoff'!$D$4:$D$11,MATCH(1,'Debt Payoff'!$F$4:$F$11,0)),0))/12),((IFERROR(INDEX('Debt Payoff'!$E$4:$E$11,MATCH(1,'Debt Payoff'!$F$4:$F$11,0)),0))+('Debt Payoff'!$C$2)))))</f>
        <v>0</v>
      </c>
      <c r="C359" s="18">
        <f>IF(C358=0,0,MAX(0,C358*(1+(IFERROR(INDEX('Debt Payoff'!$D$4:$D$11,MATCH(2,'Debt Payoff'!$F$4:$F$11,0)),0))/12)-MIN(C358*(1+(IFERROR(INDEX('Debt Payoff'!$D$4:$D$11,MATCH(2,'Debt Payoff'!$F$4:$F$11,0)),0))/12),(IF(COUNTIF(B358:B358,"&gt;0")=0,(IFERROR(INDEX('Debt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59" s="18">
        <f>IF(D358=0,0,MAX(0,D358*(1+(IFERROR(INDEX('Debt Payoff'!$D$4:$D$11,MATCH(3,'Debt Payoff'!$F$4:$F$11,0)),0))/12)-MIN(D358*(1+(IFERROR(INDEX('Debt Payoff'!$D$4:$D$11,MATCH(3,'Debt Payoff'!$F$4:$F$11,0)),0))/12),(IF(COUNTIF(B358:C358,"&gt;0")=0,(IFERROR(INDEX('Debt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59" s="18">
        <f>IF(E358=0,0,MAX(0,E358*(1+(IFERROR(INDEX('Debt Payoff'!$D$4:$D$11,MATCH(4,'Debt Payoff'!$F$4:$F$11,0)),0))/12)-MIN(E358*(1+(IFERROR(INDEX('Debt Payoff'!$D$4:$D$11,MATCH(4,'Debt Payoff'!$F$4:$F$11,0)),0))/12),(IF(COUNTIF(B358:D358,"&gt;0")=0,(IFERROR(INDEX('Debt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59" s="18">
        <f>IF(F358=0,0,MAX(0,F358*(1+(IFERROR(INDEX('Debt Payoff'!$D$4:$D$11,MATCH(5,'Debt Payoff'!$F$4:$F$11,0)),0))/12)-MIN(F358*(1+(IFERROR(INDEX('Debt Payoff'!$D$4:$D$11,MATCH(5,'Debt Payoff'!$F$4:$F$11,0)),0))/12),(IF(COUNTIF(B358:E358,"&gt;0")=0,(IFERROR(INDEX('Debt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59" s="18">
        <f>IF(G358=0,0,MAX(0,G358*(1+(IFERROR(INDEX('Debt Payoff'!$D$4:$D$11,MATCH(6,'Debt Payoff'!$F$4:$F$11,0)),0))/12)-MIN(G358*(1+(IFERROR(INDEX('Debt Payoff'!$D$4:$D$11,MATCH(6,'Debt Payoff'!$F$4:$F$11,0)),0))/12),(IF(COUNTIF(B358:F358,"&gt;0")=0,(IFERROR(INDEX('Debt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59" s="18">
        <f>IF(H358=0,0,MAX(0,H358*(1+(IFERROR(INDEX('Debt Payoff'!$D$4:$D$11,MATCH(7,'Debt Payoff'!$F$4:$F$11,0)),0))/12)-MIN(H358*(1+(IFERROR(INDEX('Debt Payoff'!$D$4:$D$11,MATCH(7,'Debt Payoff'!$F$4:$F$11,0)),0))/12),(IF(COUNTIF(B358:G358,"&gt;0")=0,(IFERROR(INDEX('Debt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59" s="18">
        <f>IF(I358=0,0,MAX(0,I358*(1+(IFERROR(INDEX('Debt Payoff'!$D$4:$D$11,MATCH(8,'Debt Payoff'!$F$4:$F$11,0)),0))/12)-MIN(I358*(1+(IFERROR(INDEX('Debt Payoff'!$D$4:$D$11,MATCH(8,'Debt Payoff'!$F$4:$F$11,0)),0))/12),(IF(COUNTIF(B358:H358,"&gt;0")=0,(IFERROR(INDEX('Debt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59" s="18">
        <f>IF(B358=0,0,B358*(IFERROR(INDEX('Debt Payoff'!$D$4:$D$11,MATCH(1,'Debt Payoff'!$F$4:$F$11,0)),0))/12)</f>
        <v>0</v>
      </c>
      <c r="K359" s="18">
        <f>IF(C358=0,0,C358*(IFERROR(INDEX('Debt Payoff'!$D$4:$D$11,MATCH(2,'Debt Payoff'!$F$4:$F$11,0)),0))/12)</f>
        <v>0</v>
      </c>
      <c r="L359" s="18">
        <f>IF(D358=0,0,D358*(IFERROR(INDEX('Debt Payoff'!$D$4:$D$11,MATCH(3,'Debt Payoff'!$F$4:$F$11,0)),0))/12)</f>
        <v>0</v>
      </c>
      <c r="M359" s="18">
        <f>IF(E358=0,0,E358*(IFERROR(INDEX('Debt Payoff'!$D$4:$D$11,MATCH(4,'Debt Payoff'!$F$4:$F$11,0)),0))/12)</f>
        <v>0</v>
      </c>
      <c r="N359" s="18">
        <f>IF(F358=0,0,F358*(IFERROR(INDEX('Debt Payoff'!$D$4:$D$11,MATCH(5,'Debt Payoff'!$F$4:$F$11,0)),0))/12)</f>
        <v>0</v>
      </c>
      <c r="O359" s="18">
        <f>IF(G358=0,0,G358*(IFERROR(INDEX('Debt Payoff'!$D$4:$D$11,MATCH(6,'Debt Payoff'!$F$4:$F$11,0)),0))/12)</f>
        <v>0</v>
      </c>
      <c r="P359" s="18">
        <f>IF(H358=0,0,H358*(IFERROR(INDEX('Debt Payoff'!$D$4:$D$11,MATCH(7,'Debt Payoff'!$F$4:$F$11,0)),0))/12)</f>
        <v>0</v>
      </c>
      <c r="Q359" s="18">
        <f>IF(I358=0,0,I358*(IFERROR(INDEX('Debt Payoff'!$D$4:$D$11,MATCH(8,'Debt Payoff'!$F$4:$F$11,0)),0))/12)</f>
        <v>0</v>
      </c>
    </row>
    <row r="360" spans="1:17" x14ac:dyDescent="0.25">
      <c r="A360">
        <v>358</v>
      </c>
      <c r="B360" s="18">
        <f>IF(B359=0,0,MAX(0,B359*(1+(IFERROR(INDEX('Debt Payoff'!$D$4:$D$11,MATCH(1,'Debt Payoff'!$F$4:$F$11,0)),0))/12)-MIN(B359*(1+(IFERROR(INDEX('Debt Payoff'!$D$4:$D$11,MATCH(1,'Debt Payoff'!$F$4:$F$11,0)),0))/12),((IFERROR(INDEX('Debt Payoff'!$E$4:$E$11,MATCH(1,'Debt Payoff'!$F$4:$F$11,0)),0))+('Debt Payoff'!$C$2)))))</f>
        <v>0</v>
      </c>
      <c r="C360" s="18">
        <f>IF(C359=0,0,MAX(0,C359*(1+(IFERROR(INDEX('Debt Payoff'!$D$4:$D$11,MATCH(2,'Debt Payoff'!$F$4:$F$11,0)),0))/12)-MIN(C359*(1+(IFERROR(INDEX('Debt Payoff'!$D$4:$D$11,MATCH(2,'Debt Payoff'!$F$4:$F$11,0)),0))/12),(IF(COUNTIF(B359:B359,"&gt;0")=0,(IFERROR(INDEX('Debt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60" s="18">
        <f>IF(D359=0,0,MAX(0,D359*(1+(IFERROR(INDEX('Debt Payoff'!$D$4:$D$11,MATCH(3,'Debt Payoff'!$F$4:$F$11,0)),0))/12)-MIN(D359*(1+(IFERROR(INDEX('Debt Payoff'!$D$4:$D$11,MATCH(3,'Debt Payoff'!$F$4:$F$11,0)),0))/12),(IF(COUNTIF(B359:C359,"&gt;0")=0,(IFERROR(INDEX('Debt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60" s="18">
        <f>IF(E359=0,0,MAX(0,E359*(1+(IFERROR(INDEX('Debt Payoff'!$D$4:$D$11,MATCH(4,'Debt Payoff'!$F$4:$F$11,0)),0))/12)-MIN(E359*(1+(IFERROR(INDEX('Debt Payoff'!$D$4:$D$11,MATCH(4,'Debt Payoff'!$F$4:$F$11,0)),0))/12),(IF(COUNTIF(B359:D359,"&gt;0")=0,(IFERROR(INDEX('Debt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60" s="18">
        <f>IF(F359=0,0,MAX(0,F359*(1+(IFERROR(INDEX('Debt Payoff'!$D$4:$D$11,MATCH(5,'Debt Payoff'!$F$4:$F$11,0)),0))/12)-MIN(F359*(1+(IFERROR(INDEX('Debt Payoff'!$D$4:$D$11,MATCH(5,'Debt Payoff'!$F$4:$F$11,0)),0))/12),(IF(COUNTIF(B359:E359,"&gt;0")=0,(IFERROR(INDEX('Debt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60" s="18">
        <f>IF(G359=0,0,MAX(0,G359*(1+(IFERROR(INDEX('Debt Payoff'!$D$4:$D$11,MATCH(6,'Debt Payoff'!$F$4:$F$11,0)),0))/12)-MIN(G359*(1+(IFERROR(INDEX('Debt Payoff'!$D$4:$D$11,MATCH(6,'Debt Payoff'!$F$4:$F$11,0)),0))/12),(IF(COUNTIF(B359:F359,"&gt;0")=0,(IFERROR(INDEX('Debt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60" s="18">
        <f>IF(H359=0,0,MAX(0,H359*(1+(IFERROR(INDEX('Debt Payoff'!$D$4:$D$11,MATCH(7,'Debt Payoff'!$F$4:$F$11,0)),0))/12)-MIN(H359*(1+(IFERROR(INDEX('Debt Payoff'!$D$4:$D$11,MATCH(7,'Debt Payoff'!$F$4:$F$11,0)),0))/12),(IF(COUNTIF(B359:G359,"&gt;0")=0,(IFERROR(INDEX('Debt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60" s="18">
        <f>IF(I359=0,0,MAX(0,I359*(1+(IFERROR(INDEX('Debt Payoff'!$D$4:$D$11,MATCH(8,'Debt Payoff'!$F$4:$F$11,0)),0))/12)-MIN(I359*(1+(IFERROR(INDEX('Debt Payoff'!$D$4:$D$11,MATCH(8,'Debt Payoff'!$F$4:$F$11,0)),0))/12),(IF(COUNTIF(B359:H359,"&gt;0")=0,(IFERROR(INDEX('Debt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60" s="18">
        <f>IF(B359=0,0,B359*(IFERROR(INDEX('Debt Payoff'!$D$4:$D$11,MATCH(1,'Debt Payoff'!$F$4:$F$11,0)),0))/12)</f>
        <v>0</v>
      </c>
      <c r="K360" s="18">
        <f>IF(C359=0,0,C359*(IFERROR(INDEX('Debt Payoff'!$D$4:$D$11,MATCH(2,'Debt Payoff'!$F$4:$F$11,0)),0))/12)</f>
        <v>0</v>
      </c>
      <c r="L360" s="18">
        <f>IF(D359=0,0,D359*(IFERROR(INDEX('Debt Payoff'!$D$4:$D$11,MATCH(3,'Debt Payoff'!$F$4:$F$11,0)),0))/12)</f>
        <v>0</v>
      </c>
      <c r="M360" s="18">
        <f>IF(E359=0,0,E359*(IFERROR(INDEX('Debt Payoff'!$D$4:$D$11,MATCH(4,'Debt Payoff'!$F$4:$F$11,0)),0))/12)</f>
        <v>0</v>
      </c>
      <c r="N360" s="18">
        <f>IF(F359=0,0,F359*(IFERROR(INDEX('Debt Payoff'!$D$4:$D$11,MATCH(5,'Debt Payoff'!$F$4:$F$11,0)),0))/12)</f>
        <v>0</v>
      </c>
      <c r="O360" s="18">
        <f>IF(G359=0,0,G359*(IFERROR(INDEX('Debt Payoff'!$D$4:$D$11,MATCH(6,'Debt Payoff'!$F$4:$F$11,0)),0))/12)</f>
        <v>0</v>
      </c>
      <c r="P360" s="18">
        <f>IF(H359=0,0,H359*(IFERROR(INDEX('Debt Payoff'!$D$4:$D$11,MATCH(7,'Debt Payoff'!$F$4:$F$11,0)),0))/12)</f>
        <v>0</v>
      </c>
      <c r="Q360" s="18">
        <f>IF(I359=0,0,I359*(IFERROR(INDEX('Debt Payoff'!$D$4:$D$11,MATCH(8,'Debt Payoff'!$F$4:$F$11,0)),0))/12)</f>
        <v>0</v>
      </c>
    </row>
    <row r="361" spans="1:17" x14ac:dyDescent="0.25">
      <c r="A361">
        <v>359</v>
      </c>
      <c r="B361" s="18">
        <f>IF(B360=0,0,MAX(0,B360*(1+(IFERROR(INDEX('Debt Payoff'!$D$4:$D$11,MATCH(1,'Debt Payoff'!$F$4:$F$11,0)),0))/12)-MIN(B360*(1+(IFERROR(INDEX('Debt Payoff'!$D$4:$D$11,MATCH(1,'Debt Payoff'!$F$4:$F$11,0)),0))/12),((IFERROR(INDEX('Debt Payoff'!$E$4:$E$11,MATCH(1,'Debt Payoff'!$F$4:$F$11,0)),0))+('Debt Payoff'!$C$2)))))</f>
        <v>0</v>
      </c>
      <c r="C361" s="18">
        <f>IF(C360=0,0,MAX(0,C360*(1+(IFERROR(INDEX('Debt Payoff'!$D$4:$D$11,MATCH(2,'Debt Payoff'!$F$4:$F$11,0)),0))/12)-MIN(C360*(1+(IFERROR(INDEX('Debt Payoff'!$D$4:$D$11,MATCH(2,'Debt Payoff'!$F$4:$F$11,0)),0))/12),(IF(COUNTIF(B360:B360,"&gt;0")=0,(IFERROR(INDEX('Debt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61" s="18">
        <f>IF(D360=0,0,MAX(0,D360*(1+(IFERROR(INDEX('Debt Payoff'!$D$4:$D$11,MATCH(3,'Debt Payoff'!$F$4:$F$11,0)),0))/12)-MIN(D360*(1+(IFERROR(INDEX('Debt Payoff'!$D$4:$D$11,MATCH(3,'Debt Payoff'!$F$4:$F$11,0)),0))/12),(IF(COUNTIF(B360:C360,"&gt;0")=0,(IFERROR(INDEX('Debt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61" s="18">
        <f>IF(E360=0,0,MAX(0,E360*(1+(IFERROR(INDEX('Debt Payoff'!$D$4:$D$11,MATCH(4,'Debt Payoff'!$F$4:$F$11,0)),0))/12)-MIN(E360*(1+(IFERROR(INDEX('Debt Payoff'!$D$4:$D$11,MATCH(4,'Debt Payoff'!$F$4:$F$11,0)),0))/12),(IF(COUNTIF(B360:D360,"&gt;0")=0,(IFERROR(INDEX('Debt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61" s="18">
        <f>IF(F360=0,0,MAX(0,F360*(1+(IFERROR(INDEX('Debt Payoff'!$D$4:$D$11,MATCH(5,'Debt Payoff'!$F$4:$F$11,0)),0))/12)-MIN(F360*(1+(IFERROR(INDEX('Debt Payoff'!$D$4:$D$11,MATCH(5,'Debt Payoff'!$F$4:$F$11,0)),0))/12),(IF(COUNTIF(B360:E360,"&gt;0")=0,(IFERROR(INDEX('Debt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61" s="18">
        <f>IF(G360=0,0,MAX(0,G360*(1+(IFERROR(INDEX('Debt Payoff'!$D$4:$D$11,MATCH(6,'Debt Payoff'!$F$4:$F$11,0)),0))/12)-MIN(G360*(1+(IFERROR(INDEX('Debt Payoff'!$D$4:$D$11,MATCH(6,'Debt Payoff'!$F$4:$F$11,0)),0))/12),(IF(COUNTIF(B360:F360,"&gt;0")=0,(IFERROR(INDEX('Debt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61" s="18">
        <f>IF(H360=0,0,MAX(0,H360*(1+(IFERROR(INDEX('Debt Payoff'!$D$4:$D$11,MATCH(7,'Debt Payoff'!$F$4:$F$11,0)),0))/12)-MIN(H360*(1+(IFERROR(INDEX('Debt Payoff'!$D$4:$D$11,MATCH(7,'Debt Payoff'!$F$4:$F$11,0)),0))/12),(IF(COUNTIF(B360:G360,"&gt;0")=0,(IFERROR(INDEX('Debt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61" s="18">
        <f>IF(I360=0,0,MAX(0,I360*(1+(IFERROR(INDEX('Debt Payoff'!$D$4:$D$11,MATCH(8,'Debt Payoff'!$F$4:$F$11,0)),0))/12)-MIN(I360*(1+(IFERROR(INDEX('Debt Payoff'!$D$4:$D$11,MATCH(8,'Debt Payoff'!$F$4:$F$11,0)),0))/12),(IF(COUNTIF(B360:H360,"&gt;0")=0,(IFERROR(INDEX('Debt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61" s="18">
        <f>IF(B360=0,0,B360*(IFERROR(INDEX('Debt Payoff'!$D$4:$D$11,MATCH(1,'Debt Payoff'!$F$4:$F$11,0)),0))/12)</f>
        <v>0</v>
      </c>
      <c r="K361" s="18">
        <f>IF(C360=0,0,C360*(IFERROR(INDEX('Debt Payoff'!$D$4:$D$11,MATCH(2,'Debt Payoff'!$F$4:$F$11,0)),0))/12)</f>
        <v>0</v>
      </c>
      <c r="L361" s="18">
        <f>IF(D360=0,0,D360*(IFERROR(INDEX('Debt Payoff'!$D$4:$D$11,MATCH(3,'Debt Payoff'!$F$4:$F$11,0)),0))/12)</f>
        <v>0</v>
      </c>
      <c r="M361" s="18">
        <f>IF(E360=0,0,E360*(IFERROR(INDEX('Debt Payoff'!$D$4:$D$11,MATCH(4,'Debt Payoff'!$F$4:$F$11,0)),0))/12)</f>
        <v>0</v>
      </c>
      <c r="N361" s="18">
        <f>IF(F360=0,0,F360*(IFERROR(INDEX('Debt Payoff'!$D$4:$D$11,MATCH(5,'Debt Payoff'!$F$4:$F$11,0)),0))/12)</f>
        <v>0</v>
      </c>
      <c r="O361" s="18">
        <f>IF(G360=0,0,G360*(IFERROR(INDEX('Debt Payoff'!$D$4:$D$11,MATCH(6,'Debt Payoff'!$F$4:$F$11,0)),0))/12)</f>
        <v>0</v>
      </c>
      <c r="P361" s="18">
        <f>IF(H360=0,0,H360*(IFERROR(INDEX('Debt Payoff'!$D$4:$D$11,MATCH(7,'Debt Payoff'!$F$4:$F$11,0)),0))/12)</f>
        <v>0</v>
      </c>
      <c r="Q361" s="18">
        <f>IF(I360=0,0,I360*(IFERROR(INDEX('Debt Payoff'!$D$4:$D$11,MATCH(8,'Debt Payoff'!$F$4:$F$11,0)),0))/12)</f>
        <v>0</v>
      </c>
    </row>
    <row r="362" spans="1:17" x14ac:dyDescent="0.25">
      <c r="A362">
        <v>360</v>
      </c>
      <c r="B362" s="18">
        <f>IF(B361=0,0,MAX(0,B361*(1+(IFERROR(INDEX('Debt Payoff'!$D$4:$D$11,MATCH(1,'Debt Payoff'!$F$4:$F$11,0)),0))/12)-MIN(B361*(1+(IFERROR(INDEX('Debt Payoff'!$D$4:$D$11,MATCH(1,'Debt Payoff'!$F$4:$F$11,0)),0))/12),((IFERROR(INDEX('Debt Payoff'!$E$4:$E$11,MATCH(1,'Debt Payoff'!$F$4:$F$11,0)),0))+('Debt Payoff'!$C$2)))))</f>
        <v>0</v>
      </c>
      <c r="C362" s="18">
        <f>IF(C361=0,0,MAX(0,C361*(1+(IFERROR(INDEX('Debt Payoff'!$D$4:$D$11,MATCH(2,'Debt Payoff'!$F$4:$F$11,0)),0))/12)-MIN(C361*(1+(IFERROR(INDEX('Debt Payoff'!$D$4:$D$11,MATCH(2,'Debt Payoff'!$F$4:$F$11,0)),0))/12),(IF(COUNTIF(B361:B361,"&gt;0")=0,(IFERROR(INDEX('Debt Payoff'!$E$4:$E$11,MATCH(2,'Debt Payoff'!$F$4:$F$11,0)),0))+(IFERROR(INDEX('Debt Payoff'!$E$4:$E$11,MATCH(1,'Debt Payoff'!$F$4:$F$11,0)),0))+('Debt Payoff'!$C$2),(IFERROR(INDEX('Debt Payoff'!$E$4:$E$11,MATCH(2,'Debt Payoff'!$F$4:$F$11,0)),0)))))))</f>
        <v>0</v>
      </c>
      <c r="D362" s="18">
        <f>IF(D361=0,0,MAX(0,D361*(1+(IFERROR(INDEX('Debt Payoff'!$D$4:$D$11,MATCH(3,'Debt Payoff'!$F$4:$F$11,0)),0))/12)-MIN(D361*(1+(IFERROR(INDEX('Debt Payoff'!$D$4:$D$11,MATCH(3,'Debt Payoff'!$F$4:$F$11,0)),0))/12),(IF(COUNTIF(B361:C361,"&gt;0")=0,(IFERROR(INDEX('Debt Payoff'!$E$4:$E$11,MATCH(3,'Debt Payoff'!$F$4:$F$11,0)),0))+(IFERROR(INDEX('Debt Payoff'!$E$4:$E$11,MATCH(1,'Debt Payoff'!$F$4:$F$11,0)),0)+IFERROR(INDEX('Debt Payoff'!$E$4:$E$11,MATCH(2,'Debt Payoff'!$F$4:$F$11,0)),0))+('Debt Payoff'!$C$2),(IFERROR(INDEX('Debt Payoff'!$E$4:$E$11,MATCH(3,'Debt Payoff'!$F$4:$F$11,0)),0)))))))</f>
        <v>0</v>
      </c>
      <c r="E362" s="18">
        <f>IF(E361=0,0,MAX(0,E361*(1+(IFERROR(INDEX('Debt Payoff'!$D$4:$D$11,MATCH(4,'Debt Payoff'!$F$4:$F$11,0)),0))/12)-MIN(E361*(1+(IFERROR(INDEX('Debt Payoff'!$D$4:$D$11,MATCH(4,'Debt Payoff'!$F$4:$F$11,0)),0))/12),(IF(COUNTIF(B361:D361,"&gt;0")=0,(IFERROR(INDEX('Debt Payoff'!$E$4:$E$11,MATCH(4,'Debt Payoff'!$F$4:$F$11,0)),0))+(IFERROR(INDEX('Debt Payoff'!$E$4:$E$11,MATCH(1,'Debt Payoff'!$F$4:$F$11,0)),0)+IFERROR(INDEX('Debt Payoff'!$E$4:$E$11,MATCH(2,'Debt Payoff'!$F$4:$F$11,0)),0)+IFERROR(INDEX('Debt Payoff'!$E$4:$E$11,MATCH(3,'Debt Payoff'!$F$4:$F$11,0)),0))+('Debt Payoff'!$C$2),(IFERROR(INDEX('Debt Payoff'!$E$4:$E$11,MATCH(4,'Debt Payoff'!$F$4:$F$11,0)),0)))))))</f>
        <v>0</v>
      </c>
      <c r="F362" s="18">
        <f>IF(F361=0,0,MAX(0,F361*(1+(IFERROR(INDEX('Debt Payoff'!$D$4:$D$11,MATCH(5,'Debt Payoff'!$F$4:$F$11,0)),0))/12)-MIN(F361*(1+(IFERROR(INDEX('Debt Payoff'!$D$4:$D$11,MATCH(5,'Debt Payoff'!$F$4:$F$11,0)),0))/12),(IF(COUNTIF(B361:E361,"&gt;0")=0,(IFERROR(INDEX('Debt Payoff'!$E$4:$E$11,MATCH(5,'Debt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Payoff'!$F$4:$F$11,0)),0))+('Debt Payoff'!$C$2),(IFERROR(INDEX('Debt Payoff'!$E$4:$E$11,MATCH(5,'Debt Payoff'!$F$4:$F$11,0)),0)))))))</f>
        <v>0</v>
      </c>
      <c r="G362" s="18">
        <f>IF(G361=0,0,MAX(0,G361*(1+(IFERROR(INDEX('Debt Payoff'!$D$4:$D$11,MATCH(6,'Debt Payoff'!$F$4:$F$11,0)),0))/12)-MIN(G361*(1+(IFERROR(INDEX('Debt Payoff'!$D$4:$D$11,MATCH(6,'Debt Payoff'!$F$4:$F$11,0)),0))/12),(IF(COUNTIF(B361:F361,"&gt;0")=0,(IFERROR(INDEX('Debt Payoff'!$E$4:$E$11,MATCH(6,'Debt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Payoff'!$F$4:$F$11,0)),0))+('Debt Payoff'!$C$2),(IFERROR(INDEX('Debt Payoff'!$E$4:$E$11,MATCH(6,'Debt Payoff'!$F$4:$F$11,0)),0)))))))</f>
        <v>0</v>
      </c>
      <c r="H362" s="18">
        <f>IF(H361=0,0,MAX(0,H361*(1+(IFERROR(INDEX('Debt Payoff'!$D$4:$D$11,MATCH(7,'Debt Payoff'!$F$4:$F$11,0)),0))/12)-MIN(H361*(1+(IFERROR(INDEX('Debt Payoff'!$D$4:$D$11,MATCH(7,'Debt Payoff'!$F$4:$F$11,0)),0))/12),(IF(COUNTIF(B361:G361,"&gt;0")=0,(IFERROR(INDEX('Debt Payoff'!$E$4:$E$11,MATCH(7,'Debt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Payoff'!$F$4:$F$11,0)),0))+('Debt Payoff'!$C$2),(IFERROR(INDEX('Debt Payoff'!$E$4:$E$11,MATCH(7,'Debt Payoff'!$F$4:$F$11,0)),0)))))))</f>
        <v>0</v>
      </c>
      <c r="I362" s="18">
        <f>IF(I361=0,0,MAX(0,I361*(1+(IFERROR(INDEX('Debt Payoff'!$D$4:$D$11,MATCH(8,'Debt Payoff'!$F$4:$F$11,0)),0))/12)-MIN(I361*(1+(IFERROR(INDEX('Debt Payoff'!$D$4:$D$11,MATCH(8,'Debt Payoff'!$F$4:$F$11,0)),0))/12),(IF(COUNTIF(B361:H361,"&gt;0")=0,(IFERROR(INDEX('Debt Payoff'!$E$4:$E$11,MATCH(8,'Debt Payoff'!$F$4:$F$11,0)),0))+(IFERROR(INDEX('Debt Payoff'!$E$4:$E$11,MATCH(1,'Debt Payoff'!$F$4:$F$11,0)),0)+IFERROR(INDEX('Debt Payoff'!$E$4:$E$11,MATCH(2,'Debt Payoff'!$F$4:$F$11,0)),0)+IFERROR(INDEX('Debt Payoff'!$E$4:$E$11,MATCH(3,'Debt Payoff'!$F$4:$F$11,0)),0)+IFERROR(INDEX('Debt Payoff'!$E$4:$E$11,MATCH(4,'Debt Payoff'!$F$4:$F$11,0)),0)+IFERROR(INDEX('Debt Payoff'!$E$4:$E$11,MATCH(5,'Debt Payoff'!$F$4:$F$11,0)),0)+IFERROR(INDEX('Debt Payoff'!$E$4:$E$11,MATCH(6,'Debt Payoff'!$F$4:$F$11,0)),0)+IFERROR(INDEX('Debt Payoff'!$E$4:$E$11,MATCH(7,'Debt Payoff'!$F$4:$F$11,0)),0))+('Debt Payoff'!$C$2),(IFERROR(INDEX('Debt Payoff'!$E$4:$E$11,MATCH(8,'Debt Payoff'!$F$4:$F$11,0)),0)))))))</f>
        <v>0</v>
      </c>
      <c r="J362" s="18">
        <f>IF(B361=0,0,B361*(IFERROR(INDEX('Debt Payoff'!$D$4:$D$11,MATCH(1,'Debt Payoff'!$F$4:$F$11,0)),0))/12)</f>
        <v>0</v>
      </c>
      <c r="K362" s="18">
        <f>IF(C361=0,0,C361*(IFERROR(INDEX('Debt Payoff'!$D$4:$D$11,MATCH(2,'Debt Payoff'!$F$4:$F$11,0)),0))/12)</f>
        <v>0</v>
      </c>
      <c r="L362" s="18">
        <f>IF(D361=0,0,D361*(IFERROR(INDEX('Debt Payoff'!$D$4:$D$11,MATCH(3,'Debt Payoff'!$F$4:$F$11,0)),0))/12)</f>
        <v>0</v>
      </c>
      <c r="M362" s="18">
        <f>IF(E361=0,0,E361*(IFERROR(INDEX('Debt Payoff'!$D$4:$D$11,MATCH(4,'Debt Payoff'!$F$4:$F$11,0)),0))/12)</f>
        <v>0</v>
      </c>
      <c r="N362" s="18">
        <f>IF(F361=0,0,F361*(IFERROR(INDEX('Debt Payoff'!$D$4:$D$11,MATCH(5,'Debt Payoff'!$F$4:$F$11,0)),0))/12)</f>
        <v>0</v>
      </c>
      <c r="O362" s="18">
        <f>IF(G361=0,0,G361*(IFERROR(INDEX('Debt Payoff'!$D$4:$D$11,MATCH(6,'Debt Payoff'!$F$4:$F$11,0)),0))/12)</f>
        <v>0</v>
      </c>
      <c r="P362" s="18">
        <f>IF(H361=0,0,H361*(IFERROR(INDEX('Debt Payoff'!$D$4:$D$11,MATCH(7,'Debt Payoff'!$F$4:$F$11,0)),0))/12)</f>
        <v>0</v>
      </c>
      <c r="Q362" s="18">
        <f>IF(I361=0,0,I361*(IFERROR(INDEX('Debt Payoff'!$D$4:$D$11,MATCH(8,'Debt Payoff'!$F$4:$F$11,0)),0))/12)</f>
        <v>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Debt Payoff</vt:lpstr>
      <vt:lpstr>Avalanche_Sim</vt:lpstr>
      <vt:lpstr>Snowball_Sim</vt:lpstr>
      <vt:lpstr>Custom_Sim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AnswerQA</dc:creator>
  <dc:title/>
  <dc:subject/>
  <dc:description/>
  <cp:keywords/>
  <cp:category/>
  <cp:lastModifiedBy>Unknown</cp:lastModifiedBy>
  <dcterms:created xsi:type="dcterms:W3CDTF">2026-04-27T13:54:07Z</dcterms:created>
  <dcterms:modified xsi:type="dcterms:W3CDTF">2026-04-27T13:54:07Z</dcterms:modified>
</cp:coreProperties>
</file>